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Override PartName="/xl/worksheets/sheet95.xml" ContentType="application/vnd.openxmlformats-officedocument.spreadsheetml.worksheet+xml"/>
  <Override PartName="/xl/drawings/drawing95.xml" ContentType="application/vnd.openxmlformats-officedocument.drawing+xml"/>
  <Override PartName="/xl/worksheets/sheet96.xml" ContentType="application/vnd.openxmlformats-officedocument.spreadsheetml.worksheet+xml"/>
  <Override PartName="/xl/drawings/drawing96.xml" ContentType="application/vnd.openxmlformats-officedocument.drawing+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drawings/drawing98.xml" ContentType="application/vnd.openxmlformats-officedocument.drawing+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drawings/drawing100.xml" ContentType="application/vnd.openxmlformats-officedocument.drawing+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drawings/drawing102.xml" ContentType="application/vnd.openxmlformats-officedocument.drawing+xml"/>
  <Override PartName="/xl/worksheets/sheet103.xml" ContentType="application/vnd.openxmlformats-officedocument.spreadsheetml.worksheet+xml"/>
  <Override PartName="/xl/drawings/drawing103.xml" ContentType="application/vnd.openxmlformats-officedocument.drawing+xml"/>
  <Override PartName="/xl/worksheets/sheet104.xml" ContentType="application/vnd.openxmlformats-officedocument.spreadsheetml.worksheet+xml"/>
  <Override PartName="/xl/drawings/drawing104.xml" ContentType="application/vnd.openxmlformats-officedocument.drawing+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drawings/drawing106.xml" ContentType="application/vnd.openxmlformats-officedocument.drawing+xml"/>
  <Override PartName="/xl/worksheets/sheet107.xml" ContentType="application/vnd.openxmlformats-officedocument.spreadsheetml.worksheet+xml"/>
  <Override PartName="/xl/drawings/drawing107.xml" ContentType="application/vnd.openxmlformats-officedocument.drawing+xml"/>
  <Override PartName="/xl/worksheets/sheet108.xml" ContentType="application/vnd.openxmlformats-officedocument.spreadsheetml.worksheet+xml"/>
  <Override PartName="/xl/drawings/drawing108.xml" ContentType="application/vnd.openxmlformats-officedocument.drawing+xml"/>
  <Override PartName="/xl/worksheets/sheet109.xml" ContentType="application/vnd.openxmlformats-officedocument.spreadsheetml.worksheet+xml"/>
  <Override PartName="/xl/drawings/drawing109.xml" ContentType="application/vnd.openxmlformats-officedocument.drawing+xml"/>
  <Override PartName="/xl/worksheets/sheet110.xml" ContentType="application/vnd.openxmlformats-officedocument.spreadsheetml.worksheet+xml"/>
  <Override PartName="/xl/drawings/drawing110.xml" ContentType="application/vnd.openxmlformats-officedocument.drawing+xml"/>
  <Override PartName="/xl/worksheets/sheet111.xml" ContentType="application/vnd.openxmlformats-officedocument.spreadsheetml.worksheet+xml"/>
  <Override PartName="/xl/drawings/drawing111.xml" ContentType="application/vnd.openxmlformats-officedocument.drawing+xml"/>
  <Override PartName="/xl/worksheets/sheet112.xml" ContentType="application/vnd.openxmlformats-officedocument.spreadsheetml.worksheet+xml"/>
  <Override PartName="/xl/drawings/drawing112.xml" ContentType="application/vnd.openxmlformats-officedocument.drawing+xml"/>
  <Override PartName="/xl/worksheets/sheet113.xml" ContentType="application/vnd.openxmlformats-officedocument.spreadsheetml.worksheet+xml"/>
  <Override PartName="/xl/drawings/drawing113.xml" ContentType="application/vnd.openxmlformats-officedocument.drawing+xml"/>
  <Override PartName="/xl/worksheets/sheet114.xml" ContentType="application/vnd.openxmlformats-officedocument.spreadsheetml.worksheet+xml"/>
  <Override PartName="/xl/drawings/drawing114.xml" ContentType="application/vnd.openxmlformats-officedocument.drawing+xml"/>
  <Override PartName="/xl/worksheets/sheet115.xml" ContentType="application/vnd.openxmlformats-officedocument.spreadsheetml.worksheet+xml"/>
  <Override PartName="/xl/drawings/drawing115.xml" ContentType="application/vnd.openxmlformats-officedocument.drawing+xml"/>
  <Override PartName="/xl/worksheets/sheet116.xml" ContentType="application/vnd.openxmlformats-officedocument.spreadsheetml.worksheet+xml"/>
  <Override PartName="/xl/drawings/drawing116.xml" ContentType="application/vnd.openxmlformats-officedocument.drawing+xml"/>
  <Override PartName="/xl/worksheets/sheet117.xml" ContentType="application/vnd.openxmlformats-officedocument.spreadsheetml.worksheet+xml"/>
  <Override PartName="/xl/drawings/drawing117.xml" ContentType="application/vnd.openxmlformats-officedocument.drawing+xml"/>
  <Override PartName="/xl/worksheets/sheet118.xml" ContentType="application/vnd.openxmlformats-officedocument.spreadsheetml.worksheet+xml"/>
  <Override PartName="/xl/drawings/drawing118.xml" ContentType="application/vnd.openxmlformats-officedocument.drawing+xml"/>
  <Override PartName="/xl/worksheets/sheet119.xml" ContentType="application/vnd.openxmlformats-officedocument.spreadsheetml.worksheet+xml"/>
  <Override PartName="/xl/drawings/drawing119.xml" ContentType="application/vnd.openxmlformats-officedocument.drawing+xml"/>
  <Override PartName="/xl/worksheets/sheet120.xml" ContentType="application/vnd.openxmlformats-officedocument.spreadsheetml.worksheet+xml"/>
  <Override PartName="/xl/drawings/drawing120.xml" ContentType="application/vnd.openxmlformats-officedocument.drawing+xml"/>
  <Override PartName="/xl/worksheets/sheet121.xml" ContentType="application/vnd.openxmlformats-officedocument.spreadsheetml.worksheet+xml"/>
  <Override PartName="/xl/drawings/drawing121.xml" ContentType="application/vnd.openxmlformats-officedocument.drawing+xml"/>
  <Override PartName="/xl/worksheets/sheet122.xml" ContentType="application/vnd.openxmlformats-officedocument.spreadsheetml.worksheet+xml"/>
  <Override PartName="/xl/drawings/drawing122.xml" ContentType="application/vnd.openxmlformats-officedocument.drawing+xml"/>
  <Override PartName="/xl/worksheets/sheet123.xml" ContentType="application/vnd.openxmlformats-officedocument.spreadsheetml.worksheet+xml"/>
  <Override PartName="/xl/drawings/drawing123.xml" ContentType="application/vnd.openxmlformats-officedocument.drawing+xml"/>
  <Override PartName="/xl/worksheets/sheet124.xml" ContentType="application/vnd.openxmlformats-officedocument.spreadsheetml.worksheet+xml"/>
  <Override PartName="/xl/drawings/drawing124.xml" ContentType="application/vnd.openxmlformats-officedocument.drawing+xml"/>
  <Override PartName="/xl/worksheets/sheet125.xml" ContentType="application/vnd.openxmlformats-officedocument.spreadsheetml.worksheet+xml"/>
  <Override PartName="/xl/drawings/drawing125.xml" ContentType="application/vnd.openxmlformats-officedocument.drawing+xml"/>
  <Override PartName="/xl/worksheets/sheet126.xml" ContentType="application/vnd.openxmlformats-officedocument.spreadsheetml.worksheet+xml"/>
  <Override PartName="/xl/drawings/drawing126.xml" ContentType="application/vnd.openxmlformats-officedocument.drawing+xml"/>
  <Override PartName="/xl/worksheets/sheet127.xml" ContentType="application/vnd.openxmlformats-officedocument.spreadsheetml.worksheet+xml"/>
  <Override PartName="/xl/drawings/drawing127.xml" ContentType="application/vnd.openxmlformats-officedocument.drawing+xml"/>
  <Override PartName="/xl/worksheets/sheet128.xml" ContentType="application/vnd.openxmlformats-officedocument.spreadsheetml.worksheet+xml"/>
  <Override PartName="/xl/drawings/drawing128.xml" ContentType="application/vnd.openxmlformats-officedocument.drawing+xml"/>
  <Override PartName="/xl/worksheets/sheet129.xml" ContentType="application/vnd.openxmlformats-officedocument.spreadsheetml.worksheet+xml"/>
  <Override PartName="/xl/drawings/drawing129.xml" ContentType="application/vnd.openxmlformats-officedocument.drawing+xml"/>
  <Override PartName="/xl/worksheets/sheet130.xml" ContentType="application/vnd.openxmlformats-officedocument.spreadsheetml.worksheet+xml"/>
  <Override PartName="/xl/drawings/drawing130.xml" ContentType="application/vnd.openxmlformats-officedocument.drawing+xml"/>
  <Override PartName="/xl/worksheets/sheet131.xml" ContentType="application/vnd.openxmlformats-officedocument.spreadsheetml.worksheet+xml"/>
  <Override PartName="/xl/drawings/drawing131.xml" ContentType="application/vnd.openxmlformats-officedocument.drawing+xml"/>
  <Override PartName="/xl/worksheets/sheet132.xml" ContentType="application/vnd.openxmlformats-officedocument.spreadsheetml.worksheet+xml"/>
  <Override PartName="/xl/drawings/drawing132.xml" ContentType="application/vnd.openxmlformats-officedocument.drawing+xml"/>
  <Override PartName="/xl/worksheets/sheet133.xml" ContentType="application/vnd.openxmlformats-officedocument.spreadsheetml.worksheet+xml"/>
  <Override PartName="/xl/drawings/drawing133.xml" ContentType="application/vnd.openxmlformats-officedocument.drawing+xml"/>
  <Override PartName="/xl/worksheets/sheet134.xml" ContentType="application/vnd.openxmlformats-officedocument.spreadsheetml.worksheet+xml"/>
  <Override PartName="/xl/drawings/drawing134.xml" ContentType="application/vnd.openxmlformats-officedocument.drawing+xml"/>
  <Override PartName="/xl/worksheets/sheet135.xml" ContentType="application/vnd.openxmlformats-officedocument.spreadsheetml.worksheet+xml"/>
  <Override PartName="/xl/drawings/drawing135.xml" ContentType="application/vnd.openxmlformats-officedocument.drawing+xml"/>
  <Override PartName="/xl/worksheets/sheet136.xml" ContentType="application/vnd.openxmlformats-officedocument.spreadsheetml.worksheet+xml"/>
  <Override PartName="/xl/drawings/drawing136.xml" ContentType="application/vnd.openxmlformats-officedocument.drawing+xml"/>
  <Override PartName="/xl/worksheets/sheet137.xml" ContentType="application/vnd.openxmlformats-officedocument.spreadsheetml.worksheet+xml"/>
  <Override PartName="/xl/drawings/drawing137.xml" ContentType="application/vnd.openxmlformats-officedocument.drawing+xml"/>
  <Override PartName="/xl/worksheets/sheet138.xml" ContentType="application/vnd.openxmlformats-officedocument.spreadsheetml.worksheet+xml"/>
  <Override PartName="/xl/drawings/drawing138.xml" ContentType="application/vnd.openxmlformats-officedocument.drawing+xml"/>
  <Override PartName="/xl/worksheets/sheet139.xml" ContentType="application/vnd.openxmlformats-officedocument.spreadsheetml.worksheet+xml"/>
  <Override PartName="/xl/drawings/drawing139.xml" ContentType="application/vnd.openxmlformats-officedocument.drawing+xml"/>
  <Override PartName="/xl/worksheets/sheet140.xml" ContentType="application/vnd.openxmlformats-officedocument.spreadsheetml.worksheet+xml"/>
  <Override PartName="/xl/drawings/drawing140.xml" ContentType="application/vnd.openxmlformats-officedocument.drawing+xml"/>
  <Override PartName="/xl/worksheets/sheet141.xml" ContentType="application/vnd.openxmlformats-officedocument.spreadsheetml.worksheet+xml"/>
  <Override PartName="/xl/drawings/drawing141.xml" ContentType="application/vnd.openxmlformats-officedocument.drawing+xml"/>
  <Override PartName="/xl/worksheets/sheet142.xml" ContentType="application/vnd.openxmlformats-officedocument.spreadsheetml.worksheet+xml"/>
  <Override PartName="/xl/drawings/drawing142.xml" ContentType="application/vnd.openxmlformats-officedocument.drawing+xml"/>
  <Override PartName="/xl/worksheets/sheet143.xml" ContentType="application/vnd.openxmlformats-officedocument.spreadsheetml.worksheet+xml"/>
  <Override PartName="/xl/drawings/drawing143.xml" ContentType="application/vnd.openxmlformats-officedocument.drawing+xml"/>
  <Override PartName="/xl/worksheets/sheet144.xml" ContentType="application/vnd.openxmlformats-officedocument.spreadsheetml.worksheet+xml"/>
  <Override PartName="/xl/drawings/drawing144.xml" ContentType="application/vnd.openxmlformats-officedocument.drawing+xml"/>
  <Override PartName="/xl/worksheets/sheet145.xml" ContentType="application/vnd.openxmlformats-officedocument.spreadsheetml.worksheet+xml"/>
  <Override PartName="/xl/drawings/drawing145.xml" ContentType="application/vnd.openxmlformats-officedocument.drawing+xml"/>
  <Override PartName="/xl/worksheets/sheet146.xml" ContentType="application/vnd.openxmlformats-officedocument.spreadsheetml.worksheet+xml"/>
  <Override PartName="/xl/drawings/drawing146.xml" ContentType="application/vnd.openxmlformats-officedocument.drawing+xml"/>
  <Override PartName="/xl/worksheets/sheet147.xml" ContentType="application/vnd.openxmlformats-officedocument.spreadsheetml.worksheet+xml"/>
  <Override PartName="/xl/drawings/drawing147.xml" ContentType="application/vnd.openxmlformats-officedocument.drawing+xml"/>
  <Override PartName="/xl/worksheets/sheet148.xml" ContentType="application/vnd.openxmlformats-officedocument.spreadsheetml.worksheet+xml"/>
  <Override PartName="/xl/drawings/drawing148.xml" ContentType="application/vnd.openxmlformats-officedocument.drawing+xml"/>
  <Override PartName="/xl/worksheets/sheet149.xml" ContentType="application/vnd.openxmlformats-officedocument.spreadsheetml.worksheet+xml"/>
  <Override PartName="/xl/drawings/drawing149.xml" ContentType="application/vnd.openxmlformats-officedocument.drawing+xml"/>
  <Override PartName="/xl/worksheets/sheet150.xml" ContentType="application/vnd.openxmlformats-officedocument.spreadsheetml.worksheet+xml"/>
  <Override PartName="/xl/drawings/drawing150.xml" ContentType="application/vnd.openxmlformats-officedocument.drawing+xml"/>
  <Override PartName="/xl/worksheets/sheet151.xml" ContentType="application/vnd.openxmlformats-officedocument.spreadsheetml.worksheet+xml"/>
  <Override PartName="/xl/drawings/drawing151.xml" ContentType="application/vnd.openxmlformats-officedocument.drawing+xml"/>
  <Override PartName="/xl/worksheets/sheet152.xml" ContentType="application/vnd.openxmlformats-officedocument.spreadsheetml.worksheet+xml"/>
  <Override PartName="/xl/drawings/drawing152.xml" ContentType="application/vnd.openxmlformats-officedocument.drawing+xml"/>
  <Override PartName="/xl/worksheets/sheet153.xml" ContentType="application/vnd.openxmlformats-officedocument.spreadsheetml.worksheet+xml"/>
  <Override PartName="/xl/drawings/drawing153.xml" ContentType="application/vnd.openxmlformats-officedocument.drawing+xml"/>
  <Override PartName="/xl/worksheets/sheet154.xml" ContentType="application/vnd.openxmlformats-officedocument.spreadsheetml.worksheet+xml"/>
  <Override PartName="/xl/drawings/drawing154.xml" ContentType="application/vnd.openxmlformats-officedocument.drawing+xml"/>
  <Override PartName="/xl/worksheets/sheet155.xml" ContentType="application/vnd.openxmlformats-officedocument.spreadsheetml.worksheet+xml"/>
  <Override PartName="/xl/drawings/drawing155.xml" ContentType="application/vnd.openxmlformats-officedocument.drawing+xml"/>
  <Override PartName="/xl/worksheets/sheet156.xml" ContentType="application/vnd.openxmlformats-officedocument.spreadsheetml.worksheet+xml"/>
  <Override PartName="/xl/drawings/drawing156.xml" ContentType="application/vnd.openxmlformats-officedocument.drawing+xml"/>
  <Override PartName="/xl/worksheets/sheet157.xml" ContentType="application/vnd.openxmlformats-officedocument.spreadsheetml.worksheet+xml"/>
  <Override PartName="/xl/drawings/drawing157.xml" ContentType="application/vnd.openxmlformats-officedocument.drawing+xml"/>
  <Override PartName="/xl/worksheets/sheet158.xml" ContentType="application/vnd.openxmlformats-officedocument.spreadsheetml.worksheet+xml"/>
  <Override PartName="/xl/drawings/drawing158.xml" ContentType="application/vnd.openxmlformats-officedocument.drawing+xml"/>
  <Override PartName="/xl/worksheets/sheet159.xml" ContentType="application/vnd.openxmlformats-officedocument.spreadsheetml.worksheet+xml"/>
  <Override PartName="/xl/drawings/drawing159.xml" ContentType="application/vnd.openxmlformats-officedocument.drawing+xml"/>
  <Override PartName="/xl/worksheets/sheet160.xml" ContentType="application/vnd.openxmlformats-officedocument.spreadsheetml.worksheet+xml"/>
  <Override PartName="/xl/drawings/drawing160.xml" ContentType="application/vnd.openxmlformats-officedocument.drawing+xml"/>
  <Override PartName="/xl/worksheets/sheet161.xml" ContentType="application/vnd.openxmlformats-officedocument.spreadsheetml.worksheet+xml"/>
  <Override PartName="/xl/drawings/drawing161.xml" ContentType="application/vnd.openxmlformats-officedocument.drawing+xml"/>
  <Override PartName="/xl/worksheets/sheet162.xml" ContentType="application/vnd.openxmlformats-officedocument.spreadsheetml.worksheet+xml"/>
  <Override PartName="/xl/drawings/drawing162.xml" ContentType="application/vnd.openxmlformats-officedocument.drawing+xml"/>
  <Override PartName="/xl/worksheets/sheet163.xml" ContentType="application/vnd.openxmlformats-officedocument.spreadsheetml.worksheet+xml"/>
  <Override PartName="/xl/drawings/drawing163.xml" ContentType="application/vnd.openxmlformats-officedocument.drawing+xml"/>
  <Override PartName="/xl/worksheets/sheet164.xml" ContentType="application/vnd.openxmlformats-officedocument.spreadsheetml.worksheet+xml"/>
  <Override PartName="/xl/drawings/drawing164.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 name="Table 92" sheetId="95" state="visible" r:id="rId95"/>
    <sheet name="Table 93" sheetId="96" state="visible" r:id="rId96"/>
    <sheet name="Table 94" sheetId="97" state="visible" r:id="rId97"/>
    <sheet name="Table 95" sheetId="98" state="visible" r:id="rId98"/>
    <sheet name="Table 96" sheetId="99" state="visible" r:id="rId99"/>
    <sheet name="Table 97" sheetId="100" state="visible" r:id="rId100"/>
    <sheet name="Table 98" sheetId="101" state="visible" r:id="rId101"/>
    <sheet name="Table 99" sheetId="102" state="visible" r:id="rId102"/>
    <sheet name="Table 100" sheetId="103" state="visible" r:id="rId103"/>
    <sheet name="Table 101" sheetId="104" state="visible" r:id="rId104"/>
    <sheet name="Table 102" sheetId="105" state="visible" r:id="rId105"/>
    <sheet name="Table 103" sheetId="106" state="visible" r:id="rId106"/>
    <sheet name="Table 104" sheetId="107" state="visible" r:id="rId107"/>
    <sheet name="Table 105" sheetId="108" state="visible" r:id="rId108"/>
    <sheet name="Table 106" sheetId="109" state="visible" r:id="rId109"/>
    <sheet name="Table 107" sheetId="110" state="visible" r:id="rId110"/>
    <sheet name="Table 108" sheetId="111" state="visible" r:id="rId111"/>
    <sheet name="Table 109" sheetId="112" state="visible" r:id="rId112"/>
    <sheet name="Table 110" sheetId="113" state="visible" r:id="rId113"/>
    <sheet name="Table 111" sheetId="114" state="visible" r:id="rId114"/>
    <sheet name="Table 112" sheetId="115" state="visible" r:id="rId115"/>
    <sheet name="Table 113" sheetId="116" state="visible" r:id="rId116"/>
    <sheet name="Table 114" sheetId="117" state="visible" r:id="rId117"/>
    <sheet name="Table 115" sheetId="118" state="visible" r:id="rId118"/>
    <sheet name="Table 116" sheetId="119" state="visible" r:id="rId119"/>
    <sheet name="Table 117" sheetId="120" state="visible" r:id="rId120"/>
    <sheet name="Table 118" sheetId="121" state="visible" r:id="rId121"/>
    <sheet name="Table 119" sheetId="122" state="visible" r:id="rId122"/>
    <sheet name="Table 120" sheetId="123" state="visible" r:id="rId123"/>
    <sheet name="Table 121" sheetId="124" state="visible" r:id="rId124"/>
    <sheet name="Table 122" sheetId="125" state="visible" r:id="rId125"/>
    <sheet name="Table 123" sheetId="126" state="visible" r:id="rId126"/>
    <sheet name="Table 124" sheetId="127" state="visible" r:id="rId127"/>
    <sheet name="Table 125" sheetId="128" state="visible" r:id="rId128"/>
    <sheet name="Table 126" sheetId="129" state="visible" r:id="rId129"/>
    <sheet name="Table 127" sheetId="130" state="visible" r:id="rId130"/>
    <sheet name="Table 128" sheetId="131" state="visible" r:id="rId131"/>
    <sheet name="Table 129" sheetId="132" state="visible" r:id="rId132"/>
    <sheet name="Table 130" sheetId="133" state="visible" r:id="rId133"/>
    <sheet name="Table 131" sheetId="134" state="visible" r:id="rId134"/>
    <sheet name="Table 132" sheetId="135" state="visible" r:id="rId135"/>
    <sheet name="Table 133" sheetId="136" state="visible" r:id="rId136"/>
    <sheet name="Table 134" sheetId="137" state="visible" r:id="rId137"/>
    <sheet name="Table 135" sheetId="138" state="visible" r:id="rId138"/>
    <sheet name="Table 136" sheetId="139" state="visible" r:id="rId139"/>
    <sheet name="Table 137" sheetId="140" state="visible" r:id="rId140"/>
    <sheet name="Table 138" sheetId="141" state="visible" r:id="rId141"/>
    <sheet name="Table 139" sheetId="142" state="visible" r:id="rId142"/>
    <sheet name="Table 140" sheetId="143" state="visible" r:id="rId143"/>
    <sheet name="Table 141" sheetId="144" state="visible" r:id="rId144"/>
    <sheet name="Table 142" sheetId="145" state="visible" r:id="rId145"/>
    <sheet name="Table 143" sheetId="146" state="visible" r:id="rId146"/>
    <sheet name="Table 144" sheetId="147" state="visible" r:id="rId147"/>
    <sheet name="Table 145" sheetId="148" state="visible" r:id="rId148"/>
    <sheet name="Table 146" sheetId="149" state="visible" r:id="rId149"/>
    <sheet name="Table 147" sheetId="150" state="visible" r:id="rId150"/>
    <sheet name="Table 148" sheetId="151" state="visible" r:id="rId151"/>
    <sheet name="Table 149" sheetId="152" state="visible" r:id="rId152"/>
    <sheet name="Table 150" sheetId="153" state="visible" r:id="rId153"/>
    <sheet name="Table 151" sheetId="154" state="visible" r:id="rId154"/>
    <sheet name="Table 152" sheetId="155" state="visible" r:id="rId155"/>
    <sheet name="Table 153" sheetId="156" state="visible" r:id="rId156"/>
    <sheet name="Table 154" sheetId="157" state="visible" r:id="rId157"/>
    <sheet name="Table 155" sheetId="158" state="visible" r:id="rId158"/>
    <sheet name="Table 156" sheetId="159" state="visible" r:id="rId159"/>
    <sheet name="Table 157" sheetId="160" state="visible" r:id="rId160"/>
    <sheet name="Table 158" sheetId="161" state="visible" r:id="rId161"/>
    <sheet name="Table 159" sheetId="162" state="visible" r:id="rId162"/>
    <sheet name="Table 160" sheetId="163" state="visible" r:id="rId163"/>
    <sheet name="Table 161" sheetId="164" state="visible" r:id="rId164"/>
  </sheets>
</workbook>
</file>

<file path=xl/sharedStrings.xml><?xml version="1.0" encoding="utf-8"?>
<sst xmlns="http://schemas.openxmlformats.org/spreadsheetml/2006/main" count="462" uniqueCount="462">
  <si>
    <t xml:space="preserve">Public First Poll for ABPI</t>
  </si>
  <si>
    <t xml:space="preserve">Fieldwork:</t>
  </si>
  <si>
    <t xml:space="preserve">12th Mar - 25th Mar 2024</t>
  </si>
  <si>
    <t xml:space="preserve">Interview Method: </t>
  </si>
  <si>
    <t xml:space="preserve">Online Survey</t>
  </si>
  <si>
    <t xml:space="preserve">Population represented:</t>
  </si>
  <si>
    <t xml:space="preserve">16 - 25 year olds in the UK</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</si>
  <si>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</si>
  <si>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</si>
  <si>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</si>
  <si>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</si>
  <si>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</si>
  <si>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</si>
  <si>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</si>
  <si>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</si>
  <si>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</si>
  <si>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</si>
  <si>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</si>
  <si>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</si>
  <si>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</si>
  <si>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</si>
  <si>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16-17</t>
  </si>
  <si>
    <t xml:space="preserve">18-21</t>
  </si>
  <si>
    <t xml:space="preserve">22-25</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</si>
  <si>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</si>
  <si>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</si>
  <si>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</si>
  <si>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</si>
  <si>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</si>
  <si>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</si>
  <si>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</si>
  <si>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</si>
  <si>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</si>
  <si>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Scotland</t>
  </si>
  <si>
    <t xml:space="preserve">Wales</t>
  </si>
  <si>
    <t xml:space="preserve">Northern Ireland</t>
  </si>
  <si>
    <t xml:space="preserve">White</t>
  </si>
  <si>
    <t xml:space="preserve">BAME</t>
  </si>
  <si>
    <t xml:space="preserve">Graduate</t>
  </si>
  <si>
    <t xml:space="preserve">Student</t>
  </si>
  <si>
    <t xml:space="preserve">NonGraduate</t>
  </si>
  <si>
    <t xml:space="preserve">Comfortable</t>
  </si>
  <si>
    <t xml:space="preserve">Middle</t>
  </si>
  <si>
    <t xml:space="preserve">Uncomfortable</t>
  </si>
  <si>
    <t xml:space="preserve">STEM</t>
  </si>
  <si>
    <t xml:space="preserve">NonSTEM</t>
  </si>
  <si>
    <t xml:space="preserve">Gender</t>
  </si>
  <si>
    <t xml:space="preserve">How Old</t>
  </si>
  <si>
    <t xml:space="preserve">Region</t>
  </si>
  <si>
    <t xml:space="preserve">Ethnicity</t>
  </si>
  <si>
    <t xml:space="preserve">Education</t>
  </si>
  <si>
    <t xml:space="preserve">Financial Comfort</t>
  </si>
  <si>
    <t xml:space="preserve"> Energy industry</t>
  </si>
  <si>
    <t xml:space="preserve"> Pharmaceutical industry</t>
  </si>
  <si>
    <t xml:space="preserve"> Healthcare</t>
  </si>
  <si>
    <t xml:space="preserve"> Education</t>
  </si>
  <si>
    <t xml:space="preserve"> Technology and IT industry</t>
  </si>
  <si>
    <t xml:space="preserve">No, definitely not</t>
  </si>
  <si>
    <t xml:space="preserve">No, probably not</t>
  </si>
  <si>
    <t xml:space="preserve">Unsure</t>
  </si>
  <si>
    <t xml:space="preserve">Yes, potentially</t>
  </si>
  <si>
    <t xml:space="preserve">Yes, definitely</t>
  </si>
  <si>
    <t xml:space="preserve">Grid Summary: Would you consider working in these industries?</t>
  </si>
  <si>
    <t xml:space="preserve">Fieldwork:  12th Mar - 25th Mar 2024</t>
  </si>
  <si>
    <t xml:space="preserve">Data weighted by interlocking age &amp; gender, region and social grade to Nationally Representative Proportions</t>
  </si>
  <si>
    <t xml:space="preserve">BASE: All Respondents</t>
  </si>
  <si>
    <t xml:space="preserve">Would you consider working in these industries?: Energy industry</t>
  </si>
  <si>
    <t xml:space="preserve">Would you consider working in these industries?: Pharmaceutical industry</t>
  </si>
  <si>
    <t xml:space="preserve">Would you consider working in these industries?: Healthcare</t>
  </si>
  <si>
    <t xml:space="preserve">Would you consider working in these industries?: Education</t>
  </si>
  <si>
    <t xml:space="preserve">Would you consider working in these industries?: Technology and IT industry</t>
  </si>
  <si>
    <t xml:space="preserve">Media and entertainment</t>
  </si>
  <si>
    <t xml:space="preserve">Technology and IT</t>
  </si>
  <si>
    <t xml:space="preserve">Healthcare</t>
  </si>
  <si>
    <t xml:space="preserve">Creative arts and design</t>
  </si>
  <si>
    <t xml:space="preserve">Finance and banking</t>
  </si>
  <si>
    <t xml:space="preserve">Advertising and marketing</t>
  </si>
  <si>
    <t xml:space="preserve">Retail</t>
  </si>
  <si>
    <t xml:space="preserve">Hospitality, tourism, and the service industry</t>
  </si>
  <si>
    <t xml:space="preserve">Sports and leisure</t>
  </si>
  <si>
    <t xml:space="preserve">Digital and data science</t>
  </si>
  <si>
    <t xml:space="preserve">Pharmaceutical industry</t>
  </si>
  <si>
    <t xml:space="preserve">Construction and real estate</t>
  </si>
  <si>
    <t xml:space="preserve">Energy</t>
  </si>
  <si>
    <t xml:space="preserve">Journalism</t>
  </si>
  <si>
    <t xml:space="preserve">Environmental services</t>
  </si>
  <si>
    <t xml:space="preserve">Legal services</t>
  </si>
  <si>
    <t xml:space="preserve">Government and politics</t>
  </si>
  <si>
    <t xml:space="preserve">Aerospace industry</t>
  </si>
  <si>
    <t xml:space="preserve">Consulting</t>
  </si>
  <si>
    <t xml:space="preserve">Automotive business and manufacturing</t>
  </si>
  <si>
    <t xml:space="preserve">Telecommunications</t>
  </si>
  <si>
    <t xml:space="preserve">Agriculture and food production</t>
  </si>
  <si>
    <t xml:space="preserve">Transportation and logistics</t>
  </si>
  <si>
    <t xml:space="preserve">Don’t know</t>
  </si>
  <si>
    <t xml:space="preserve">Other (please specify)</t>
  </si>
  <si>
    <t xml:space="preserve">None of the above</t>
  </si>
  <si>
    <t xml:space="preserve">Which industries would you consider working in? Please select all that apply.</t>
  </si>
  <si>
    <t xml:space="preserve">Good earnings</t>
  </si>
  <si>
    <t xml:space="preserve">Allows work / life balance</t>
  </si>
  <si>
    <t xml:space="preserve">Interesting work</t>
  </si>
  <si>
    <t xml:space="preserve">Job security</t>
  </si>
  <si>
    <t xml:space="preserve">Pleasant working environment</t>
  </si>
  <si>
    <t xml:space="preserve">Flexibility of hours</t>
  </si>
  <si>
    <t xml:space="preserve">Opportunities for progression and growing responsibility</t>
  </si>
  <si>
    <t xml:space="preserve">Ability to learn on job</t>
  </si>
  <si>
    <t xml:space="preserve">A sense of pride in your job</t>
  </si>
  <si>
    <t xml:space="preserve">Low levels of stress</t>
  </si>
  <si>
    <t xml:space="preserve">Personal benefits such as healthcare, sick time, and holiday leave</t>
  </si>
  <si>
    <t xml:space="preserve">Guaranteed hours</t>
  </si>
  <si>
    <t xml:space="preserve">Meeting new people</t>
  </si>
  <si>
    <t xml:space="preserve">The respect and dignity of providing for myself/others</t>
  </si>
  <si>
    <t xml:space="preserve">Ability to build further business opportunities</t>
  </si>
  <si>
    <t xml:space="preserve">Ability to interact with work colleagues</t>
  </si>
  <si>
    <t xml:space="preserve">Independence and autonomy</t>
  </si>
  <si>
    <t xml:space="preserve">Ability to choose where geographically you work</t>
  </si>
  <si>
    <t xml:space="preserve">Family benefits such as healthcare</t>
  </si>
  <si>
    <t xml:space="preserve">Ability to interact with members of the public</t>
  </si>
  <si>
    <t xml:space="preserve">Low levels of physical exertion</t>
  </si>
  <si>
    <t xml:space="preserve">When looking for work, which of the following aspects are most important to you?Please select up to three.</t>
  </si>
  <si>
    <t xml:space="preserve"> Salary</t>
  </si>
  <si>
    <t xml:space="preserve"> Job security</t>
  </si>
  <si>
    <t xml:space="preserve"> Opportunities to progress my career</t>
  </si>
  <si>
    <t xml:space="preserve"> Work that is interesting</t>
  </si>
  <si>
    <t xml:space="preserve"> Fit for my skill set</t>
  </si>
  <si>
    <t xml:space="preserve"> Purpose</t>
  </si>
  <si>
    <t xml:space="preserve"> Working for a company or organisation that I’m proud of</t>
  </si>
  <si>
    <t xml:space="preserve"> Working for a company or organisation that aligns with my values</t>
  </si>
  <si>
    <t xml:space="preserve"> Contributing to society and helping people</t>
  </si>
  <si>
    <t xml:space="preserve"> Length of contract</t>
  </si>
  <si>
    <t xml:space="preserve"> Working for a company or organisation that aligns with my political beliefs</t>
  </si>
  <si>
    <t xml:space="preserve"> How competitive or prestigious the role is</t>
  </si>
  <si>
    <t xml:space="preserve">Very important</t>
  </si>
  <si>
    <t xml:space="preserve">Important</t>
  </si>
  <si>
    <t xml:space="preserve">Unimportant</t>
  </si>
  <si>
    <t xml:space="preserve">Very unimportant</t>
  </si>
  <si>
    <t xml:space="preserve">Total Important:</t>
  </si>
  <si>
    <t xml:space="preserve">Total Unimportant:</t>
  </si>
  <si>
    <t xml:space="preserve">Net:</t>
  </si>
  <si>
    <t xml:space="preserve">Grid Summary: How important or unimportant are these aspects when considering what job you want?</t>
  </si>
  <si>
    <t xml:space="preserve">How important or unimportant are these aspects when considering what job you want?: Salary</t>
  </si>
  <si>
    <t xml:space="preserve">How important or unimportant are these aspects when considering what job you want?: Purpose</t>
  </si>
  <si>
    <t xml:space="preserve">How important or unimportant are these aspects when considering what job you want?: Job security</t>
  </si>
  <si>
    <t xml:space="preserve">How important or unimportant are these aspects when considering what job you want?: Length of contract</t>
  </si>
  <si>
    <t xml:space="preserve">How important or unimportant are these aspects when considering what job you want?: Fit for my skill set</t>
  </si>
  <si>
    <t xml:space="preserve">How important or unimportant are these aspects when considering what job you want?: Opportunities to progress my career</t>
  </si>
  <si>
    <t xml:space="preserve">How important or unimportant are these aspects when considering what job you want?: How competitive or prestigious the role is</t>
  </si>
  <si>
    <t xml:space="preserve">How important or unimportant are these aspects when considering what job you want?: Work that is interesting</t>
  </si>
  <si>
    <t xml:space="preserve">How important or unimportant are these aspects when considering what job you want?: Contributing to society and helping people</t>
  </si>
  <si>
    <t xml:space="preserve">How important or unimportant are these aspects when considering what job you want?: Working for a company or organisation that aligns with my political beliefs</t>
  </si>
  <si>
    <t xml:space="preserve">How important or unimportant are these aspects when considering what job you want?: Working for a company or organisation that aligns with my values</t>
  </si>
  <si>
    <t xml:space="preserve">How important or unimportant are these aspects when considering what job you want?: Working for a company or organisation that I’m proud of</t>
  </si>
  <si>
    <t xml:space="preserve"> I would prefer a job that requires me to use knowledge I gained whilst studying</t>
  </si>
  <si>
    <t xml:space="preserve"> I would prefer a job that requires me to be creative</t>
  </si>
  <si>
    <t xml:space="preserve"> I would prefer a job that requires me to work mostly as part of a team</t>
  </si>
  <si>
    <t xml:space="preserve"> I would prefer a job that requires me to interact with people</t>
  </si>
  <si>
    <t xml:space="preserve"> I would prefer a job that requires me to use my hands</t>
  </si>
  <si>
    <t xml:space="preserve"> I would prefer a job that requires me to work mostly by myself</t>
  </si>
  <si>
    <t xml:space="preserve">Strongly Agree</t>
  </si>
  <si>
    <t xml:space="preserve">Agree</t>
  </si>
  <si>
    <t xml:space="preserve">Neither Agree nor Disagree</t>
  </si>
  <si>
    <t xml:space="preserve">Disagree</t>
  </si>
  <si>
    <t xml:space="preserve">Strongly Disagree</t>
  </si>
  <si>
    <t xml:space="preserve">Don’t Know</t>
  </si>
  <si>
    <t xml:space="preserve">Total Agree:</t>
  </si>
  <si>
    <t xml:space="preserve">Total Disagree:</t>
  </si>
  <si>
    <t xml:space="preserve">Grid Summary: Do you agree or disagree with the following?</t>
  </si>
  <si>
    <t xml:space="preserve">Do you agree or disagree with the following?: I would prefer a job that requires me to interact with people</t>
  </si>
  <si>
    <t xml:space="preserve">Do you agree or disagree with the following?: I would prefer a job that requires me to use my hands</t>
  </si>
  <si>
    <t xml:space="preserve">Do you agree or disagree with the following?: I would prefer a job that requires me to be creative</t>
  </si>
  <si>
    <t xml:space="preserve">Do you agree or disagree with the following?: I would prefer a job that requires me to work mostly as part of a team</t>
  </si>
  <si>
    <t xml:space="preserve">Do you agree or disagree with the following?: I would prefer a job that requires me to work mostly by myself</t>
  </si>
  <si>
    <t xml:space="preserve">Do you agree or disagree with the following?: I would prefer a job that requires me to use knowledge I gained whilst studying</t>
  </si>
  <si>
    <t xml:space="preserve">My family, such as parents and siblings</t>
  </si>
  <si>
    <t xml:space="preserve">Searching the internet in general</t>
  </si>
  <si>
    <t xml:space="preserve">A mentor from school, college or university</t>
  </si>
  <si>
    <t xml:space="preserve">My friendship group</t>
  </si>
  <si>
    <t xml:space="preserve">Specific friends who have similar interests</t>
  </si>
  <si>
    <t xml:space="preserve">Other people in the field</t>
  </si>
  <si>
    <t xml:space="preserve">Extended family or family friends</t>
  </si>
  <si>
    <t xml:space="preserve">Job centre resources, online</t>
  </si>
  <si>
    <t xml:space="preserve">Online material from the UK government such as the National Careers Service</t>
  </si>
  <si>
    <t xml:space="preserve">Online forums, such as reddit and Prospects</t>
  </si>
  <si>
    <t xml:space="preserve">Career coach</t>
  </si>
  <si>
    <t xml:space="preserve">Former work colleagues</t>
  </si>
  <si>
    <t xml:space="preserve">A mentor from a previous job</t>
  </si>
  <si>
    <t xml:space="preserve">Job centre resources, in person</t>
  </si>
  <si>
    <t xml:space="preserve">Other(please specify)</t>
  </si>
  <si>
    <t xml:space="preserve">Where do you go for advice about your career? Select all that apply.</t>
  </si>
  <si>
    <t xml:space="preserve"> Manufacturing</t>
  </si>
  <si>
    <t xml:space="preserve"> Banking and finance</t>
  </si>
  <si>
    <t xml:space="preserve"> Human health &amp; social work services</t>
  </si>
  <si>
    <t xml:space="preserve"> Arts, entertainment and recreation</t>
  </si>
  <si>
    <t xml:space="preserve"> Retail industry e.g. shops</t>
  </si>
  <si>
    <t xml:space="preserve"> Real estate activities</t>
  </si>
  <si>
    <t xml:space="preserve"> Energy, electricity &amp; gas supply</t>
  </si>
  <si>
    <t xml:space="preserve"> Mining and quarrying</t>
  </si>
  <si>
    <t xml:space="preserve"> Construction</t>
  </si>
  <si>
    <t xml:space="preserve"> Agriculture, forestry &amp; fishing</t>
  </si>
  <si>
    <t xml:space="preserve">Somewhat unimportant</t>
  </si>
  <si>
    <t xml:space="preserve">Neither important nor unimportant</t>
  </si>
  <si>
    <t xml:space="preserve">Somewhat important</t>
  </si>
  <si>
    <t xml:space="preserve">Grid Summary: How important or unimportant are these industries for the UK?</t>
  </si>
  <si>
    <t xml:space="preserve">How important or unimportant are these industries for the UK?: Manufacturing</t>
  </si>
  <si>
    <t xml:space="preserve">How important or unimportant are these industries for the UK?: Banking and finance</t>
  </si>
  <si>
    <t xml:space="preserve">How important or unimportant are these industries for the UK?: Human health &amp; social work services</t>
  </si>
  <si>
    <t xml:space="preserve">How important or unimportant are these industries for the UK?: Pharmaceutical industry</t>
  </si>
  <si>
    <t xml:space="preserve">How important or unimportant are these industries for the UK?: Education</t>
  </si>
  <si>
    <t xml:space="preserve">How important or unimportant are these industries for the UK?: Arts, entertainment and recreation</t>
  </si>
  <si>
    <t xml:space="preserve">How important or unimportant are these industries for the UK?: Retail industry e.g. shops</t>
  </si>
  <si>
    <t xml:space="preserve">How important or unimportant are these industries for the UK?: Real estate activities</t>
  </si>
  <si>
    <t xml:space="preserve">How important or unimportant are these industries for the UK?: Energy, electricity &amp; gas supply</t>
  </si>
  <si>
    <t xml:space="preserve">How important or unimportant are these industries for the UK?: Mining and quarrying</t>
  </si>
  <si>
    <t xml:space="preserve">How important or unimportant are these industries for the UK?: Construction</t>
  </si>
  <si>
    <t xml:space="preserve">How important or unimportant are these industries for the UK?: Agriculture, forestry &amp; fishing</t>
  </si>
  <si>
    <t xml:space="preserve"> There are jobs in the energy sector that would interest me</t>
  </si>
  <si>
    <t xml:space="preserve"> There are jobs in the pharmaceutical industry that would interest me</t>
  </si>
  <si>
    <t xml:space="preserve"> There are jobs in the tech and IT sector that would interest me</t>
  </si>
  <si>
    <t xml:space="preserve"> There are jobs in the healthcare sector that would interest me</t>
  </si>
  <si>
    <t xml:space="preserve">Strongly disagree</t>
  </si>
  <si>
    <t xml:space="preserve">Neither agree nor disagree</t>
  </si>
  <si>
    <t xml:space="preserve">Grid Summary: To what extent do you agree or disagree with the following statements?</t>
  </si>
  <si>
    <t xml:space="preserve">To what extent do you agree or disagree with the following statements?: There are jobs in the pharmaceutical industry that would interest me</t>
  </si>
  <si>
    <t xml:space="preserve">To what extent do you agree or disagree with the following statements?: There are jobs in the energy sector that would interest me</t>
  </si>
  <si>
    <t xml:space="preserve">To what extent do you agree or disagree with the following statements?: There are jobs in the healthcare sector that would interest me</t>
  </si>
  <si>
    <t xml:space="preserve">To what extent do you agree or disagree with the following statements?: There are jobs in the tech and IT sector that would interest me</t>
  </si>
  <si>
    <t xml:space="preserve"> The UK has more advanced research facilities than the rest of the world</t>
  </si>
  <si>
    <t xml:space="preserve"> The UK has more advanced research facilities for medicines than other countries</t>
  </si>
  <si>
    <t xml:space="preserve"> The UK industry plays a leading role globally in discovering new medicines</t>
  </si>
  <si>
    <t xml:space="preserve"> The UK plays a leading role globally in discovering new medicines</t>
  </si>
  <si>
    <t xml:space="preserve">To what extent do you agree or disagree with the following statements?: The UK has more advanced research facilities than the rest of the world</t>
  </si>
  <si>
    <t xml:space="preserve">To what extent do you agree or disagree with the following statements?: The UK plays a leading role globally in discovering new medicines</t>
  </si>
  <si>
    <t xml:space="preserve">To what extent do you agree or disagree with the following statements?: The UK industry plays a leading role globally in discovering new medicines</t>
  </si>
  <si>
    <t xml:space="preserve">To what extent do you agree or disagree with the following statements?: The UK has more advanced research facilities for medicines than other countries</t>
  </si>
  <si>
    <t xml:space="preserve">Medical Doctor</t>
  </si>
  <si>
    <t xml:space="preserve">Laboratory researcher</t>
  </si>
  <si>
    <t xml:space="preserve">Laboratory technician</t>
  </si>
  <si>
    <t xml:space="preserve">Data scientist</t>
  </si>
  <si>
    <t xml:space="preserve">Chemical engineer</t>
  </si>
  <si>
    <t xml:space="preserve">Human Resources/Recruitment specialist</t>
  </si>
  <si>
    <t xml:space="preserve">Sales Representative</t>
  </si>
  <si>
    <t xml:space="preserve">Lawyer</t>
  </si>
  <si>
    <t xml:space="preserve">Accountant</t>
  </si>
  <si>
    <t xml:space="preserve">Marketing Manager</t>
  </si>
  <si>
    <t xml:space="preserve">Computer programmer</t>
  </si>
  <si>
    <t xml:space="preserve">Public relations manager</t>
  </si>
  <si>
    <t xml:space="preserve">Sustainability Manager/Advisor</t>
  </si>
  <si>
    <t xml:space="preserve">Process Engineer</t>
  </si>
  <si>
    <t xml:space="preserve">There are many different types of jobs in the pharmaceutical industry. The pharmaceutical industry involves the research, development and use of medicines and vaccines.Which of the roles listed below would you expect to be commonly employed in this industry?</t>
  </si>
  <si>
    <t xml:space="preserve">Degree educated / went to university</t>
  </si>
  <si>
    <t xml:space="preserve">Studied sciences at school</t>
  </si>
  <si>
    <t xml:space="preserve">Living in a city in the UK</t>
  </si>
  <si>
    <t xml:space="preserve">Middle-aged</t>
  </si>
  <si>
    <t xml:space="preserve">From a wealthy background</t>
  </si>
  <si>
    <t xml:space="preserve">Young</t>
  </si>
  <si>
    <t xml:space="preserve">From an ethnic minority</t>
  </si>
  <si>
    <t xml:space="preserve">Studied humanities at school</t>
  </si>
  <si>
    <t xml:space="preserve">From the South of the UK</t>
  </si>
  <si>
    <t xml:space="preserve">Old</t>
  </si>
  <si>
    <t xml:space="preserve">Living outside of cities e.g. in towns or rural</t>
  </si>
  <si>
    <t xml:space="preserve">From a low income background</t>
  </si>
  <si>
    <t xml:space="preserve">From the North of the UK</t>
  </si>
  <si>
    <t xml:space="preserve">Did not go to university</t>
  </si>
  <si>
    <t xml:space="preserve">When you picture the typical sort of person who works in these jobs in the pharmaceutical industry, what do you picture them to be like? Please select any which apply</t>
  </si>
  <si>
    <t xml:space="preserve">Old </t>
  </si>
  <si>
    <t xml:space="preserve">Working class</t>
  </si>
  <si>
    <t xml:space="preserve">Middle class</t>
  </si>
  <si>
    <t xml:space="preserve">Any education level</t>
  </si>
  <si>
    <t xml:space="preserve">Only available to those with masters degrees and PhD</t>
  </si>
  <si>
    <t xml:space="preserve">Neither</t>
  </si>
  <si>
    <t xml:space="preserve">Don't know</t>
  </si>
  <si>
    <t xml:space="preserve"> Which of the following do you think describes someone who works in the pharmaceutical industry?</t>
  </si>
  <si>
    <t xml:space="preserve">Avaialble to people with any education level</t>
  </si>
  <si>
    <t xml:space="preserve">Only available to those with degree level education</t>
  </si>
  <si>
    <t xml:space="preserve">Only available to those with postgraduate education like Masters or PHDs</t>
  </si>
  <si>
    <t xml:space="preserve"> Which of the following do you think describes jobs in the pharmaceutical industry?</t>
  </si>
  <si>
    <t xml:space="preserve">Well paid</t>
  </si>
  <si>
    <t xml:space="preserve">Poorly paid</t>
  </si>
  <si>
    <t xml:space="preserve">Primarily laboratory-based</t>
  </si>
  <si>
    <t xml:space="preserve">Based in a variety of workplaces</t>
  </si>
  <si>
    <t xml:space="preserve">Primarily based in London and the South East</t>
  </si>
  <si>
    <t xml:space="preserve">Based in regions across the UK</t>
  </si>
  <si>
    <t xml:space="preserve">Flexible working</t>
  </si>
  <si>
    <t xml:space="preserve">Inflexible working</t>
  </si>
  <si>
    <t xml:space="preserve">Require mathematical skills</t>
  </si>
  <si>
    <t xml:space="preserve">Don’t require mathematical skills</t>
  </si>
  <si>
    <t xml:space="preserve">Offer fast career progression</t>
  </si>
  <si>
    <t xml:space="preserve">Offer slow career progression</t>
  </si>
  <si>
    <t xml:space="preserve">Contribute a lot to society</t>
  </si>
  <si>
    <t xml:space="preserve">Don’t contribute a lot to society</t>
  </si>
  <si>
    <t xml:space="preserve">Are competitive to enter</t>
  </si>
  <si>
    <t xml:space="preserve">Are not competitive to enter</t>
  </si>
  <si>
    <t xml:space="preserve">Provide good job security</t>
  </si>
  <si>
    <t xml:space="preserve">Provide poor job security</t>
  </si>
  <si>
    <t xml:space="preserve">Involve interesting work</t>
  </si>
  <si>
    <t xml:space="preserve">​​​​​​​Do not involve interesting work</t>
  </si>
  <si>
    <t xml:space="preserve"> Are well paid</t>
  </si>
  <si>
    <t xml:space="preserve"> Offer many opportunities for progression</t>
  </si>
  <si>
    <t xml:space="preserve"> Provide a sense purpose</t>
  </si>
  <si>
    <t xml:space="preserve"> Offer job security</t>
  </si>
  <si>
    <t xml:space="preserve"> Fit my skill set</t>
  </si>
  <si>
    <t xml:space="preserve"> Provide opportunities to progress my career</t>
  </si>
  <si>
    <t xml:space="preserve"> Offer competitive or prestigious roles</t>
  </si>
  <si>
    <t xml:space="preserve"> Offer interesting work</t>
  </si>
  <si>
    <t xml:space="preserve"> Contribute to society and help people</t>
  </si>
  <si>
    <t xml:space="preserve"> Align with my political beliefs</t>
  </si>
  <si>
    <t xml:space="preserve"> Align with my values</t>
  </si>
  <si>
    <t xml:space="preserve"> Offer a career that I could be proud of</t>
  </si>
  <si>
    <t xml:space="preserve">Yes, probably</t>
  </si>
  <si>
    <t xml:space="preserve">Grid Summary: When you think about jobs in the tech industry, including the various roles from engineering and research to legal and marketing, do you think that jobs in that industry</t>
  </si>
  <si>
    <t xml:space="preserve">When you think about jobs in the tech industry, including the various roles from engineering and research to legal and marketing, do you think that jobs in that industry:: Are well paid</t>
  </si>
  <si>
    <t xml:space="preserve">When you think about jobs in the tech industry, including the various roles from engineering and research to legal and marketing, do you think that jobs in that industry:: Offer many opportunities for progression</t>
  </si>
  <si>
    <t xml:space="preserve">When you think about jobs in the tech industry, including the various roles from engineering and research to legal and marketing, do you think that jobs in that industry:: Provide a sense purpose</t>
  </si>
  <si>
    <t xml:space="preserve">When you think about jobs in the tech industry, including the various roles from engineering and research to legal and marketing, do you think that jobs in that industry:: Offer job security</t>
  </si>
  <si>
    <t xml:space="preserve">When you think about jobs in the tech industry, including the various roles from engineering and research to legal and marketing, do you think that jobs in that industry:: Fit my skill set</t>
  </si>
  <si>
    <t xml:space="preserve">When you think about jobs in the tech industry, including the various roles from engineering and research to legal and marketing, do you think that jobs in that industry:: Provide opportunities to progress my career</t>
  </si>
  <si>
    <t xml:space="preserve">When you think about jobs in the tech industry, including the various roles from engineering and research to legal and marketing, do you think that jobs in that industry:: Offer competitive or prestigious roles</t>
  </si>
  <si>
    <t xml:space="preserve">When you think about jobs in the tech industry, including the various roles from engineering and research to legal and marketing, do you think that jobs in that industry:: Offer interesting work</t>
  </si>
  <si>
    <t xml:space="preserve">When you think about jobs in the tech industry, including the various roles from engineering and research to legal and marketing, do you think that jobs in that industry:: Contribute to society and help people</t>
  </si>
  <si>
    <t xml:space="preserve">When you think about jobs in the tech industry, including the various roles from engineering and research to legal and marketing, do you think that jobs in that industry:: Align with my political beliefs</t>
  </si>
  <si>
    <t xml:space="preserve">When you think about jobs in the tech industry, including the various roles from engineering and research to legal and marketing, do you think that jobs in that industry:: Align with my values</t>
  </si>
  <si>
    <t xml:space="preserve">When you think about jobs in the tech industry, including the various roles from engineering and research to legal and marketing, do you think that jobs in that industry:: Offer a career that I could be proud of</t>
  </si>
  <si>
    <t xml:space="preserve">Grid Summary:   </t>
  </si>
  <si>
    <t xml:space="preserve">When you think about jobs in the pharmaceutical sector, including the various roles from biological research and manufacturing to accounting and public relations, do you think that jobs in that industry:  : Are well paid</t>
  </si>
  <si>
    <t xml:space="preserve">When you think about jobs in the pharmaceutical sector, including the various roles from biological research and manufacturing to accounting and public relations, do you think that jobs in that industry:  : Offer many opportunities for progression</t>
  </si>
  <si>
    <t xml:space="preserve">When you think about jobs in the pharmaceutical sector, including the various roles from biological research and manufacturing to accounting and public relations, do you think that jobs in that industry:  : Provide a sense purpose</t>
  </si>
  <si>
    <t xml:space="preserve">When you think about jobs in the pharmaceutical sector, including the various roles from biological research and manufacturing to accounting and public relations, do you think that jobs in that industry:  : Offer job security</t>
  </si>
  <si>
    <t xml:space="preserve">When you think about jobs in the pharmaceutical sector, including the various roles from biological research and manufacturing to accounting and public relations, do you think that jobs in that industry:  : Fit my skill set</t>
  </si>
  <si>
    <t xml:space="preserve">When you think about jobs in the pharmaceutical sector, including the various roles from biological research and manufacturing to accounting and public relations, do you think that jobs in that industry:  : Provide opportunities to progress my career</t>
  </si>
  <si>
    <t xml:space="preserve">When you think about jobs in the pharmaceutical sector, including the various roles from biological research and manufacturing to accounting and public relations, do you think that jobs in that industry:  : Offer competitive or prestigious roles</t>
  </si>
  <si>
    <t xml:space="preserve">When you think about jobs in the pharmaceutical sector, including the various roles from biological research and manufacturing to accounting and public relations, do you think that jobs in that industry:  : Offer interesting work</t>
  </si>
  <si>
    <t xml:space="preserve">When you think about jobs in the pharmaceutical sector, including the various roles from biological research and manufacturing to accounting and public relations, do you think that jobs in that industry:  : Contribute to society and help people</t>
  </si>
  <si>
    <t xml:space="preserve">When you think about jobs in the pharmaceutical sector, including the various roles from biological research and manufacturing to accounting and public relations, do you think that jobs in that industry:  : Align with my political beliefs</t>
  </si>
  <si>
    <t xml:space="preserve">When you think about jobs in the pharmaceutical sector, including the various roles from biological research and manufacturing to accounting and public relations, do you think that jobs in that industry:  : Align with my values</t>
  </si>
  <si>
    <t xml:space="preserve">When you think about jobs in the pharmaceutical sector, including the various roles from biological research and manufacturing to accounting and public relations, do you think that jobs in that industry:  : Offer a career that I could be proud of</t>
  </si>
  <si>
    <t xml:space="preserve">When you think about jobs in the energy sector, including the various roles from research and manufacturing to legal and public relations, do you think that jobs in that industry:  : Are well paid</t>
  </si>
  <si>
    <t xml:space="preserve">When you think about jobs in the energy sector, including the various roles from research and manufacturing to legal and public relations, do you think that jobs in that industry:  : Offer many opportunities for progression</t>
  </si>
  <si>
    <t xml:space="preserve">When you think about jobs in the energy sector, including the various roles from research and manufacturing to legal and public relations, do you think that jobs in that industry:  : Provide a sense purpose</t>
  </si>
  <si>
    <t xml:space="preserve">When you think about jobs in the energy sector, including the various roles from research and manufacturing to legal and public relations, do you think that jobs in that industry:  : Offer job security</t>
  </si>
  <si>
    <t xml:space="preserve">When you think about jobs in the energy sector, including the various roles from research and manufacturing to legal and public relations, do you think that jobs in that industry:  : Fit my skill set</t>
  </si>
  <si>
    <t xml:space="preserve">When you think about jobs in the energy sector, including the various roles from research and manufacturing to legal and public relations, do you think that jobs in that industry:  : Provide opportunities to progress my career</t>
  </si>
  <si>
    <t xml:space="preserve">When you think about jobs in the energy sector, including the various roles from research and manufacturing to legal and public relations, do you think that jobs in that industry:  : Offer competitive or prestigious roles</t>
  </si>
  <si>
    <t xml:space="preserve">When you think about jobs in the energy sector, including the various roles from research and manufacturing to legal and public relations, do you think that jobs in that industry:  : Offer interesting work</t>
  </si>
  <si>
    <t xml:space="preserve">When you think about jobs in the energy sector, including the various roles from research and manufacturing to legal and public relations, do you think that jobs in that industry:  : Contribute to society and help people</t>
  </si>
  <si>
    <t xml:space="preserve">When you think about jobs in the energy sector, including the various roles from research and manufacturing to legal and public relations, do you think that jobs in that industry:  : Align with my political beliefs</t>
  </si>
  <si>
    <t xml:space="preserve">When you think about jobs in the energy sector, including the various roles from research and manufacturing to legal and public relations, do you think that jobs in that industry:  : Align with my values</t>
  </si>
  <si>
    <t xml:space="preserve">When you think about jobs in the energy sector, including the various roles from research and manufacturing to legal and public relations, do you think that jobs in that industry:  : Offer a career that I could be proud of</t>
  </si>
  <si>
    <t xml:space="preserve">Very negative</t>
  </si>
  <si>
    <t xml:space="preserve">Somewhat negative</t>
  </si>
  <si>
    <t xml:space="preserve">Neither positive nor negative</t>
  </si>
  <si>
    <t xml:space="preserve">Somewhat positive</t>
  </si>
  <si>
    <t xml:space="preserve">Very positive</t>
  </si>
  <si>
    <t xml:space="preserve"> The pharmaceutical (pharma) industry involves jobs that contribute to the research, development, manufacturing, and marketing of medications and vaccines.  What is your perception of the UK pharmaceutical industry? </t>
  </si>
  <si>
    <t xml:space="preserve">BASE: Question randomly assigned to respondents</t>
  </si>
  <si>
    <t xml:space="preserve"> What is your perception of the UK pharmaceutical industry? </t>
  </si>
  <si>
    <t xml:space="preserve"> UK public health</t>
  </si>
  <si>
    <t xml:space="preserve"> The UK as a whole</t>
  </si>
  <si>
    <t xml:space="preserve"> People’s day to day lives</t>
  </si>
  <si>
    <t xml:space="preserve"> Jobs in the UK</t>
  </si>
  <si>
    <t xml:space="preserve"> The UK’s economy</t>
  </si>
  <si>
    <t xml:space="preserve"> The UK’s ability to compete with other economies around the world</t>
  </si>
  <si>
    <t xml:space="preserve"> Investment in UK businesses</t>
  </si>
  <si>
    <t xml:space="preserve"> The UK’s status as a world-leader</t>
  </si>
  <si>
    <t xml:space="preserve">Grid Summary: How important or unimportant do you think the UK’s pharmaceutical industry is for …?</t>
  </si>
  <si>
    <t xml:space="preserve">How important or unimportant do you think the UK’s pharmaceutical industry is for …?: The UK as a whole</t>
  </si>
  <si>
    <t xml:space="preserve">How important or unimportant do you think the UK’s pharmaceutical industry is for …?: The UK’s economy</t>
  </si>
  <si>
    <t xml:space="preserve">How important or unimportant do you think the UK’s pharmaceutical industry is for …?: UK public health</t>
  </si>
  <si>
    <t xml:space="preserve">How important or unimportant do you think the UK’s pharmaceutical industry is for …?: Jobs in the UK</t>
  </si>
  <si>
    <t xml:space="preserve">How important or unimportant do you think the UK’s pharmaceutical industry is for …?: Investment in UK businesses</t>
  </si>
  <si>
    <t xml:space="preserve">How important or unimportant do you think the UK’s pharmaceutical industry is for …?: People’s day to day lives</t>
  </si>
  <si>
    <t xml:space="preserve">How important or unimportant do you think the UK’s pharmaceutical industry is for …?: The UK’s ability to compete with other economies around the world</t>
  </si>
  <si>
    <t xml:space="preserve">How important or unimportant do you think the UK’s pharmaceutical industry is for …?: The UK’s status as a world-leader</t>
  </si>
  <si>
    <t xml:space="preserve">Is innovative and modern</t>
  </si>
  <si>
    <t xml:space="preserve">Is outdated and old fashioned </t>
  </si>
  <si>
    <t xml:space="preserve"> Do you think the pharmaceutical industry in the UK:</t>
  </si>
  <si>
    <t xml:space="preserve">Is socially responsible</t>
  </si>
  <si>
    <t xml:space="preserve">Is socially irresponsible</t>
  </si>
  <si>
    <t xml:space="preserve">Is reliable</t>
  </si>
  <si>
    <t xml:space="preserve">Is unreliable   </t>
  </si>
  <si>
    <t xml:space="preserve">Ethical</t>
  </si>
  <si>
    <t xml:space="preserve">Unethical </t>
  </si>
  <si>
    <t xml:space="preserve">Environmentally responsible</t>
  </si>
  <si>
    <t xml:space="preserve">​​​​​​​Environmentally irresponsible</t>
  </si>
  <si>
    <t xml:space="preserve">A lot more positive</t>
  </si>
  <si>
    <t xml:space="preserve">Somewhat more positive</t>
  </si>
  <si>
    <t xml:space="preserve">About the same</t>
  </si>
  <si>
    <t xml:space="preserve">Somewhat more negative</t>
  </si>
  <si>
    <t xml:space="preserve">A lot more negative</t>
  </si>
  <si>
    <t xml:space="preserve"> How has your opinion of the UK pharmaceutical industry changed since the Covid pandemic?</t>
  </si>
  <si>
    <t xml:space="preserve">I’m more interested in other industries</t>
  </si>
  <si>
    <t xml:space="preserve">I didn’t study the right subjects</t>
  </si>
  <si>
    <t xml:space="preserve">It doesn’t offer a career path that I want for myself</t>
  </si>
  <si>
    <t xml:space="preserve">I don’t know anything about that industry</t>
  </si>
  <si>
    <t xml:space="preserve">I don’t want to work in a laboratory</t>
  </si>
  <si>
    <t xml:space="preserve">I don’t have a university degree</t>
  </si>
  <si>
    <t xml:space="preserve">I’m not good at maths</t>
  </si>
  <si>
    <t xml:space="preserve">There aren’t any jobs in that industry for me</t>
  </si>
  <si>
    <t xml:space="preserve">There are better paying industries</t>
  </si>
  <si>
    <t xml:space="preserve">It doesn’t align with my values</t>
  </si>
  <si>
    <t xml:space="preserve">N/A - There are no reasons that would precent me from applying</t>
  </si>
  <si>
    <t xml:space="preserve">Other ( please specify)</t>
  </si>
  <si>
    <t xml:space="preserve">While there are many different types of jobs in the pharmaceutical industry, sometimes we have preconceived ideas about an industry and what it can offer.Which reasons, if any, would prevent you from applying for jobs in the pharmaceutical industry?Select all that apply.</t>
  </si>
  <si>
    <t xml:space="preserve">Finance</t>
  </si>
  <si>
    <t xml:space="preserve">Tech</t>
  </si>
  <si>
    <t xml:space="preserve">Pharmaceutical</t>
  </si>
  <si>
    <t xml:space="preserve">They’re about the same</t>
  </si>
  <si>
    <t xml:space="preserve"> Which of these two sectors do you think offers better paying jobs?</t>
  </si>
  <si>
    <t xml:space="preserve"> Which of these two sectors do you think are more beneficial to society?</t>
  </si>
  <si>
    <t xml:space="preserve"> Which of these two sectors do you think has more people like you in it?</t>
  </si>
  <si>
    <t xml:space="preserve"> Offer long or permanent contracts</t>
  </si>
  <si>
    <t xml:space="preserve"> Contribute to society and helping people</t>
  </si>
  <si>
    <t xml:space="preserve">Much easier to find in the pharmaceutical industry</t>
  </si>
  <si>
    <t xml:space="preserve">Easier to find in the pharmaceutical industry</t>
  </si>
  <si>
    <t xml:space="preserve">Equally easy or difficult to find in both</t>
  </si>
  <si>
    <t xml:space="preserve">Easier to find in another industry</t>
  </si>
  <si>
    <t xml:space="preserve">Much easier to find in another industry</t>
  </si>
  <si>
    <t xml:space="preserve">Grid Summary: For the following, do you think it would be easier to find jobs like this in the pharmaceutical industry, other industries, or equally easy in both…</t>
  </si>
  <si>
    <t xml:space="preserve">For the following, do you think it would be easier to find jobs like this in the pharmaceutical industry, other industries, or equally easy in both…: Are well paid</t>
  </si>
  <si>
    <t xml:space="preserve">For the following, do you think it would be easier to find jobs like this in the pharmaceutical industry, other industries, or equally easy in both…: Provide a sense purpose</t>
  </si>
  <si>
    <t xml:space="preserve">For the following, do you think it would be easier to find jobs like this in the pharmaceutical industry, other industries, or equally easy in both…: Offer job security</t>
  </si>
  <si>
    <t xml:space="preserve">For the following, do you think it would be easier to find jobs like this in the pharmaceutical industry, other industries, or equally easy in both…: Offer long or permanent contracts</t>
  </si>
  <si>
    <t xml:space="preserve">For the following, do you think it would be easier to find jobs like this in the pharmaceutical industry, other industries, or equally easy in both…: Fit my skill set</t>
  </si>
  <si>
    <t xml:space="preserve">For the following, do you think it would be easier to find jobs like this in the pharmaceutical industry, other industries, or equally easy in both…: Provide opportunities to progress my career</t>
  </si>
  <si>
    <t xml:space="preserve">For the following, do you think it would be easier to find jobs like this in the pharmaceutical industry, other industries, or equally easy in both…: Offer competitive or prestigious roles</t>
  </si>
  <si>
    <t xml:space="preserve">For the following, do you think it would be easier to find jobs like this in the pharmaceutical industry, other industries, or equally easy in both…: Offer interesting work</t>
  </si>
  <si>
    <t xml:space="preserve">For the following, do you think it would be easier to find jobs like this in the pharmaceutical industry, other industries, or equally easy in both…: Contribute to society and helping people</t>
  </si>
  <si>
    <t xml:space="preserve">For the following, do you think it would be easier to find jobs like this in the pharmaceutical industry, other industries, or equally easy in both…: Align with my political beliefs</t>
  </si>
  <si>
    <t xml:space="preserve">For the following, do you think it would be easier to find jobs like this in the pharmaceutical industry, other industries, or equally easy in both…: Align with my values</t>
  </si>
  <si>
    <t xml:space="preserve">For the following, do you think it would be easier to find jobs like this in the pharmaceutical industry, other industries, or equally easy in both…: Offer a career that I could be proud of</t>
  </si>
  <si>
    <t xml:space="preserve">Knowing it would pay me well</t>
  </si>
  <si>
    <t xml:space="preserve">Knowing I would find it interesting</t>
  </si>
  <si>
    <t xml:space="preserve">Knowing it would be a good match for my skills or experience</t>
  </si>
  <si>
    <t xml:space="preserve">Knowing the job would be secure</t>
  </si>
  <si>
    <t xml:space="preserve">Knowing I would  enjoy the sector I work in or plan to work in</t>
  </si>
  <si>
    <t xml:space="preserve">Knowing the skills needed for the job could be used in other roles</t>
  </si>
  <si>
    <t xml:space="preserve">Knowing the job would be close to where I live now or where I would like to live</t>
  </si>
  <si>
    <t xml:space="preserve">Knowing  it would be local to me</t>
  </si>
  <si>
    <t xml:space="preserve">Knowing the job would enable me to be promoted quickly</t>
  </si>
  <si>
    <t xml:space="preserve">Knowing there are many people like me who are doing these jobs</t>
  </si>
  <si>
    <t xml:space="preserve">Knowing  people personally who do these jobs</t>
  </si>
  <si>
    <t xml:space="preserve">None of the above - there are no barriers</t>
  </si>
  <si>
    <t xml:space="preserve">Other (Please Specify)</t>
  </si>
  <si>
    <t xml:space="preserve">What, if anything, would make you more likely to consider working in a job in the pharmaceutical industry? Select any which apply</t>
  </si>
  <si>
    <t xml:space="preserve"> Research and development into new medicines, drugs, and therapies</t>
  </si>
  <si>
    <t xml:space="preserve"> Development of the COVID-19 vaccines</t>
  </si>
  <si>
    <t xml:space="preserve"> Manufacturing medicines and drugs at a large-scale to make them available to the public</t>
  </si>
  <si>
    <t xml:space="preserve"> Adherence to strict regulations to ensure that drugs meet safety standards</t>
  </si>
  <si>
    <t xml:space="preserve"> Contributions to medical advancements, disease management, and overall public health</t>
  </si>
  <si>
    <t xml:space="preserve"> Research and development of biotechnology, which use genetic engineering and molecular biology to develop new medicines and therapies</t>
  </si>
  <si>
    <t xml:space="preserve">No, very unimportant</t>
  </si>
  <si>
    <t xml:space="preserve">No, unimportant</t>
  </si>
  <si>
    <t xml:space="preserve">Unsure, neither important nor unimportant</t>
  </si>
  <si>
    <t xml:space="preserve">Yes, important</t>
  </si>
  <si>
    <t xml:space="preserve">Yes, very important</t>
  </si>
  <si>
    <t xml:space="preserve">Grid Summary: In your opinion, are these contributions or functions of the pharmaceutical industry important to society?</t>
  </si>
  <si>
    <t xml:space="preserve">In your opinion, are these contributions or functions of the pharmaceutical industry important to society?: Research and development into new medicines, drugs, and therapies</t>
  </si>
  <si>
    <t xml:space="preserve">In your opinion, are these contributions or functions of the pharmaceutical industry important to society?: Development of the COVID-19 vaccines</t>
  </si>
  <si>
    <t xml:space="preserve">In your opinion, are these contributions or functions of the pharmaceutical industry important to society?: Manufacturing medicines and drugs at a large-scale to make them available to the public</t>
  </si>
  <si>
    <t xml:space="preserve">In your opinion, are these contributions or functions of the pharmaceutical industry important to society?: Adherence to strict regulations to ensure that drugs meet safety standards</t>
  </si>
  <si>
    <t xml:space="preserve">In your opinion, are these contributions or functions of the pharmaceutical industry important to society?: Contributions to medical advancements, disease management, and overall public health</t>
  </si>
  <si>
    <t xml:space="preserve">In your opinion, are these contributions or functions of the pharmaceutical industry important to society?: Research and development of biotechnology, which use genetic engineering and molecular biology to develop new medicines and therapies</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</si>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</sst>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0" xfId="0" applyFont="1" applyAlignment="1">
      <alignment vertical="top" wrapText="1"/>
    </xf>
    <xf numFmtId="168" fontId="8" fillId="0" borderId="0" xfId="0" applyFont="1" applyNumberForma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169" fontId="8" fillId="0" borderId="2" xfId="0" applyFont="1" applyNumberFormat="1" applyBorder="1" applyAlignment="1">
      <alignment horizontal="center" vertical="center"/>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worksheet" Target="worksheets/sheet156.xml"/><Relationship Id="rId157" Type="http://schemas.openxmlformats.org/officeDocument/2006/relationships/worksheet" Target="worksheets/sheet157.xml"/><Relationship Id="rId158" Type="http://schemas.openxmlformats.org/officeDocument/2006/relationships/worksheet" Target="worksheets/sheet158.xml"/><Relationship Id="rId159" Type="http://schemas.openxmlformats.org/officeDocument/2006/relationships/worksheet" Target="worksheets/sheet159.xml"/><Relationship Id="rId160" Type="http://schemas.openxmlformats.org/officeDocument/2006/relationships/worksheet" Target="worksheets/sheet160.xml"/><Relationship Id="rId161" Type="http://schemas.openxmlformats.org/officeDocument/2006/relationships/worksheet" Target="worksheets/sheet161.xml"/><Relationship Id="rId162" Type="http://schemas.openxmlformats.org/officeDocument/2006/relationships/worksheet" Target="worksheets/sheet162.xml"/><Relationship Id="rId163" Type="http://schemas.openxmlformats.org/officeDocument/2006/relationships/worksheet" Target="worksheets/sheet163.xml"/><Relationship Id="rId164" Type="http://schemas.openxmlformats.org/officeDocument/2006/relationships/worksheet" Target="worksheets/sheet164.xml"/><Relationship Id="rId165" Type="http://schemas.openxmlformats.org/officeDocument/2006/relationships/theme" Target="theme/theme1.xml"/><Relationship Id="rId166" Type="http://schemas.openxmlformats.org/officeDocument/2006/relationships/styles" Target="styles.xml"/><Relationship Id="rId16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_rels/drawing87.xml.rels><?xml version="1.0" encoding="UTF-8" standalone="yes"?><Relationships xmlns="http://schemas.openxmlformats.org/package/2006/relationships"><Relationship Id="rId1" Type="http://schemas.openxmlformats.org/officeDocument/2006/relationships/image" Target="../media/image87.jpg"/></Relationships>
</file>

<file path=xl/drawings/_rels/drawing88.xml.rels><?xml version="1.0" encoding="UTF-8" standalone="yes"?><Relationships xmlns="http://schemas.openxmlformats.org/package/2006/relationships"><Relationship Id="rId1" Type="http://schemas.openxmlformats.org/officeDocument/2006/relationships/image" Target="../media/image88.jpg"/></Relationships>
</file>

<file path=xl/drawings/_rels/drawing89.xml.rels><?xml version="1.0" encoding="UTF-8" standalone="yes"?><Relationships xmlns="http://schemas.openxmlformats.org/package/2006/relationships"><Relationship Id="rId1" Type="http://schemas.openxmlformats.org/officeDocument/2006/relationships/image" Target="../media/image89.jpg"/></Relationships>
</file>

<file path=xl/drawings/_rels/drawing90.xml.rels><?xml version="1.0" encoding="UTF-8" standalone="yes"?><Relationships xmlns="http://schemas.openxmlformats.org/package/2006/relationships"><Relationship Id="rId1" Type="http://schemas.openxmlformats.org/officeDocument/2006/relationships/image" Target="../media/image90.jpg"/></Relationships>
</file>

<file path=xl/drawings/_rels/drawing91.xml.rels><?xml version="1.0" encoding="UTF-8" standalone="yes"?><Relationships xmlns="http://schemas.openxmlformats.org/package/2006/relationships"><Relationship Id="rId1" Type="http://schemas.openxmlformats.org/officeDocument/2006/relationships/image" Target="../media/image91.jpg"/></Relationships>
</file>

<file path=xl/drawings/_rels/drawing92.xml.rels><?xml version="1.0" encoding="UTF-8" standalone="yes"?><Relationships xmlns="http://schemas.openxmlformats.org/package/2006/relationships"><Relationship Id="rId1" Type="http://schemas.openxmlformats.org/officeDocument/2006/relationships/image" Target="../media/image92.jpg"/></Relationships>
</file>

<file path=xl/drawings/_rels/drawing93.xml.rels><?xml version="1.0" encoding="UTF-8" standalone="yes"?><Relationships xmlns="http://schemas.openxmlformats.org/package/2006/relationships"><Relationship Id="rId1" Type="http://schemas.openxmlformats.org/officeDocument/2006/relationships/image" Target="../media/image93.jpg"/></Relationships>
</file>

<file path=xl/drawings/_rels/drawing94.xml.rels><?xml version="1.0" encoding="UTF-8" standalone="yes"?><Relationships xmlns="http://schemas.openxmlformats.org/package/2006/relationships"><Relationship Id="rId1" Type="http://schemas.openxmlformats.org/officeDocument/2006/relationships/image" Target="../media/image94.jpg"/></Relationships>
</file>

<file path=xl/drawings/_rels/drawing95.xml.rels><?xml version="1.0" encoding="UTF-8" standalone="yes"?><Relationships xmlns="http://schemas.openxmlformats.org/package/2006/relationships"><Relationship Id="rId1" Type="http://schemas.openxmlformats.org/officeDocument/2006/relationships/image" Target="../media/image95.jpg"/></Relationships>
</file>

<file path=xl/drawings/_rels/drawing96.xml.rels><?xml version="1.0" encoding="UTF-8" standalone="yes"?><Relationships xmlns="http://schemas.openxmlformats.org/package/2006/relationships"><Relationship Id="rId1" Type="http://schemas.openxmlformats.org/officeDocument/2006/relationships/image" Target="../media/image96.jpg"/></Relationships>
</file>

<file path=xl/drawings/_rels/drawing97.xml.rels><?xml version="1.0" encoding="UTF-8" standalone="yes"?><Relationships xmlns="http://schemas.openxmlformats.org/package/2006/relationships"><Relationship Id="rId1" Type="http://schemas.openxmlformats.org/officeDocument/2006/relationships/image" Target="../media/image97.jpg"/></Relationships>
</file>

<file path=xl/drawings/_rels/drawing98.xml.rels><?xml version="1.0" encoding="UTF-8" standalone="yes"?><Relationships xmlns="http://schemas.openxmlformats.org/package/2006/relationships"><Relationship Id="rId1" Type="http://schemas.openxmlformats.org/officeDocument/2006/relationships/image" Target="../media/image98.jpg"/></Relationships>
</file>

<file path=xl/drawings/_rels/drawing99.xml.rels><?xml version="1.0" encoding="UTF-8" standalone="yes"?><Relationships xmlns="http://schemas.openxmlformats.org/package/2006/relationships"><Relationship Id="rId1" Type="http://schemas.openxmlformats.org/officeDocument/2006/relationships/image" Target="../media/image99.jpg"/></Relationships>
</file>

<file path=xl/drawings/_rels/drawing100.xml.rels><?xml version="1.0" encoding="UTF-8" standalone="yes"?><Relationships xmlns="http://schemas.openxmlformats.org/package/2006/relationships"><Relationship Id="rId1" Type="http://schemas.openxmlformats.org/officeDocument/2006/relationships/image" Target="../media/image100.jpg"/></Relationships>
</file>

<file path=xl/drawings/_rels/drawing101.xml.rels><?xml version="1.0" encoding="UTF-8" standalone="yes"?><Relationships xmlns="http://schemas.openxmlformats.org/package/2006/relationships"><Relationship Id="rId1" Type="http://schemas.openxmlformats.org/officeDocument/2006/relationships/image" Target="../media/image101.jpg"/></Relationships>
</file>

<file path=xl/drawings/_rels/drawing102.xml.rels><?xml version="1.0" encoding="UTF-8" standalone="yes"?><Relationships xmlns="http://schemas.openxmlformats.org/package/2006/relationships"><Relationship Id="rId1" Type="http://schemas.openxmlformats.org/officeDocument/2006/relationships/image" Target="../media/image102.jpg"/></Relationships>
</file>

<file path=xl/drawings/_rels/drawing103.xml.rels><?xml version="1.0" encoding="UTF-8" standalone="yes"?><Relationships xmlns="http://schemas.openxmlformats.org/package/2006/relationships"><Relationship Id="rId1" Type="http://schemas.openxmlformats.org/officeDocument/2006/relationships/image" Target="../media/image103.jpg"/></Relationships>
</file>

<file path=xl/drawings/_rels/drawing104.xml.rels><?xml version="1.0" encoding="UTF-8" standalone="yes"?><Relationships xmlns="http://schemas.openxmlformats.org/package/2006/relationships"><Relationship Id="rId1" Type="http://schemas.openxmlformats.org/officeDocument/2006/relationships/image" Target="../media/image104.jpg"/></Relationships>
</file>

<file path=xl/drawings/_rels/drawing105.xml.rels><?xml version="1.0" encoding="UTF-8" standalone="yes"?><Relationships xmlns="http://schemas.openxmlformats.org/package/2006/relationships"><Relationship Id="rId1" Type="http://schemas.openxmlformats.org/officeDocument/2006/relationships/image" Target="../media/image105.jpg"/></Relationships>
</file>

<file path=xl/drawings/_rels/drawing106.xml.rels><?xml version="1.0" encoding="UTF-8" standalone="yes"?><Relationships xmlns="http://schemas.openxmlformats.org/package/2006/relationships"><Relationship Id="rId1" Type="http://schemas.openxmlformats.org/officeDocument/2006/relationships/image" Target="../media/image106.jpg"/></Relationships>
</file>

<file path=xl/drawings/_rels/drawing107.xml.rels><?xml version="1.0" encoding="UTF-8" standalone="yes"?><Relationships xmlns="http://schemas.openxmlformats.org/package/2006/relationships"><Relationship Id="rId1" Type="http://schemas.openxmlformats.org/officeDocument/2006/relationships/image" Target="../media/image107.jpg"/></Relationships>
</file>

<file path=xl/drawings/_rels/drawing108.xml.rels><?xml version="1.0" encoding="UTF-8" standalone="yes"?><Relationships xmlns="http://schemas.openxmlformats.org/package/2006/relationships"><Relationship Id="rId1" Type="http://schemas.openxmlformats.org/officeDocument/2006/relationships/image" Target="../media/image108.jpg"/></Relationships>
</file>

<file path=xl/drawings/_rels/drawing109.xml.rels><?xml version="1.0" encoding="UTF-8" standalone="yes"?><Relationships xmlns="http://schemas.openxmlformats.org/package/2006/relationships"><Relationship Id="rId1" Type="http://schemas.openxmlformats.org/officeDocument/2006/relationships/image" Target="../media/image109.jpg"/></Relationships>
</file>

<file path=xl/drawings/_rels/drawing110.xml.rels><?xml version="1.0" encoding="UTF-8" standalone="yes"?><Relationships xmlns="http://schemas.openxmlformats.org/package/2006/relationships"><Relationship Id="rId1" Type="http://schemas.openxmlformats.org/officeDocument/2006/relationships/image" Target="../media/image110.jpg"/></Relationships>
</file>

<file path=xl/drawings/_rels/drawing111.xml.rels><?xml version="1.0" encoding="UTF-8" standalone="yes"?><Relationships xmlns="http://schemas.openxmlformats.org/package/2006/relationships"><Relationship Id="rId1" Type="http://schemas.openxmlformats.org/officeDocument/2006/relationships/image" Target="../media/image111.jpg"/></Relationships>
</file>

<file path=xl/drawings/_rels/drawing112.xml.rels><?xml version="1.0" encoding="UTF-8" standalone="yes"?><Relationships xmlns="http://schemas.openxmlformats.org/package/2006/relationships"><Relationship Id="rId1" Type="http://schemas.openxmlformats.org/officeDocument/2006/relationships/image" Target="../media/image112.jpg"/></Relationships>
</file>

<file path=xl/drawings/_rels/drawing113.xml.rels><?xml version="1.0" encoding="UTF-8" standalone="yes"?><Relationships xmlns="http://schemas.openxmlformats.org/package/2006/relationships"><Relationship Id="rId1" Type="http://schemas.openxmlformats.org/officeDocument/2006/relationships/image" Target="../media/image113.jpg"/></Relationships>
</file>

<file path=xl/drawings/_rels/drawing114.xml.rels><?xml version="1.0" encoding="UTF-8" standalone="yes"?><Relationships xmlns="http://schemas.openxmlformats.org/package/2006/relationships"><Relationship Id="rId1" Type="http://schemas.openxmlformats.org/officeDocument/2006/relationships/image" Target="../media/image114.jpg"/></Relationships>
</file>

<file path=xl/drawings/_rels/drawing115.xml.rels><?xml version="1.0" encoding="UTF-8" standalone="yes"?><Relationships xmlns="http://schemas.openxmlformats.org/package/2006/relationships"><Relationship Id="rId1" Type="http://schemas.openxmlformats.org/officeDocument/2006/relationships/image" Target="../media/image115.jpg"/></Relationships>
</file>

<file path=xl/drawings/_rels/drawing116.xml.rels><?xml version="1.0" encoding="UTF-8" standalone="yes"?><Relationships xmlns="http://schemas.openxmlformats.org/package/2006/relationships"><Relationship Id="rId1" Type="http://schemas.openxmlformats.org/officeDocument/2006/relationships/image" Target="../media/image116.jpg"/></Relationships>
</file>

<file path=xl/drawings/_rels/drawing117.xml.rels><?xml version="1.0" encoding="UTF-8" standalone="yes"?><Relationships xmlns="http://schemas.openxmlformats.org/package/2006/relationships"><Relationship Id="rId1" Type="http://schemas.openxmlformats.org/officeDocument/2006/relationships/image" Target="../media/image117.jpg"/></Relationships>
</file>

<file path=xl/drawings/_rels/drawing118.xml.rels><?xml version="1.0" encoding="UTF-8" standalone="yes"?><Relationships xmlns="http://schemas.openxmlformats.org/package/2006/relationships"><Relationship Id="rId1" Type="http://schemas.openxmlformats.org/officeDocument/2006/relationships/image" Target="../media/image118.jpg"/></Relationships>
</file>

<file path=xl/drawings/_rels/drawing119.xml.rels><?xml version="1.0" encoding="UTF-8" standalone="yes"?><Relationships xmlns="http://schemas.openxmlformats.org/package/2006/relationships"><Relationship Id="rId1" Type="http://schemas.openxmlformats.org/officeDocument/2006/relationships/image" Target="../media/image119.jpg"/></Relationships>
</file>

<file path=xl/drawings/_rels/drawing120.xml.rels><?xml version="1.0" encoding="UTF-8" standalone="yes"?><Relationships xmlns="http://schemas.openxmlformats.org/package/2006/relationships"><Relationship Id="rId1" Type="http://schemas.openxmlformats.org/officeDocument/2006/relationships/image" Target="../media/image120.jpg"/></Relationships>
</file>

<file path=xl/drawings/_rels/drawing121.xml.rels><?xml version="1.0" encoding="UTF-8" standalone="yes"?><Relationships xmlns="http://schemas.openxmlformats.org/package/2006/relationships"><Relationship Id="rId1" Type="http://schemas.openxmlformats.org/officeDocument/2006/relationships/image" Target="../media/image121.jpg"/></Relationships>
</file>

<file path=xl/drawings/_rels/drawing122.xml.rels><?xml version="1.0" encoding="UTF-8" standalone="yes"?><Relationships xmlns="http://schemas.openxmlformats.org/package/2006/relationships"><Relationship Id="rId1" Type="http://schemas.openxmlformats.org/officeDocument/2006/relationships/image" Target="../media/image122.jpg"/></Relationships>
</file>

<file path=xl/drawings/_rels/drawing123.xml.rels><?xml version="1.0" encoding="UTF-8" standalone="yes"?><Relationships xmlns="http://schemas.openxmlformats.org/package/2006/relationships"><Relationship Id="rId1" Type="http://schemas.openxmlformats.org/officeDocument/2006/relationships/image" Target="../media/image123.jpg"/></Relationships>
</file>

<file path=xl/drawings/_rels/drawing124.xml.rels><?xml version="1.0" encoding="UTF-8" standalone="yes"?><Relationships xmlns="http://schemas.openxmlformats.org/package/2006/relationships"><Relationship Id="rId1" Type="http://schemas.openxmlformats.org/officeDocument/2006/relationships/image" Target="../media/image124.jpg"/></Relationships>
</file>

<file path=xl/drawings/_rels/drawing125.xml.rels><?xml version="1.0" encoding="UTF-8" standalone="yes"?><Relationships xmlns="http://schemas.openxmlformats.org/package/2006/relationships"><Relationship Id="rId1" Type="http://schemas.openxmlformats.org/officeDocument/2006/relationships/image" Target="../media/image125.jpg"/></Relationships>
</file>

<file path=xl/drawings/_rels/drawing126.xml.rels><?xml version="1.0" encoding="UTF-8" standalone="yes"?><Relationships xmlns="http://schemas.openxmlformats.org/package/2006/relationships"><Relationship Id="rId1" Type="http://schemas.openxmlformats.org/officeDocument/2006/relationships/image" Target="../media/image126.jpg"/></Relationships>
</file>

<file path=xl/drawings/_rels/drawing127.xml.rels><?xml version="1.0" encoding="UTF-8" standalone="yes"?><Relationships xmlns="http://schemas.openxmlformats.org/package/2006/relationships"><Relationship Id="rId1" Type="http://schemas.openxmlformats.org/officeDocument/2006/relationships/image" Target="../media/image127.jpg"/></Relationships>
</file>

<file path=xl/drawings/_rels/drawing128.xml.rels><?xml version="1.0" encoding="UTF-8" standalone="yes"?><Relationships xmlns="http://schemas.openxmlformats.org/package/2006/relationships"><Relationship Id="rId1" Type="http://schemas.openxmlformats.org/officeDocument/2006/relationships/image" Target="../media/image128.jpg"/></Relationships>
</file>

<file path=xl/drawings/_rels/drawing129.xml.rels><?xml version="1.0" encoding="UTF-8" standalone="yes"?><Relationships xmlns="http://schemas.openxmlformats.org/package/2006/relationships"><Relationship Id="rId1" Type="http://schemas.openxmlformats.org/officeDocument/2006/relationships/image" Target="../media/image129.jpg"/></Relationships>
</file>

<file path=xl/drawings/_rels/drawing130.xml.rels><?xml version="1.0" encoding="UTF-8" standalone="yes"?><Relationships xmlns="http://schemas.openxmlformats.org/package/2006/relationships"><Relationship Id="rId1" Type="http://schemas.openxmlformats.org/officeDocument/2006/relationships/image" Target="../media/image130.jpg"/></Relationships>
</file>

<file path=xl/drawings/_rels/drawing131.xml.rels><?xml version="1.0" encoding="UTF-8" standalone="yes"?><Relationships xmlns="http://schemas.openxmlformats.org/package/2006/relationships"><Relationship Id="rId1" Type="http://schemas.openxmlformats.org/officeDocument/2006/relationships/image" Target="../media/image131.jpg"/></Relationships>
</file>

<file path=xl/drawings/_rels/drawing132.xml.rels><?xml version="1.0" encoding="UTF-8" standalone="yes"?><Relationships xmlns="http://schemas.openxmlformats.org/package/2006/relationships"><Relationship Id="rId1" Type="http://schemas.openxmlformats.org/officeDocument/2006/relationships/image" Target="../media/image132.jpg"/></Relationships>
</file>

<file path=xl/drawings/_rels/drawing133.xml.rels><?xml version="1.0" encoding="UTF-8" standalone="yes"?><Relationships xmlns="http://schemas.openxmlformats.org/package/2006/relationships"><Relationship Id="rId1" Type="http://schemas.openxmlformats.org/officeDocument/2006/relationships/image" Target="../media/image133.jpg"/></Relationships>
</file>

<file path=xl/drawings/_rels/drawing134.xml.rels><?xml version="1.0" encoding="UTF-8" standalone="yes"?><Relationships xmlns="http://schemas.openxmlformats.org/package/2006/relationships"><Relationship Id="rId1" Type="http://schemas.openxmlformats.org/officeDocument/2006/relationships/image" Target="../media/image134.jpg"/></Relationships>
</file>

<file path=xl/drawings/_rels/drawing135.xml.rels><?xml version="1.0" encoding="UTF-8" standalone="yes"?><Relationships xmlns="http://schemas.openxmlformats.org/package/2006/relationships"><Relationship Id="rId1" Type="http://schemas.openxmlformats.org/officeDocument/2006/relationships/image" Target="../media/image135.jpg"/></Relationships>
</file>

<file path=xl/drawings/_rels/drawing136.xml.rels><?xml version="1.0" encoding="UTF-8" standalone="yes"?><Relationships xmlns="http://schemas.openxmlformats.org/package/2006/relationships"><Relationship Id="rId1" Type="http://schemas.openxmlformats.org/officeDocument/2006/relationships/image" Target="../media/image136.jpg"/></Relationships>
</file>

<file path=xl/drawings/_rels/drawing137.xml.rels><?xml version="1.0" encoding="UTF-8" standalone="yes"?><Relationships xmlns="http://schemas.openxmlformats.org/package/2006/relationships"><Relationship Id="rId1" Type="http://schemas.openxmlformats.org/officeDocument/2006/relationships/image" Target="../media/image137.jpg"/></Relationships>
</file>

<file path=xl/drawings/_rels/drawing138.xml.rels><?xml version="1.0" encoding="UTF-8" standalone="yes"?><Relationships xmlns="http://schemas.openxmlformats.org/package/2006/relationships"><Relationship Id="rId1" Type="http://schemas.openxmlformats.org/officeDocument/2006/relationships/image" Target="../media/image138.jpg"/></Relationships>
</file>

<file path=xl/drawings/_rels/drawing139.xml.rels><?xml version="1.0" encoding="UTF-8" standalone="yes"?><Relationships xmlns="http://schemas.openxmlformats.org/package/2006/relationships"><Relationship Id="rId1" Type="http://schemas.openxmlformats.org/officeDocument/2006/relationships/image" Target="../media/image139.jpg"/></Relationships>
</file>

<file path=xl/drawings/_rels/drawing140.xml.rels><?xml version="1.0" encoding="UTF-8" standalone="yes"?><Relationships xmlns="http://schemas.openxmlformats.org/package/2006/relationships"><Relationship Id="rId1" Type="http://schemas.openxmlformats.org/officeDocument/2006/relationships/image" Target="../media/image140.jpg"/></Relationships>
</file>

<file path=xl/drawings/_rels/drawing141.xml.rels><?xml version="1.0" encoding="UTF-8" standalone="yes"?><Relationships xmlns="http://schemas.openxmlformats.org/package/2006/relationships"><Relationship Id="rId1" Type="http://schemas.openxmlformats.org/officeDocument/2006/relationships/image" Target="../media/image141.jpg"/></Relationships>
</file>

<file path=xl/drawings/_rels/drawing142.xml.rels><?xml version="1.0" encoding="UTF-8" standalone="yes"?><Relationships xmlns="http://schemas.openxmlformats.org/package/2006/relationships"><Relationship Id="rId1" Type="http://schemas.openxmlformats.org/officeDocument/2006/relationships/image" Target="../media/image142.jpg"/></Relationships>
</file>

<file path=xl/drawings/_rels/drawing143.xml.rels><?xml version="1.0" encoding="UTF-8" standalone="yes"?><Relationships xmlns="http://schemas.openxmlformats.org/package/2006/relationships"><Relationship Id="rId1" Type="http://schemas.openxmlformats.org/officeDocument/2006/relationships/image" Target="../media/image143.jpg"/></Relationships>
</file>

<file path=xl/drawings/_rels/drawing144.xml.rels><?xml version="1.0" encoding="UTF-8" standalone="yes"?><Relationships xmlns="http://schemas.openxmlformats.org/package/2006/relationships"><Relationship Id="rId1" Type="http://schemas.openxmlformats.org/officeDocument/2006/relationships/image" Target="../media/image144.jpg"/></Relationships>
</file>

<file path=xl/drawings/_rels/drawing145.xml.rels><?xml version="1.0" encoding="UTF-8" standalone="yes"?><Relationships xmlns="http://schemas.openxmlformats.org/package/2006/relationships"><Relationship Id="rId1" Type="http://schemas.openxmlformats.org/officeDocument/2006/relationships/image" Target="../media/image145.jpg"/></Relationships>
</file>

<file path=xl/drawings/_rels/drawing146.xml.rels><?xml version="1.0" encoding="UTF-8" standalone="yes"?><Relationships xmlns="http://schemas.openxmlformats.org/package/2006/relationships"><Relationship Id="rId1" Type="http://schemas.openxmlformats.org/officeDocument/2006/relationships/image" Target="../media/image146.jpg"/></Relationships>
</file>

<file path=xl/drawings/_rels/drawing147.xml.rels><?xml version="1.0" encoding="UTF-8" standalone="yes"?><Relationships xmlns="http://schemas.openxmlformats.org/package/2006/relationships"><Relationship Id="rId1" Type="http://schemas.openxmlformats.org/officeDocument/2006/relationships/image" Target="../media/image147.jpg"/></Relationships>
</file>

<file path=xl/drawings/_rels/drawing148.xml.rels><?xml version="1.0" encoding="UTF-8" standalone="yes"?><Relationships xmlns="http://schemas.openxmlformats.org/package/2006/relationships"><Relationship Id="rId1" Type="http://schemas.openxmlformats.org/officeDocument/2006/relationships/image" Target="../media/image148.jpg"/></Relationships>
</file>

<file path=xl/drawings/_rels/drawing149.xml.rels><?xml version="1.0" encoding="UTF-8" standalone="yes"?><Relationships xmlns="http://schemas.openxmlformats.org/package/2006/relationships"><Relationship Id="rId1" Type="http://schemas.openxmlformats.org/officeDocument/2006/relationships/image" Target="../media/image149.jpg"/></Relationships>
</file>

<file path=xl/drawings/_rels/drawing150.xml.rels><?xml version="1.0" encoding="UTF-8" standalone="yes"?><Relationships xmlns="http://schemas.openxmlformats.org/package/2006/relationships"><Relationship Id="rId1" Type="http://schemas.openxmlformats.org/officeDocument/2006/relationships/image" Target="../media/image150.jpg"/></Relationships>
</file>

<file path=xl/drawings/_rels/drawing151.xml.rels><?xml version="1.0" encoding="UTF-8" standalone="yes"?><Relationships xmlns="http://schemas.openxmlformats.org/package/2006/relationships"><Relationship Id="rId1" Type="http://schemas.openxmlformats.org/officeDocument/2006/relationships/image" Target="../media/image151.jpg"/></Relationships>
</file>

<file path=xl/drawings/_rels/drawing152.xml.rels><?xml version="1.0" encoding="UTF-8" standalone="yes"?><Relationships xmlns="http://schemas.openxmlformats.org/package/2006/relationships"><Relationship Id="rId1" Type="http://schemas.openxmlformats.org/officeDocument/2006/relationships/image" Target="../media/image152.jpg"/></Relationships>
</file>

<file path=xl/drawings/_rels/drawing153.xml.rels><?xml version="1.0" encoding="UTF-8" standalone="yes"?><Relationships xmlns="http://schemas.openxmlformats.org/package/2006/relationships"><Relationship Id="rId1" Type="http://schemas.openxmlformats.org/officeDocument/2006/relationships/image" Target="../media/image153.jpg"/></Relationships>
</file>

<file path=xl/drawings/_rels/drawing154.xml.rels><?xml version="1.0" encoding="UTF-8" standalone="yes"?><Relationships xmlns="http://schemas.openxmlformats.org/package/2006/relationships"><Relationship Id="rId1" Type="http://schemas.openxmlformats.org/officeDocument/2006/relationships/image" Target="../media/image154.jpg"/></Relationships>
</file>

<file path=xl/drawings/_rels/drawing155.xml.rels><?xml version="1.0" encoding="UTF-8" standalone="yes"?><Relationships xmlns="http://schemas.openxmlformats.org/package/2006/relationships"><Relationship Id="rId1" Type="http://schemas.openxmlformats.org/officeDocument/2006/relationships/image" Target="../media/image155.jpg"/></Relationships>
</file>

<file path=xl/drawings/_rels/drawing156.xml.rels><?xml version="1.0" encoding="UTF-8" standalone="yes"?><Relationships xmlns="http://schemas.openxmlformats.org/package/2006/relationships"><Relationship Id="rId1" Type="http://schemas.openxmlformats.org/officeDocument/2006/relationships/image" Target="../media/image156.jpg"/></Relationships>
</file>

<file path=xl/drawings/_rels/drawing157.xml.rels><?xml version="1.0" encoding="UTF-8" standalone="yes"?><Relationships xmlns="http://schemas.openxmlformats.org/package/2006/relationships"><Relationship Id="rId1" Type="http://schemas.openxmlformats.org/officeDocument/2006/relationships/image" Target="../media/image157.jpg"/></Relationships>
</file>

<file path=xl/drawings/_rels/drawing158.xml.rels><?xml version="1.0" encoding="UTF-8" standalone="yes"?><Relationships xmlns="http://schemas.openxmlformats.org/package/2006/relationships"><Relationship Id="rId1" Type="http://schemas.openxmlformats.org/officeDocument/2006/relationships/image" Target="../media/image158.jpg"/></Relationships>
</file>

<file path=xl/drawings/_rels/drawing159.xml.rels><?xml version="1.0" encoding="UTF-8" standalone="yes"?><Relationships xmlns="http://schemas.openxmlformats.org/package/2006/relationships"><Relationship Id="rId1" Type="http://schemas.openxmlformats.org/officeDocument/2006/relationships/image" Target="../media/image159.jpg"/></Relationships>
</file>

<file path=xl/drawings/_rels/drawing160.xml.rels><?xml version="1.0" encoding="UTF-8" standalone="yes"?><Relationships xmlns="http://schemas.openxmlformats.org/package/2006/relationships"><Relationship Id="rId1" Type="http://schemas.openxmlformats.org/officeDocument/2006/relationships/image" Target="../media/image160.jpg"/></Relationships>
</file>

<file path=xl/drawings/_rels/drawing161.xml.rels><?xml version="1.0" encoding="UTF-8" standalone="yes"?><Relationships xmlns="http://schemas.openxmlformats.org/package/2006/relationships"><Relationship Id="rId1" Type="http://schemas.openxmlformats.org/officeDocument/2006/relationships/image" Target="../media/image161.jpg"/></Relationships>
</file>

<file path=xl/drawings/_rels/drawing162.xml.rels><?xml version="1.0" encoding="UTF-8" standalone="yes"?><Relationships xmlns="http://schemas.openxmlformats.org/package/2006/relationships"><Relationship Id="rId1" Type="http://schemas.openxmlformats.org/officeDocument/2006/relationships/image" Target="../media/image162.jpg"/></Relationships>
</file>

<file path=xl/drawings/_rels/drawing163.xml.rels><?xml version="1.0" encoding="UTF-8" standalone="yes"?><Relationships xmlns="http://schemas.openxmlformats.org/package/2006/relationships"><Relationship Id="rId1" Type="http://schemas.openxmlformats.org/officeDocument/2006/relationships/image" Target="../media/image163.jpg"/></Relationships>
</file>

<file path=xl/drawings/_rels/drawing164.xml.rels><?xml version="1.0" encoding="UTF-8" standalone="yes"?><Relationships xmlns="http://schemas.openxmlformats.org/package/2006/relationships"><Relationship Id="rId1" Type="http://schemas.openxmlformats.org/officeDocument/2006/relationships/image" Target="../media/image164.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_rels/sheet87.xml.rels><?xml version="1.0" encoding="UTF-8" standalone="yes"?><Relationships xmlns="http://schemas.openxmlformats.org/package/2006/relationships"><Relationship Id="rId1" Type="http://schemas.openxmlformats.org/officeDocument/2006/relationships/drawing" Target="../drawings/drawing87.xml"/><Relationship Id="rId2" Type="http://schemas.openxmlformats.org/officeDocument/2006/relationships/printerSettings" Target="../printerSettings/printerSettings87.bin"/><Relationship Id="rIdvml" Type="http://schemas.openxmlformats.org/officeDocument/2006/relationships/vmlDrawing" Target="../drawings/vmlDrawing87.vml"/></Relationships>
</file>

<file path=xl/worksheets/_rels/sheet88.xml.rels><?xml version="1.0" encoding="UTF-8" standalone="yes"?><Relationships xmlns="http://schemas.openxmlformats.org/package/2006/relationships"><Relationship Id="rId1" Type="http://schemas.openxmlformats.org/officeDocument/2006/relationships/drawing" Target="../drawings/drawing88.xml"/><Relationship Id="rId2" Type="http://schemas.openxmlformats.org/officeDocument/2006/relationships/printerSettings" Target="../printerSettings/printerSettings88.bin"/><Relationship Id="rIdvml" Type="http://schemas.openxmlformats.org/officeDocument/2006/relationships/vmlDrawing" Target="../drawings/vmlDrawing88.vml"/></Relationships>
</file>

<file path=xl/worksheets/_rels/sheet89.xml.rels><?xml version="1.0" encoding="UTF-8" standalone="yes"?><Relationships xmlns="http://schemas.openxmlformats.org/package/2006/relationships"><Relationship Id="rId1" Type="http://schemas.openxmlformats.org/officeDocument/2006/relationships/drawing" Target="../drawings/drawing89.xml"/><Relationship Id="rId2" Type="http://schemas.openxmlformats.org/officeDocument/2006/relationships/printerSettings" Target="../printerSettings/printerSettings89.bin"/><Relationship Id="rIdvml" Type="http://schemas.openxmlformats.org/officeDocument/2006/relationships/vmlDrawing" Target="../drawings/vmlDrawing89.vml"/></Relationships>
</file>

<file path=xl/worksheets/_rels/sheet90.xml.rels><?xml version="1.0" encoding="UTF-8" standalone="yes"?><Relationships xmlns="http://schemas.openxmlformats.org/package/2006/relationships"><Relationship Id="rId1" Type="http://schemas.openxmlformats.org/officeDocument/2006/relationships/drawing" Target="../drawings/drawing90.xml"/><Relationship Id="rId2" Type="http://schemas.openxmlformats.org/officeDocument/2006/relationships/printerSettings" Target="../printerSettings/printerSettings90.bin"/><Relationship Id="rIdvml" Type="http://schemas.openxmlformats.org/officeDocument/2006/relationships/vmlDrawing" Target="../drawings/vmlDrawing90.vml"/></Relationships>
</file>

<file path=xl/worksheets/_rels/sheet91.xml.rels><?xml version="1.0" encoding="UTF-8" standalone="yes"?><Relationships xmlns="http://schemas.openxmlformats.org/package/2006/relationships"><Relationship Id="rId1" Type="http://schemas.openxmlformats.org/officeDocument/2006/relationships/drawing" Target="../drawings/drawing91.xml"/><Relationship Id="rId2" Type="http://schemas.openxmlformats.org/officeDocument/2006/relationships/printerSettings" Target="../printerSettings/printerSettings91.bin"/><Relationship Id="rIdvml" Type="http://schemas.openxmlformats.org/officeDocument/2006/relationships/vmlDrawing" Target="../drawings/vmlDrawing91.vml"/></Relationships>
</file>

<file path=xl/worksheets/_rels/sheet92.xml.rels><?xml version="1.0" encoding="UTF-8" standalone="yes"?><Relationships xmlns="http://schemas.openxmlformats.org/package/2006/relationships"><Relationship Id="rId1" Type="http://schemas.openxmlformats.org/officeDocument/2006/relationships/drawing" Target="../drawings/drawing92.xml"/><Relationship Id="rId2" Type="http://schemas.openxmlformats.org/officeDocument/2006/relationships/printerSettings" Target="../printerSettings/printerSettings92.bin"/><Relationship Id="rIdvml" Type="http://schemas.openxmlformats.org/officeDocument/2006/relationships/vmlDrawing" Target="../drawings/vmlDrawing92.vml"/></Relationships>
</file>

<file path=xl/worksheets/_rels/sheet93.xml.rels><?xml version="1.0" encoding="UTF-8" standalone="yes"?><Relationships xmlns="http://schemas.openxmlformats.org/package/2006/relationships"><Relationship Id="rId1" Type="http://schemas.openxmlformats.org/officeDocument/2006/relationships/drawing" Target="../drawings/drawing93.xml"/><Relationship Id="rId2" Type="http://schemas.openxmlformats.org/officeDocument/2006/relationships/printerSettings" Target="../printerSettings/printerSettings93.bin"/><Relationship Id="rIdvml" Type="http://schemas.openxmlformats.org/officeDocument/2006/relationships/vmlDrawing" Target="../drawings/vmlDrawing93.vml"/></Relationships>
</file>

<file path=xl/worksheets/_rels/sheet94.xml.rels><?xml version="1.0" encoding="UTF-8" standalone="yes"?><Relationships xmlns="http://schemas.openxmlformats.org/package/2006/relationships"><Relationship Id="rId1" Type="http://schemas.openxmlformats.org/officeDocument/2006/relationships/drawing" Target="../drawings/drawing94.xml"/><Relationship Id="rId2" Type="http://schemas.openxmlformats.org/officeDocument/2006/relationships/printerSettings" Target="../printerSettings/printerSettings94.bin"/><Relationship Id="rIdvml" Type="http://schemas.openxmlformats.org/officeDocument/2006/relationships/vmlDrawing" Target="../drawings/vmlDrawing94.vml"/></Relationships>
</file>

<file path=xl/worksheets/_rels/sheet95.xml.rels><?xml version="1.0" encoding="UTF-8" standalone="yes"?><Relationships xmlns="http://schemas.openxmlformats.org/package/2006/relationships"><Relationship Id="rId1" Type="http://schemas.openxmlformats.org/officeDocument/2006/relationships/drawing" Target="../drawings/drawing95.xml"/><Relationship Id="rId2" Type="http://schemas.openxmlformats.org/officeDocument/2006/relationships/printerSettings" Target="../printerSettings/printerSettings95.bin"/><Relationship Id="rIdvml" Type="http://schemas.openxmlformats.org/officeDocument/2006/relationships/vmlDrawing" Target="../drawings/vmlDrawing95.vml"/></Relationships>
</file>

<file path=xl/worksheets/_rels/sheet96.xml.rels><?xml version="1.0" encoding="UTF-8" standalone="yes"?><Relationships xmlns="http://schemas.openxmlformats.org/package/2006/relationships"><Relationship Id="rId1" Type="http://schemas.openxmlformats.org/officeDocument/2006/relationships/drawing" Target="../drawings/drawing96.xml"/><Relationship Id="rId2" Type="http://schemas.openxmlformats.org/officeDocument/2006/relationships/printerSettings" Target="../printerSettings/printerSettings96.bin"/><Relationship Id="rIdvml" Type="http://schemas.openxmlformats.org/officeDocument/2006/relationships/vmlDrawing" Target="../drawings/vmlDrawing96.vml"/></Relationships>
</file>

<file path=xl/worksheets/_rels/sheet97.xml.rels><?xml version="1.0" encoding="UTF-8" standalone="yes"?><Relationships xmlns="http://schemas.openxmlformats.org/package/2006/relationships"><Relationship Id="rId1" Type="http://schemas.openxmlformats.org/officeDocument/2006/relationships/drawing" Target="../drawings/drawing97.xml"/><Relationship Id="rId2" Type="http://schemas.openxmlformats.org/officeDocument/2006/relationships/printerSettings" Target="../printerSettings/printerSettings97.bin"/><Relationship Id="rIdvml" Type="http://schemas.openxmlformats.org/officeDocument/2006/relationships/vmlDrawing" Target="../drawings/vmlDrawing97.vml"/></Relationships>
</file>

<file path=xl/worksheets/_rels/sheet98.xml.rels><?xml version="1.0" encoding="UTF-8" standalone="yes"?><Relationships xmlns="http://schemas.openxmlformats.org/package/2006/relationships"><Relationship Id="rId1" Type="http://schemas.openxmlformats.org/officeDocument/2006/relationships/drawing" Target="../drawings/drawing98.xml"/><Relationship Id="rId2" Type="http://schemas.openxmlformats.org/officeDocument/2006/relationships/printerSettings" Target="../printerSettings/printerSettings98.bin"/><Relationship Id="rIdvml" Type="http://schemas.openxmlformats.org/officeDocument/2006/relationships/vmlDrawing" Target="../drawings/vmlDrawing98.vml"/></Relationships>
</file>

<file path=xl/worksheets/_rels/sheet99.xml.rels><?xml version="1.0" encoding="UTF-8" standalone="yes"?><Relationships xmlns="http://schemas.openxmlformats.org/package/2006/relationships"><Relationship Id="rId1" Type="http://schemas.openxmlformats.org/officeDocument/2006/relationships/drawing" Target="../drawings/drawing99.xml"/><Relationship Id="rId2" Type="http://schemas.openxmlformats.org/officeDocument/2006/relationships/printerSettings" Target="../printerSettings/printerSettings99.bin"/><Relationship Id="rIdvml" Type="http://schemas.openxmlformats.org/officeDocument/2006/relationships/vmlDrawing" Target="../drawings/vmlDrawing99.vml"/></Relationships>
</file>

<file path=xl/worksheets/_rels/sheet100.xml.rels><?xml version="1.0" encoding="UTF-8" standalone="yes"?><Relationships xmlns="http://schemas.openxmlformats.org/package/2006/relationships"><Relationship Id="rId1" Type="http://schemas.openxmlformats.org/officeDocument/2006/relationships/drawing" Target="../drawings/drawing100.xml"/><Relationship Id="rId2" Type="http://schemas.openxmlformats.org/officeDocument/2006/relationships/printerSettings" Target="../printerSettings/printerSettings100.bin"/><Relationship Id="rIdvml" Type="http://schemas.openxmlformats.org/officeDocument/2006/relationships/vmlDrawing" Target="../drawings/vmlDrawing100.vml"/></Relationships>
</file>

<file path=xl/worksheets/_rels/sheet101.xml.rels><?xml version="1.0" encoding="UTF-8" standalone="yes"?><Relationships xmlns="http://schemas.openxmlformats.org/package/2006/relationships"><Relationship Id="rId1" Type="http://schemas.openxmlformats.org/officeDocument/2006/relationships/drawing" Target="../drawings/drawing101.xml"/><Relationship Id="rId2" Type="http://schemas.openxmlformats.org/officeDocument/2006/relationships/printerSettings" Target="../printerSettings/printerSettings101.bin"/><Relationship Id="rIdvml" Type="http://schemas.openxmlformats.org/officeDocument/2006/relationships/vmlDrawing" Target="../drawings/vmlDrawing101.vml"/></Relationships>
</file>

<file path=xl/worksheets/_rels/sheet102.xml.rels><?xml version="1.0" encoding="UTF-8" standalone="yes"?><Relationships xmlns="http://schemas.openxmlformats.org/package/2006/relationships"><Relationship Id="rId1" Type="http://schemas.openxmlformats.org/officeDocument/2006/relationships/drawing" Target="../drawings/drawing102.xml"/><Relationship Id="rId2" Type="http://schemas.openxmlformats.org/officeDocument/2006/relationships/printerSettings" Target="../printerSettings/printerSettings102.bin"/><Relationship Id="rIdvml" Type="http://schemas.openxmlformats.org/officeDocument/2006/relationships/vmlDrawing" Target="../drawings/vmlDrawing102.vml"/></Relationships>
</file>

<file path=xl/worksheets/_rels/sheet103.xml.rels><?xml version="1.0" encoding="UTF-8" standalone="yes"?><Relationships xmlns="http://schemas.openxmlformats.org/package/2006/relationships"><Relationship Id="rId1" Type="http://schemas.openxmlformats.org/officeDocument/2006/relationships/drawing" Target="../drawings/drawing103.xml"/><Relationship Id="rId2" Type="http://schemas.openxmlformats.org/officeDocument/2006/relationships/printerSettings" Target="../printerSettings/printerSettings103.bin"/><Relationship Id="rIdvml" Type="http://schemas.openxmlformats.org/officeDocument/2006/relationships/vmlDrawing" Target="../drawings/vmlDrawing103.vml"/></Relationships>
</file>

<file path=xl/worksheets/_rels/sheet104.xml.rels><?xml version="1.0" encoding="UTF-8" standalone="yes"?><Relationships xmlns="http://schemas.openxmlformats.org/package/2006/relationships"><Relationship Id="rId1" Type="http://schemas.openxmlformats.org/officeDocument/2006/relationships/drawing" Target="../drawings/drawing104.xml"/><Relationship Id="rId2" Type="http://schemas.openxmlformats.org/officeDocument/2006/relationships/printerSettings" Target="../printerSettings/printerSettings104.bin"/><Relationship Id="rIdvml" Type="http://schemas.openxmlformats.org/officeDocument/2006/relationships/vmlDrawing" Target="../drawings/vmlDrawing104.vml"/></Relationships>
</file>

<file path=xl/worksheets/_rels/sheet105.xml.rels><?xml version="1.0" encoding="UTF-8" standalone="yes"?><Relationships xmlns="http://schemas.openxmlformats.org/package/2006/relationships"><Relationship Id="rId1" Type="http://schemas.openxmlformats.org/officeDocument/2006/relationships/drawing" Target="../drawings/drawing105.xml"/><Relationship Id="rId2" Type="http://schemas.openxmlformats.org/officeDocument/2006/relationships/printerSettings" Target="../printerSettings/printerSettings105.bin"/><Relationship Id="rIdvml" Type="http://schemas.openxmlformats.org/officeDocument/2006/relationships/vmlDrawing" Target="../drawings/vmlDrawing105.vml"/></Relationships>
</file>

<file path=xl/worksheets/_rels/sheet106.xml.rels><?xml version="1.0" encoding="UTF-8" standalone="yes"?><Relationships xmlns="http://schemas.openxmlformats.org/package/2006/relationships"><Relationship Id="rId1" Type="http://schemas.openxmlformats.org/officeDocument/2006/relationships/drawing" Target="../drawings/drawing106.xml"/><Relationship Id="rId2" Type="http://schemas.openxmlformats.org/officeDocument/2006/relationships/printerSettings" Target="../printerSettings/printerSettings106.bin"/><Relationship Id="rIdvml" Type="http://schemas.openxmlformats.org/officeDocument/2006/relationships/vmlDrawing" Target="../drawings/vmlDrawing106.vml"/></Relationships>
</file>

<file path=xl/worksheets/_rels/sheet107.xml.rels><?xml version="1.0" encoding="UTF-8" standalone="yes"?><Relationships xmlns="http://schemas.openxmlformats.org/package/2006/relationships"><Relationship Id="rId1" Type="http://schemas.openxmlformats.org/officeDocument/2006/relationships/drawing" Target="../drawings/drawing107.xml"/><Relationship Id="rId2" Type="http://schemas.openxmlformats.org/officeDocument/2006/relationships/printerSettings" Target="../printerSettings/printerSettings107.bin"/><Relationship Id="rIdvml" Type="http://schemas.openxmlformats.org/officeDocument/2006/relationships/vmlDrawing" Target="../drawings/vmlDrawing107.vml"/></Relationships>
</file>

<file path=xl/worksheets/_rels/sheet108.xml.rels><?xml version="1.0" encoding="UTF-8" standalone="yes"?><Relationships xmlns="http://schemas.openxmlformats.org/package/2006/relationships"><Relationship Id="rId1" Type="http://schemas.openxmlformats.org/officeDocument/2006/relationships/drawing" Target="../drawings/drawing108.xml"/><Relationship Id="rId2" Type="http://schemas.openxmlformats.org/officeDocument/2006/relationships/printerSettings" Target="../printerSettings/printerSettings108.bin"/><Relationship Id="rIdvml" Type="http://schemas.openxmlformats.org/officeDocument/2006/relationships/vmlDrawing" Target="../drawings/vmlDrawing108.vml"/></Relationships>
</file>

<file path=xl/worksheets/_rels/sheet109.xml.rels><?xml version="1.0" encoding="UTF-8" standalone="yes"?><Relationships xmlns="http://schemas.openxmlformats.org/package/2006/relationships"><Relationship Id="rId1" Type="http://schemas.openxmlformats.org/officeDocument/2006/relationships/drawing" Target="../drawings/drawing109.xml"/><Relationship Id="rId2" Type="http://schemas.openxmlformats.org/officeDocument/2006/relationships/printerSettings" Target="../printerSettings/printerSettings109.bin"/><Relationship Id="rIdvml" Type="http://schemas.openxmlformats.org/officeDocument/2006/relationships/vmlDrawing" Target="../drawings/vmlDrawing109.vml"/></Relationships>
</file>

<file path=xl/worksheets/_rels/sheet110.xml.rels><?xml version="1.0" encoding="UTF-8" standalone="yes"?><Relationships xmlns="http://schemas.openxmlformats.org/package/2006/relationships"><Relationship Id="rId1" Type="http://schemas.openxmlformats.org/officeDocument/2006/relationships/drawing" Target="../drawings/drawing110.xml"/><Relationship Id="rId2" Type="http://schemas.openxmlformats.org/officeDocument/2006/relationships/printerSettings" Target="../printerSettings/printerSettings110.bin"/><Relationship Id="rIdvml" Type="http://schemas.openxmlformats.org/officeDocument/2006/relationships/vmlDrawing" Target="../drawings/vmlDrawing110.vml"/></Relationships>
</file>

<file path=xl/worksheets/_rels/sheet111.xml.rels><?xml version="1.0" encoding="UTF-8" standalone="yes"?><Relationships xmlns="http://schemas.openxmlformats.org/package/2006/relationships"><Relationship Id="rId1" Type="http://schemas.openxmlformats.org/officeDocument/2006/relationships/drawing" Target="../drawings/drawing111.xml"/><Relationship Id="rId2" Type="http://schemas.openxmlformats.org/officeDocument/2006/relationships/printerSettings" Target="../printerSettings/printerSettings111.bin"/><Relationship Id="rIdvml" Type="http://schemas.openxmlformats.org/officeDocument/2006/relationships/vmlDrawing" Target="../drawings/vmlDrawing111.vml"/></Relationships>
</file>

<file path=xl/worksheets/_rels/sheet112.xml.rels><?xml version="1.0" encoding="UTF-8" standalone="yes"?><Relationships xmlns="http://schemas.openxmlformats.org/package/2006/relationships"><Relationship Id="rId1" Type="http://schemas.openxmlformats.org/officeDocument/2006/relationships/drawing" Target="../drawings/drawing112.xml"/><Relationship Id="rId2" Type="http://schemas.openxmlformats.org/officeDocument/2006/relationships/printerSettings" Target="../printerSettings/printerSettings112.bin"/><Relationship Id="rIdvml" Type="http://schemas.openxmlformats.org/officeDocument/2006/relationships/vmlDrawing" Target="../drawings/vmlDrawing112.vml"/></Relationships>
</file>

<file path=xl/worksheets/_rels/sheet113.xml.rels><?xml version="1.0" encoding="UTF-8" standalone="yes"?><Relationships xmlns="http://schemas.openxmlformats.org/package/2006/relationships"><Relationship Id="rId1" Type="http://schemas.openxmlformats.org/officeDocument/2006/relationships/drawing" Target="../drawings/drawing113.xml"/><Relationship Id="rId2" Type="http://schemas.openxmlformats.org/officeDocument/2006/relationships/printerSettings" Target="../printerSettings/printerSettings113.bin"/><Relationship Id="rIdvml" Type="http://schemas.openxmlformats.org/officeDocument/2006/relationships/vmlDrawing" Target="../drawings/vmlDrawing113.vml"/></Relationships>
</file>

<file path=xl/worksheets/_rels/sheet114.xml.rels><?xml version="1.0" encoding="UTF-8" standalone="yes"?><Relationships xmlns="http://schemas.openxmlformats.org/package/2006/relationships"><Relationship Id="rId1" Type="http://schemas.openxmlformats.org/officeDocument/2006/relationships/drawing" Target="../drawings/drawing114.xml"/><Relationship Id="rId2" Type="http://schemas.openxmlformats.org/officeDocument/2006/relationships/printerSettings" Target="../printerSettings/printerSettings114.bin"/><Relationship Id="rIdvml" Type="http://schemas.openxmlformats.org/officeDocument/2006/relationships/vmlDrawing" Target="../drawings/vmlDrawing114.vml"/></Relationships>
</file>

<file path=xl/worksheets/_rels/sheet115.xml.rels><?xml version="1.0" encoding="UTF-8" standalone="yes"?><Relationships xmlns="http://schemas.openxmlformats.org/package/2006/relationships"><Relationship Id="rId1" Type="http://schemas.openxmlformats.org/officeDocument/2006/relationships/drawing" Target="../drawings/drawing115.xml"/><Relationship Id="rId2" Type="http://schemas.openxmlformats.org/officeDocument/2006/relationships/printerSettings" Target="../printerSettings/printerSettings115.bin"/><Relationship Id="rIdvml" Type="http://schemas.openxmlformats.org/officeDocument/2006/relationships/vmlDrawing" Target="../drawings/vmlDrawing115.vml"/></Relationships>
</file>

<file path=xl/worksheets/_rels/sheet116.xml.rels><?xml version="1.0" encoding="UTF-8" standalone="yes"?><Relationships xmlns="http://schemas.openxmlformats.org/package/2006/relationships"><Relationship Id="rId1" Type="http://schemas.openxmlformats.org/officeDocument/2006/relationships/drawing" Target="../drawings/drawing116.xml"/><Relationship Id="rId2" Type="http://schemas.openxmlformats.org/officeDocument/2006/relationships/printerSettings" Target="../printerSettings/printerSettings116.bin"/><Relationship Id="rIdvml" Type="http://schemas.openxmlformats.org/officeDocument/2006/relationships/vmlDrawing" Target="../drawings/vmlDrawing116.vml"/></Relationships>
</file>

<file path=xl/worksheets/_rels/sheet117.xml.rels><?xml version="1.0" encoding="UTF-8" standalone="yes"?><Relationships xmlns="http://schemas.openxmlformats.org/package/2006/relationships"><Relationship Id="rId1" Type="http://schemas.openxmlformats.org/officeDocument/2006/relationships/drawing" Target="../drawings/drawing117.xml"/><Relationship Id="rId2" Type="http://schemas.openxmlformats.org/officeDocument/2006/relationships/printerSettings" Target="../printerSettings/printerSettings117.bin"/><Relationship Id="rIdvml" Type="http://schemas.openxmlformats.org/officeDocument/2006/relationships/vmlDrawing" Target="../drawings/vmlDrawing117.vml"/></Relationships>
</file>

<file path=xl/worksheets/_rels/sheet118.xml.rels><?xml version="1.0" encoding="UTF-8" standalone="yes"?><Relationships xmlns="http://schemas.openxmlformats.org/package/2006/relationships"><Relationship Id="rId1" Type="http://schemas.openxmlformats.org/officeDocument/2006/relationships/drawing" Target="../drawings/drawing118.xml"/><Relationship Id="rId2" Type="http://schemas.openxmlformats.org/officeDocument/2006/relationships/printerSettings" Target="../printerSettings/printerSettings118.bin"/><Relationship Id="rIdvml" Type="http://schemas.openxmlformats.org/officeDocument/2006/relationships/vmlDrawing" Target="../drawings/vmlDrawing118.vml"/></Relationships>
</file>

<file path=xl/worksheets/_rels/sheet119.xml.rels><?xml version="1.0" encoding="UTF-8" standalone="yes"?><Relationships xmlns="http://schemas.openxmlformats.org/package/2006/relationships"><Relationship Id="rId1" Type="http://schemas.openxmlformats.org/officeDocument/2006/relationships/drawing" Target="../drawings/drawing119.xml"/><Relationship Id="rId2" Type="http://schemas.openxmlformats.org/officeDocument/2006/relationships/printerSettings" Target="../printerSettings/printerSettings119.bin"/><Relationship Id="rIdvml" Type="http://schemas.openxmlformats.org/officeDocument/2006/relationships/vmlDrawing" Target="../drawings/vmlDrawing119.vml"/></Relationships>
</file>

<file path=xl/worksheets/_rels/sheet120.xml.rels><?xml version="1.0" encoding="UTF-8" standalone="yes"?><Relationships xmlns="http://schemas.openxmlformats.org/package/2006/relationships"><Relationship Id="rId1" Type="http://schemas.openxmlformats.org/officeDocument/2006/relationships/drawing" Target="../drawings/drawing120.xml"/><Relationship Id="rId2" Type="http://schemas.openxmlformats.org/officeDocument/2006/relationships/printerSettings" Target="../printerSettings/printerSettings120.bin"/><Relationship Id="rIdvml" Type="http://schemas.openxmlformats.org/officeDocument/2006/relationships/vmlDrawing" Target="../drawings/vmlDrawing120.vml"/></Relationships>
</file>

<file path=xl/worksheets/_rels/sheet121.xml.rels><?xml version="1.0" encoding="UTF-8" standalone="yes"?><Relationships xmlns="http://schemas.openxmlformats.org/package/2006/relationships"><Relationship Id="rId1" Type="http://schemas.openxmlformats.org/officeDocument/2006/relationships/drawing" Target="../drawings/drawing121.xml"/><Relationship Id="rId2" Type="http://schemas.openxmlformats.org/officeDocument/2006/relationships/printerSettings" Target="../printerSettings/printerSettings121.bin"/><Relationship Id="rIdvml" Type="http://schemas.openxmlformats.org/officeDocument/2006/relationships/vmlDrawing" Target="../drawings/vmlDrawing121.vml"/></Relationships>
</file>

<file path=xl/worksheets/_rels/sheet122.xml.rels><?xml version="1.0" encoding="UTF-8" standalone="yes"?><Relationships xmlns="http://schemas.openxmlformats.org/package/2006/relationships"><Relationship Id="rId1" Type="http://schemas.openxmlformats.org/officeDocument/2006/relationships/drawing" Target="../drawings/drawing122.xml"/><Relationship Id="rId2" Type="http://schemas.openxmlformats.org/officeDocument/2006/relationships/printerSettings" Target="../printerSettings/printerSettings122.bin"/><Relationship Id="rIdvml" Type="http://schemas.openxmlformats.org/officeDocument/2006/relationships/vmlDrawing" Target="../drawings/vmlDrawing122.vml"/></Relationships>
</file>

<file path=xl/worksheets/_rels/sheet123.xml.rels><?xml version="1.0" encoding="UTF-8" standalone="yes"?><Relationships xmlns="http://schemas.openxmlformats.org/package/2006/relationships"><Relationship Id="rId1" Type="http://schemas.openxmlformats.org/officeDocument/2006/relationships/drawing" Target="../drawings/drawing123.xml"/><Relationship Id="rId2" Type="http://schemas.openxmlformats.org/officeDocument/2006/relationships/printerSettings" Target="../printerSettings/printerSettings123.bin"/><Relationship Id="rIdvml" Type="http://schemas.openxmlformats.org/officeDocument/2006/relationships/vmlDrawing" Target="../drawings/vmlDrawing123.vml"/></Relationships>
</file>

<file path=xl/worksheets/_rels/sheet124.xml.rels><?xml version="1.0" encoding="UTF-8" standalone="yes"?><Relationships xmlns="http://schemas.openxmlformats.org/package/2006/relationships"><Relationship Id="rId1" Type="http://schemas.openxmlformats.org/officeDocument/2006/relationships/drawing" Target="../drawings/drawing124.xml"/><Relationship Id="rId2" Type="http://schemas.openxmlformats.org/officeDocument/2006/relationships/printerSettings" Target="../printerSettings/printerSettings124.bin"/><Relationship Id="rIdvml" Type="http://schemas.openxmlformats.org/officeDocument/2006/relationships/vmlDrawing" Target="../drawings/vmlDrawing124.vml"/></Relationships>
</file>

<file path=xl/worksheets/_rels/sheet125.xml.rels><?xml version="1.0" encoding="UTF-8" standalone="yes"?><Relationships xmlns="http://schemas.openxmlformats.org/package/2006/relationships"><Relationship Id="rId1" Type="http://schemas.openxmlformats.org/officeDocument/2006/relationships/drawing" Target="../drawings/drawing125.xml"/><Relationship Id="rId2" Type="http://schemas.openxmlformats.org/officeDocument/2006/relationships/printerSettings" Target="../printerSettings/printerSettings125.bin"/><Relationship Id="rIdvml" Type="http://schemas.openxmlformats.org/officeDocument/2006/relationships/vmlDrawing" Target="../drawings/vmlDrawing125.vml"/></Relationships>
</file>

<file path=xl/worksheets/_rels/sheet126.xml.rels><?xml version="1.0" encoding="UTF-8" standalone="yes"?><Relationships xmlns="http://schemas.openxmlformats.org/package/2006/relationships"><Relationship Id="rId1" Type="http://schemas.openxmlformats.org/officeDocument/2006/relationships/drawing" Target="../drawings/drawing126.xml"/><Relationship Id="rId2" Type="http://schemas.openxmlformats.org/officeDocument/2006/relationships/printerSettings" Target="../printerSettings/printerSettings126.bin"/><Relationship Id="rIdvml" Type="http://schemas.openxmlformats.org/officeDocument/2006/relationships/vmlDrawing" Target="../drawings/vmlDrawing126.vml"/></Relationships>
</file>

<file path=xl/worksheets/_rels/sheet127.xml.rels><?xml version="1.0" encoding="UTF-8" standalone="yes"?><Relationships xmlns="http://schemas.openxmlformats.org/package/2006/relationships"><Relationship Id="rId1" Type="http://schemas.openxmlformats.org/officeDocument/2006/relationships/drawing" Target="../drawings/drawing127.xml"/><Relationship Id="rId2" Type="http://schemas.openxmlformats.org/officeDocument/2006/relationships/printerSettings" Target="../printerSettings/printerSettings127.bin"/><Relationship Id="rIdvml" Type="http://schemas.openxmlformats.org/officeDocument/2006/relationships/vmlDrawing" Target="../drawings/vmlDrawing127.vml"/></Relationships>
</file>

<file path=xl/worksheets/_rels/sheet128.xml.rels><?xml version="1.0" encoding="UTF-8" standalone="yes"?><Relationships xmlns="http://schemas.openxmlformats.org/package/2006/relationships"><Relationship Id="rId1" Type="http://schemas.openxmlformats.org/officeDocument/2006/relationships/drawing" Target="../drawings/drawing128.xml"/><Relationship Id="rId2" Type="http://schemas.openxmlformats.org/officeDocument/2006/relationships/printerSettings" Target="../printerSettings/printerSettings128.bin"/><Relationship Id="rIdvml" Type="http://schemas.openxmlformats.org/officeDocument/2006/relationships/vmlDrawing" Target="../drawings/vmlDrawing128.vml"/></Relationships>
</file>

<file path=xl/worksheets/_rels/sheet129.xml.rels><?xml version="1.0" encoding="UTF-8" standalone="yes"?><Relationships xmlns="http://schemas.openxmlformats.org/package/2006/relationships"><Relationship Id="rId1" Type="http://schemas.openxmlformats.org/officeDocument/2006/relationships/drawing" Target="../drawings/drawing129.xml"/><Relationship Id="rId2" Type="http://schemas.openxmlformats.org/officeDocument/2006/relationships/printerSettings" Target="../printerSettings/printerSettings129.bin"/><Relationship Id="rIdvml" Type="http://schemas.openxmlformats.org/officeDocument/2006/relationships/vmlDrawing" Target="../drawings/vmlDrawing129.vml"/></Relationships>
</file>

<file path=xl/worksheets/_rels/sheet130.xml.rels><?xml version="1.0" encoding="UTF-8" standalone="yes"?><Relationships xmlns="http://schemas.openxmlformats.org/package/2006/relationships"><Relationship Id="rId1" Type="http://schemas.openxmlformats.org/officeDocument/2006/relationships/drawing" Target="../drawings/drawing130.xml"/><Relationship Id="rId2" Type="http://schemas.openxmlformats.org/officeDocument/2006/relationships/printerSettings" Target="../printerSettings/printerSettings130.bin"/><Relationship Id="rIdvml" Type="http://schemas.openxmlformats.org/officeDocument/2006/relationships/vmlDrawing" Target="../drawings/vmlDrawing130.vml"/></Relationships>
</file>

<file path=xl/worksheets/_rels/sheet131.xml.rels><?xml version="1.0" encoding="UTF-8" standalone="yes"?><Relationships xmlns="http://schemas.openxmlformats.org/package/2006/relationships"><Relationship Id="rId1" Type="http://schemas.openxmlformats.org/officeDocument/2006/relationships/drawing" Target="../drawings/drawing131.xml"/><Relationship Id="rId2" Type="http://schemas.openxmlformats.org/officeDocument/2006/relationships/printerSettings" Target="../printerSettings/printerSettings131.bin"/><Relationship Id="rIdvml" Type="http://schemas.openxmlformats.org/officeDocument/2006/relationships/vmlDrawing" Target="../drawings/vmlDrawing131.vml"/></Relationships>
</file>

<file path=xl/worksheets/_rels/sheet132.xml.rels><?xml version="1.0" encoding="UTF-8" standalone="yes"?><Relationships xmlns="http://schemas.openxmlformats.org/package/2006/relationships"><Relationship Id="rId1" Type="http://schemas.openxmlformats.org/officeDocument/2006/relationships/drawing" Target="../drawings/drawing132.xml"/><Relationship Id="rId2" Type="http://schemas.openxmlformats.org/officeDocument/2006/relationships/printerSettings" Target="../printerSettings/printerSettings132.bin"/><Relationship Id="rIdvml" Type="http://schemas.openxmlformats.org/officeDocument/2006/relationships/vmlDrawing" Target="../drawings/vmlDrawing132.vml"/></Relationships>
</file>

<file path=xl/worksheets/_rels/sheet133.xml.rels><?xml version="1.0" encoding="UTF-8" standalone="yes"?><Relationships xmlns="http://schemas.openxmlformats.org/package/2006/relationships"><Relationship Id="rId1" Type="http://schemas.openxmlformats.org/officeDocument/2006/relationships/drawing" Target="../drawings/drawing133.xml"/><Relationship Id="rId2" Type="http://schemas.openxmlformats.org/officeDocument/2006/relationships/printerSettings" Target="../printerSettings/printerSettings133.bin"/><Relationship Id="rIdvml" Type="http://schemas.openxmlformats.org/officeDocument/2006/relationships/vmlDrawing" Target="../drawings/vmlDrawing133.vml"/></Relationships>
</file>

<file path=xl/worksheets/_rels/sheet134.xml.rels><?xml version="1.0" encoding="UTF-8" standalone="yes"?><Relationships xmlns="http://schemas.openxmlformats.org/package/2006/relationships"><Relationship Id="rId1" Type="http://schemas.openxmlformats.org/officeDocument/2006/relationships/drawing" Target="../drawings/drawing134.xml"/><Relationship Id="rId2" Type="http://schemas.openxmlformats.org/officeDocument/2006/relationships/printerSettings" Target="../printerSettings/printerSettings134.bin"/><Relationship Id="rIdvml" Type="http://schemas.openxmlformats.org/officeDocument/2006/relationships/vmlDrawing" Target="../drawings/vmlDrawing134.vml"/></Relationships>
</file>

<file path=xl/worksheets/_rels/sheet135.xml.rels><?xml version="1.0" encoding="UTF-8" standalone="yes"?><Relationships xmlns="http://schemas.openxmlformats.org/package/2006/relationships"><Relationship Id="rId1" Type="http://schemas.openxmlformats.org/officeDocument/2006/relationships/drawing" Target="../drawings/drawing135.xml"/><Relationship Id="rId2" Type="http://schemas.openxmlformats.org/officeDocument/2006/relationships/printerSettings" Target="../printerSettings/printerSettings135.bin"/><Relationship Id="rIdvml" Type="http://schemas.openxmlformats.org/officeDocument/2006/relationships/vmlDrawing" Target="../drawings/vmlDrawing135.vml"/></Relationships>
</file>

<file path=xl/worksheets/_rels/sheet136.xml.rels><?xml version="1.0" encoding="UTF-8" standalone="yes"?><Relationships xmlns="http://schemas.openxmlformats.org/package/2006/relationships"><Relationship Id="rId1" Type="http://schemas.openxmlformats.org/officeDocument/2006/relationships/drawing" Target="../drawings/drawing136.xml"/><Relationship Id="rId2" Type="http://schemas.openxmlformats.org/officeDocument/2006/relationships/printerSettings" Target="../printerSettings/printerSettings136.bin"/><Relationship Id="rIdvml" Type="http://schemas.openxmlformats.org/officeDocument/2006/relationships/vmlDrawing" Target="../drawings/vmlDrawing136.vml"/></Relationships>
</file>

<file path=xl/worksheets/_rels/sheet137.xml.rels><?xml version="1.0" encoding="UTF-8" standalone="yes"?><Relationships xmlns="http://schemas.openxmlformats.org/package/2006/relationships"><Relationship Id="rId1" Type="http://schemas.openxmlformats.org/officeDocument/2006/relationships/drawing" Target="../drawings/drawing137.xml"/><Relationship Id="rId2" Type="http://schemas.openxmlformats.org/officeDocument/2006/relationships/printerSettings" Target="../printerSettings/printerSettings137.bin"/><Relationship Id="rIdvml" Type="http://schemas.openxmlformats.org/officeDocument/2006/relationships/vmlDrawing" Target="../drawings/vmlDrawing137.vml"/></Relationships>
</file>

<file path=xl/worksheets/_rels/sheet138.xml.rels><?xml version="1.0" encoding="UTF-8" standalone="yes"?><Relationships xmlns="http://schemas.openxmlformats.org/package/2006/relationships"><Relationship Id="rId1" Type="http://schemas.openxmlformats.org/officeDocument/2006/relationships/drawing" Target="../drawings/drawing138.xml"/><Relationship Id="rId2" Type="http://schemas.openxmlformats.org/officeDocument/2006/relationships/printerSettings" Target="../printerSettings/printerSettings138.bin"/><Relationship Id="rIdvml" Type="http://schemas.openxmlformats.org/officeDocument/2006/relationships/vmlDrawing" Target="../drawings/vmlDrawing138.vml"/></Relationships>
</file>

<file path=xl/worksheets/_rels/sheet139.xml.rels><?xml version="1.0" encoding="UTF-8" standalone="yes"?><Relationships xmlns="http://schemas.openxmlformats.org/package/2006/relationships"><Relationship Id="rId1" Type="http://schemas.openxmlformats.org/officeDocument/2006/relationships/drawing" Target="../drawings/drawing139.xml"/><Relationship Id="rId2" Type="http://schemas.openxmlformats.org/officeDocument/2006/relationships/printerSettings" Target="../printerSettings/printerSettings139.bin"/><Relationship Id="rIdvml" Type="http://schemas.openxmlformats.org/officeDocument/2006/relationships/vmlDrawing" Target="../drawings/vmlDrawing139.vml"/></Relationships>
</file>

<file path=xl/worksheets/_rels/sheet140.xml.rels><?xml version="1.0" encoding="UTF-8" standalone="yes"?><Relationships xmlns="http://schemas.openxmlformats.org/package/2006/relationships"><Relationship Id="rId1" Type="http://schemas.openxmlformats.org/officeDocument/2006/relationships/drawing" Target="../drawings/drawing140.xml"/><Relationship Id="rId2" Type="http://schemas.openxmlformats.org/officeDocument/2006/relationships/printerSettings" Target="../printerSettings/printerSettings140.bin"/><Relationship Id="rIdvml" Type="http://schemas.openxmlformats.org/officeDocument/2006/relationships/vmlDrawing" Target="../drawings/vmlDrawing140.vml"/></Relationships>
</file>

<file path=xl/worksheets/_rels/sheet141.xml.rels><?xml version="1.0" encoding="UTF-8" standalone="yes"?><Relationships xmlns="http://schemas.openxmlformats.org/package/2006/relationships"><Relationship Id="rId1" Type="http://schemas.openxmlformats.org/officeDocument/2006/relationships/drawing" Target="../drawings/drawing141.xml"/><Relationship Id="rId2" Type="http://schemas.openxmlformats.org/officeDocument/2006/relationships/printerSettings" Target="../printerSettings/printerSettings141.bin"/><Relationship Id="rIdvml" Type="http://schemas.openxmlformats.org/officeDocument/2006/relationships/vmlDrawing" Target="../drawings/vmlDrawing141.vml"/></Relationships>
</file>

<file path=xl/worksheets/_rels/sheet142.xml.rels><?xml version="1.0" encoding="UTF-8" standalone="yes"?><Relationships xmlns="http://schemas.openxmlformats.org/package/2006/relationships"><Relationship Id="rId1" Type="http://schemas.openxmlformats.org/officeDocument/2006/relationships/drawing" Target="../drawings/drawing142.xml"/><Relationship Id="rId2" Type="http://schemas.openxmlformats.org/officeDocument/2006/relationships/printerSettings" Target="../printerSettings/printerSettings142.bin"/><Relationship Id="rIdvml" Type="http://schemas.openxmlformats.org/officeDocument/2006/relationships/vmlDrawing" Target="../drawings/vmlDrawing142.vml"/></Relationships>
</file>

<file path=xl/worksheets/_rels/sheet143.xml.rels><?xml version="1.0" encoding="UTF-8" standalone="yes"?><Relationships xmlns="http://schemas.openxmlformats.org/package/2006/relationships"><Relationship Id="rId1" Type="http://schemas.openxmlformats.org/officeDocument/2006/relationships/drawing" Target="../drawings/drawing143.xml"/><Relationship Id="rId2" Type="http://schemas.openxmlformats.org/officeDocument/2006/relationships/printerSettings" Target="../printerSettings/printerSettings143.bin"/><Relationship Id="rIdvml" Type="http://schemas.openxmlformats.org/officeDocument/2006/relationships/vmlDrawing" Target="../drawings/vmlDrawing143.vml"/></Relationships>
</file>

<file path=xl/worksheets/_rels/sheet144.xml.rels><?xml version="1.0" encoding="UTF-8" standalone="yes"?><Relationships xmlns="http://schemas.openxmlformats.org/package/2006/relationships"><Relationship Id="rId1" Type="http://schemas.openxmlformats.org/officeDocument/2006/relationships/drawing" Target="../drawings/drawing144.xml"/><Relationship Id="rId2" Type="http://schemas.openxmlformats.org/officeDocument/2006/relationships/printerSettings" Target="../printerSettings/printerSettings144.bin"/><Relationship Id="rIdvml" Type="http://schemas.openxmlformats.org/officeDocument/2006/relationships/vmlDrawing" Target="../drawings/vmlDrawing144.vml"/></Relationships>
</file>

<file path=xl/worksheets/_rels/sheet145.xml.rels><?xml version="1.0" encoding="UTF-8" standalone="yes"?><Relationships xmlns="http://schemas.openxmlformats.org/package/2006/relationships"><Relationship Id="rId1" Type="http://schemas.openxmlformats.org/officeDocument/2006/relationships/drawing" Target="../drawings/drawing145.xml"/><Relationship Id="rId2" Type="http://schemas.openxmlformats.org/officeDocument/2006/relationships/printerSettings" Target="../printerSettings/printerSettings145.bin"/><Relationship Id="rIdvml" Type="http://schemas.openxmlformats.org/officeDocument/2006/relationships/vmlDrawing" Target="../drawings/vmlDrawing145.vml"/></Relationships>
</file>

<file path=xl/worksheets/_rels/sheet146.xml.rels><?xml version="1.0" encoding="UTF-8" standalone="yes"?><Relationships xmlns="http://schemas.openxmlformats.org/package/2006/relationships"><Relationship Id="rId1" Type="http://schemas.openxmlformats.org/officeDocument/2006/relationships/drawing" Target="../drawings/drawing146.xml"/><Relationship Id="rId2" Type="http://schemas.openxmlformats.org/officeDocument/2006/relationships/printerSettings" Target="../printerSettings/printerSettings146.bin"/><Relationship Id="rIdvml" Type="http://schemas.openxmlformats.org/officeDocument/2006/relationships/vmlDrawing" Target="../drawings/vmlDrawing146.vml"/></Relationships>
</file>

<file path=xl/worksheets/_rels/sheet147.xml.rels><?xml version="1.0" encoding="UTF-8" standalone="yes"?><Relationships xmlns="http://schemas.openxmlformats.org/package/2006/relationships"><Relationship Id="rId1" Type="http://schemas.openxmlformats.org/officeDocument/2006/relationships/drawing" Target="../drawings/drawing147.xml"/><Relationship Id="rId2" Type="http://schemas.openxmlformats.org/officeDocument/2006/relationships/printerSettings" Target="../printerSettings/printerSettings147.bin"/><Relationship Id="rIdvml" Type="http://schemas.openxmlformats.org/officeDocument/2006/relationships/vmlDrawing" Target="../drawings/vmlDrawing147.vml"/></Relationships>
</file>

<file path=xl/worksheets/_rels/sheet148.xml.rels><?xml version="1.0" encoding="UTF-8" standalone="yes"?><Relationships xmlns="http://schemas.openxmlformats.org/package/2006/relationships"><Relationship Id="rId1" Type="http://schemas.openxmlformats.org/officeDocument/2006/relationships/drawing" Target="../drawings/drawing148.xml"/><Relationship Id="rId2" Type="http://schemas.openxmlformats.org/officeDocument/2006/relationships/printerSettings" Target="../printerSettings/printerSettings148.bin"/><Relationship Id="rIdvml" Type="http://schemas.openxmlformats.org/officeDocument/2006/relationships/vmlDrawing" Target="../drawings/vmlDrawing148.vml"/></Relationships>
</file>

<file path=xl/worksheets/_rels/sheet149.xml.rels><?xml version="1.0" encoding="UTF-8" standalone="yes"?><Relationships xmlns="http://schemas.openxmlformats.org/package/2006/relationships"><Relationship Id="rId1" Type="http://schemas.openxmlformats.org/officeDocument/2006/relationships/drawing" Target="../drawings/drawing149.xml"/><Relationship Id="rId2" Type="http://schemas.openxmlformats.org/officeDocument/2006/relationships/printerSettings" Target="../printerSettings/printerSettings149.bin"/><Relationship Id="rIdvml" Type="http://schemas.openxmlformats.org/officeDocument/2006/relationships/vmlDrawing" Target="../drawings/vmlDrawing149.vml"/></Relationships>
</file>

<file path=xl/worksheets/_rels/sheet150.xml.rels><?xml version="1.0" encoding="UTF-8" standalone="yes"?><Relationships xmlns="http://schemas.openxmlformats.org/package/2006/relationships"><Relationship Id="rId1" Type="http://schemas.openxmlformats.org/officeDocument/2006/relationships/drawing" Target="../drawings/drawing150.xml"/><Relationship Id="rId2" Type="http://schemas.openxmlformats.org/officeDocument/2006/relationships/printerSettings" Target="../printerSettings/printerSettings150.bin"/><Relationship Id="rIdvml" Type="http://schemas.openxmlformats.org/officeDocument/2006/relationships/vmlDrawing" Target="../drawings/vmlDrawing150.vml"/></Relationships>
</file>

<file path=xl/worksheets/_rels/sheet151.xml.rels><?xml version="1.0" encoding="UTF-8" standalone="yes"?><Relationships xmlns="http://schemas.openxmlformats.org/package/2006/relationships"><Relationship Id="rId1" Type="http://schemas.openxmlformats.org/officeDocument/2006/relationships/drawing" Target="../drawings/drawing151.xml"/><Relationship Id="rId2" Type="http://schemas.openxmlformats.org/officeDocument/2006/relationships/printerSettings" Target="../printerSettings/printerSettings151.bin"/><Relationship Id="rIdvml" Type="http://schemas.openxmlformats.org/officeDocument/2006/relationships/vmlDrawing" Target="../drawings/vmlDrawing151.vml"/></Relationships>
</file>

<file path=xl/worksheets/_rels/sheet152.xml.rels><?xml version="1.0" encoding="UTF-8" standalone="yes"?><Relationships xmlns="http://schemas.openxmlformats.org/package/2006/relationships"><Relationship Id="rId1" Type="http://schemas.openxmlformats.org/officeDocument/2006/relationships/drawing" Target="../drawings/drawing152.xml"/><Relationship Id="rId2" Type="http://schemas.openxmlformats.org/officeDocument/2006/relationships/printerSettings" Target="../printerSettings/printerSettings152.bin"/><Relationship Id="rIdvml" Type="http://schemas.openxmlformats.org/officeDocument/2006/relationships/vmlDrawing" Target="../drawings/vmlDrawing152.vml"/></Relationships>
</file>

<file path=xl/worksheets/_rels/sheet153.xml.rels><?xml version="1.0" encoding="UTF-8" standalone="yes"?><Relationships xmlns="http://schemas.openxmlformats.org/package/2006/relationships"><Relationship Id="rId1" Type="http://schemas.openxmlformats.org/officeDocument/2006/relationships/drawing" Target="../drawings/drawing153.xml"/><Relationship Id="rId2" Type="http://schemas.openxmlformats.org/officeDocument/2006/relationships/printerSettings" Target="../printerSettings/printerSettings153.bin"/><Relationship Id="rIdvml" Type="http://schemas.openxmlformats.org/officeDocument/2006/relationships/vmlDrawing" Target="../drawings/vmlDrawing153.vml"/></Relationships>
</file>

<file path=xl/worksheets/_rels/sheet154.xml.rels><?xml version="1.0" encoding="UTF-8" standalone="yes"?><Relationships xmlns="http://schemas.openxmlformats.org/package/2006/relationships"><Relationship Id="rId1" Type="http://schemas.openxmlformats.org/officeDocument/2006/relationships/drawing" Target="../drawings/drawing154.xml"/><Relationship Id="rId2" Type="http://schemas.openxmlformats.org/officeDocument/2006/relationships/printerSettings" Target="../printerSettings/printerSettings154.bin"/><Relationship Id="rIdvml" Type="http://schemas.openxmlformats.org/officeDocument/2006/relationships/vmlDrawing" Target="../drawings/vmlDrawing154.vml"/></Relationships>
</file>

<file path=xl/worksheets/_rels/sheet155.xml.rels><?xml version="1.0" encoding="UTF-8" standalone="yes"?><Relationships xmlns="http://schemas.openxmlformats.org/package/2006/relationships"><Relationship Id="rId1" Type="http://schemas.openxmlformats.org/officeDocument/2006/relationships/drawing" Target="../drawings/drawing155.xml"/><Relationship Id="rId2" Type="http://schemas.openxmlformats.org/officeDocument/2006/relationships/printerSettings" Target="../printerSettings/printerSettings155.bin"/><Relationship Id="rIdvml" Type="http://schemas.openxmlformats.org/officeDocument/2006/relationships/vmlDrawing" Target="../drawings/vmlDrawing155.vml"/></Relationships>
</file>

<file path=xl/worksheets/_rels/sheet156.xml.rels><?xml version="1.0" encoding="UTF-8" standalone="yes"?><Relationships xmlns="http://schemas.openxmlformats.org/package/2006/relationships"><Relationship Id="rId1" Type="http://schemas.openxmlformats.org/officeDocument/2006/relationships/drawing" Target="../drawings/drawing156.xml"/><Relationship Id="rId2" Type="http://schemas.openxmlformats.org/officeDocument/2006/relationships/printerSettings" Target="../printerSettings/printerSettings156.bin"/><Relationship Id="rIdvml" Type="http://schemas.openxmlformats.org/officeDocument/2006/relationships/vmlDrawing" Target="../drawings/vmlDrawing156.vml"/></Relationships>
</file>

<file path=xl/worksheets/_rels/sheet157.xml.rels><?xml version="1.0" encoding="UTF-8" standalone="yes"?><Relationships xmlns="http://schemas.openxmlformats.org/package/2006/relationships"><Relationship Id="rId1" Type="http://schemas.openxmlformats.org/officeDocument/2006/relationships/drawing" Target="../drawings/drawing157.xml"/><Relationship Id="rId2" Type="http://schemas.openxmlformats.org/officeDocument/2006/relationships/printerSettings" Target="../printerSettings/printerSettings157.bin"/><Relationship Id="rIdvml" Type="http://schemas.openxmlformats.org/officeDocument/2006/relationships/vmlDrawing" Target="../drawings/vmlDrawing157.vml"/></Relationships>
</file>

<file path=xl/worksheets/_rels/sheet158.xml.rels><?xml version="1.0" encoding="UTF-8" standalone="yes"?><Relationships xmlns="http://schemas.openxmlformats.org/package/2006/relationships"><Relationship Id="rId1" Type="http://schemas.openxmlformats.org/officeDocument/2006/relationships/drawing" Target="../drawings/drawing158.xml"/><Relationship Id="rId2" Type="http://schemas.openxmlformats.org/officeDocument/2006/relationships/printerSettings" Target="../printerSettings/printerSettings158.bin"/><Relationship Id="rIdvml" Type="http://schemas.openxmlformats.org/officeDocument/2006/relationships/vmlDrawing" Target="../drawings/vmlDrawing158.vml"/></Relationships>
</file>

<file path=xl/worksheets/_rels/sheet159.xml.rels><?xml version="1.0" encoding="UTF-8" standalone="yes"?><Relationships xmlns="http://schemas.openxmlformats.org/package/2006/relationships"><Relationship Id="rId1" Type="http://schemas.openxmlformats.org/officeDocument/2006/relationships/drawing" Target="../drawings/drawing159.xml"/><Relationship Id="rId2" Type="http://schemas.openxmlformats.org/officeDocument/2006/relationships/printerSettings" Target="../printerSettings/printerSettings159.bin"/><Relationship Id="rIdvml" Type="http://schemas.openxmlformats.org/officeDocument/2006/relationships/vmlDrawing" Target="../drawings/vmlDrawing159.vml"/></Relationships>
</file>

<file path=xl/worksheets/_rels/sheet160.xml.rels><?xml version="1.0" encoding="UTF-8" standalone="yes"?><Relationships xmlns="http://schemas.openxmlformats.org/package/2006/relationships"><Relationship Id="rId1" Type="http://schemas.openxmlformats.org/officeDocument/2006/relationships/drawing" Target="../drawings/drawing160.xml"/><Relationship Id="rId2" Type="http://schemas.openxmlformats.org/officeDocument/2006/relationships/printerSettings" Target="../printerSettings/printerSettings160.bin"/><Relationship Id="rIdvml" Type="http://schemas.openxmlformats.org/officeDocument/2006/relationships/vmlDrawing" Target="../drawings/vmlDrawing160.vml"/></Relationships>
</file>

<file path=xl/worksheets/_rels/sheet161.xml.rels><?xml version="1.0" encoding="UTF-8" standalone="yes"?><Relationships xmlns="http://schemas.openxmlformats.org/package/2006/relationships"><Relationship Id="rId1" Type="http://schemas.openxmlformats.org/officeDocument/2006/relationships/drawing" Target="../drawings/drawing161.xml"/><Relationship Id="rId2" Type="http://schemas.openxmlformats.org/officeDocument/2006/relationships/printerSettings" Target="../printerSettings/printerSettings161.bin"/><Relationship Id="rIdvml" Type="http://schemas.openxmlformats.org/officeDocument/2006/relationships/vmlDrawing" Target="../drawings/vmlDrawing161.vml"/></Relationships>
</file>

<file path=xl/worksheets/_rels/sheet162.xml.rels><?xml version="1.0" encoding="UTF-8" standalone="yes"?><Relationships xmlns="http://schemas.openxmlformats.org/package/2006/relationships"><Relationship Id="rId1" Type="http://schemas.openxmlformats.org/officeDocument/2006/relationships/drawing" Target="../drawings/drawing162.xml"/><Relationship Id="rId2" Type="http://schemas.openxmlformats.org/officeDocument/2006/relationships/printerSettings" Target="../printerSettings/printerSettings162.bin"/><Relationship Id="rIdvml" Type="http://schemas.openxmlformats.org/officeDocument/2006/relationships/vmlDrawing" Target="../drawings/vmlDrawing162.vml"/></Relationships>
</file>

<file path=xl/worksheets/_rels/sheet163.xml.rels><?xml version="1.0" encoding="UTF-8" standalone="yes"?><Relationships xmlns="http://schemas.openxmlformats.org/package/2006/relationships"><Relationship Id="rId1" Type="http://schemas.openxmlformats.org/officeDocument/2006/relationships/drawing" Target="../drawings/drawing163.xml"/><Relationship Id="rId2" Type="http://schemas.openxmlformats.org/officeDocument/2006/relationships/printerSettings" Target="../printerSettings/printerSettings163.bin"/><Relationship Id="rIdvml" Type="http://schemas.openxmlformats.org/officeDocument/2006/relationships/vmlDrawing" Target="../drawings/vmlDrawing163.vml"/></Relationships>
</file>

<file path=xl/worksheets/_rels/sheet164.xml.rels><?xml version="1.0" encoding="UTF-8" standalone="yes"?><Relationships xmlns="http://schemas.openxmlformats.org/package/2006/relationships"><Relationship Id="rId1" Type="http://schemas.openxmlformats.org/officeDocument/2006/relationships/drawing" Target="../drawings/drawing164.xml"/><Relationship Id="rId2" Type="http://schemas.openxmlformats.org/officeDocument/2006/relationships/printerSettings" Target="../printerSettings/printerSettings164.bin"/><Relationship Id="rIdvml" Type="http://schemas.openxmlformats.org/officeDocument/2006/relationships/vmlDrawing" Target="../drawings/vmlDrawing16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2037</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"Grid Summary: Would you consider working in these industries?")</f>
      </c>
      <c r="E9" s="8"/>
      <c r="F9" t="s">
        <v>65</v>
      </c>
    </row>
    <row r="10">
      <c r="C10" t="n">
        <v>2</v>
      </c>
      <c r="D10" s="9" t="str">
        <f>=HYPERLINK("#'Table 2'!A1", "Would you consider working in these industries?: Energy industry")</f>
      </c>
      <c r="E10" s="20" t="str">
        <f>=HYPERLINK("#'Full Results'!A11", "11")</f>
      </c>
      <c r="F10" t="s">
        <v>65</v>
      </c>
    </row>
    <row r="11">
      <c r="C11" t="n">
        <v>3</v>
      </c>
      <c r="D11" s="9" t="str">
        <f>=HYPERLINK("#'Table 3'!A1", "Would you consider working in these industries?: Pharmaceutical industry")</f>
      </c>
      <c r="E11" s="20" t="str">
        <f>=HYPERLINK("#'Full Results'!A19", "19")</f>
      </c>
      <c r="F11" t="s">
        <v>65</v>
      </c>
    </row>
    <row r="12">
      <c r="C12" t="n">
        <v>4</v>
      </c>
      <c r="D12" s="9" t="str">
        <f>=HYPERLINK("#'Table 4'!A1", "Would you consider working in these industries?: Healthcare")</f>
      </c>
      <c r="E12" s="20" t="str">
        <f>=HYPERLINK("#'Full Results'!A27", "27")</f>
      </c>
      <c r="F12" t="s">
        <v>65</v>
      </c>
    </row>
    <row r="13">
      <c r="C13" t="n">
        <v>5</v>
      </c>
      <c r="D13" s="9" t="str">
        <f>=HYPERLINK("#'Table 5'!A1", "Would you consider working in these industries?: Education")</f>
      </c>
      <c r="E13" s="20" t="str">
        <f>=HYPERLINK("#'Full Results'!A35", "35")</f>
      </c>
      <c r="F13" t="s">
        <v>65</v>
      </c>
    </row>
    <row r="14">
      <c r="C14" t="n">
        <v>6</v>
      </c>
      <c r="D14" s="9" t="str">
        <f>=HYPERLINK("#'Table 6'!A1", "Would you consider working in these industries?: Technology and IT industry")</f>
      </c>
      <c r="E14" s="20" t="str">
        <f>=HYPERLINK("#'Full Results'!A43", "43")</f>
      </c>
      <c r="F14" t="s">
        <v>65</v>
      </c>
    </row>
    <row r="15">
      <c r="C15" t="n">
        <v>7</v>
      </c>
      <c r="D15" s="9" t="str">
        <f>=HYPERLINK("#'Table 7'!A1", "Which industries would you consider working in? Please select all that apply.")</f>
      </c>
      <c r="E15" s="20" t="str">
        <f>=HYPERLINK("#'Full Results'!A51", "51")</f>
      </c>
      <c r="F15" t="s">
        <v>65</v>
      </c>
    </row>
    <row r="16">
      <c r="C16" t="n">
        <v>8</v>
      </c>
      <c r="D16" s="9" t="str">
        <f>=HYPERLINK("#'Table 8'!A1", "When looking for work, which of the following aspects are most important to you?Please select up to three.")</f>
      </c>
      <c r="E16" s="20" t="str">
        <f>=HYPERLINK("#'Full Results'!A81", "81")</f>
      </c>
      <c r="F16" t="s">
        <v>65</v>
      </c>
    </row>
    <row r="17">
      <c r="C17" t="n">
        <v>9</v>
      </c>
      <c r="D17" s="9" t="str">
        <f>=HYPERLINK("#'Table 9'!A1", "Grid Summary: How important or unimportant are these aspects when considering what job you want?")</f>
      </c>
      <c r="E17" s="8"/>
      <c r="F17" t="s">
        <v>65</v>
      </c>
    </row>
    <row r="18">
      <c r="C18" t="n">
        <v>10</v>
      </c>
      <c r="D18" s="9" t="str">
        <f>=HYPERLINK("#'Table 10'!A1", "How important or unimportant are these aspects when considering what job you want?: Salary")</f>
      </c>
      <c r="E18" s="20" t="str">
        <f>=HYPERLINK("#'Full Results'!A107", "107")</f>
      </c>
      <c r="F18" t="s">
        <v>65</v>
      </c>
    </row>
    <row r="19">
      <c r="C19" t="n">
        <v>11</v>
      </c>
      <c r="D19" s="9" t="str">
        <f>=HYPERLINK("#'Table 11'!A1", "How important or unimportant are these aspects when considering what job you want?: Purpose")</f>
      </c>
      <c r="E19" s="20" t="str">
        <f>=HYPERLINK("#'Full Results'!A118", "118")</f>
      </c>
      <c r="F19" t="s">
        <v>65</v>
      </c>
    </row>
    <row r="20">
      <c r="C20" t="n">
        <v>12</v>
      </c>
      <c r="D20" s="9" t="str">
        <f>=HYPERLINK("#'Table 12'!A1", "How important or unimportant are these aspects when considering what job you want?: Job security")</f>
      </c>
      <c r="E20" s="20" t="str">
        <f>=HYPERLINK("#'Full Results'!A129", "129")</f>
      </c>
      <c r="F20" t="s">
        <v>65</v>
      </c>
    </row>
    <row r="21">
      <c r="C21" t="n">
        <v>13</v>
      </c>
      <c r="D21" s="9" t="str">
        <f>=HYPERLINK("#'Table 13'!A1", "How important or unimportant are these aspects when considering what job you want?: Length of contract")</f>
      </c>
      <c r="E21" s="20" t="str">
        <f>=HYPERLINK("#'Full Results'!A140", "140")</f>
      </c>
      <c r="F21" t="s">
        <v>65</v>
      </c>
    </row>
    <row r="22">
      <c r="C22" t="n">
        <v>14</v>
      </c>
      <c r="D22" s="9" t="str">
        <f>=HYPERLINK("#'Table 14'!A1", "How important or unimportant are these aspects when considering what job you want?: Fit for my skill set")</f>
      </c>
      <c r="E22" s="20" t="str">
        <f>=HYPERLINK("#'Full Results'!A151", "151")</f>
      </c>
      <c r="F22" t="s">
        <v>65</v>
      </c>
    </row>
    <row r="23">
      <c r="C23" t="n">
        <v>15</v>
      </c>
      <c r="D23" s="9" t="str">
        <f>=HYPERLINK("#'Table 15'!A1", "How important or unimportant are these aspects when considering what job you want?: Opportunities to progress my career")</f>
      </c>
      <c r="E23" s="20" t="str">
        <f>=HYPERLINK("#'Full Results'!A162", "162")</f>
      </c>
      <c r="F23" t="s">
        <v>65</v>
      </c>
    </row>
    <row r="24">
      <c r="C24" t="n">
        <v>16</v>
      </c>
      <c r="D24" s="9" t="str">
        <f>=HYPERLINK("#'Table 16'!A1", "How important or unimportant are these aspects when considering what job you want?: How competitive or prestigious the role is")</f>
      </c>
      <c r="E24" s="20" t="str">
        <f>=HYPERLINK("#'Full Results'!A173", "173")</f>
      </c>
      <c r="F24" t="s">
        <v>65</v>
      </c>
    </row>
    <row r="25">
      <c r="C25" t="n">
        <v>17</v>
      </c>
      <c r="D25" s="9" t="str">
        <f>=HYPERLINK("#'Table 17'!A1", "How important or unimportant are these aspects when considering what job you want?: Work that is interesting")</f>
      </c>
      <c r="E25" s="20" t="str">
        <f>=HYPERLINK("#'Full Results'!A184", "184")</f>
      </c>
      <c r="F25" t="s">
        <v>65</v>
      </c>
    </row>
    <row r="26">
      <c r="C26" t="n">
        <v>18</v>
      </c>
      <c r="D26" s="9" t="str">
        <f>=HYPERLINK("#'Table 18'!A1", "How important or unimportant are these aspects when considering what job you want?: Contributing to society and helping people")</f>
      </c>
      <c r="E26" s="20" t="str">
        <f>=HYPERLINK("#'Full Results'!A195", "195")</f>
      </c>
      <c r="F26" t="s">
        <v>65</v>
      </c>
    </row>
    <row r="27">
      <c r="C27" t="n">
        <v>19</v>
      </c>
      <c r="D27" s="9" t="str">
        <f>=HYPERLINK("#'Table 19'!A1", "How important or unimportant are these aspects when considering what job you want?: Working for a company or organisation that aligns with my political beliefs")</f>
      </c>
      <c r="E27" s="20" t="str">
        <f>=HYPERLINK("#'Full Results'!A206", "206")</f>
      </c>
      <c r="F27" t="s">
        <v>65</v>
      </c>
    </row>
    <row r="28">
      <c r="C28" t="n">
        <v>20</v>
      </c>
      <c r="D28" s="9" t="str">
        <f>=HYPERLINK("#'Table 20'!A1", "How important or unimportant are these aspects when considering what job you want?: Working for a company or organisation that aligns with my values")</f>
      </c>
      <c r="E28" s="20" t="str">
        <f>=HYPERLINK("#'Full Results'!A217", "217")</f>
      </c>
      <c r="F28" t="s">
        <v>65</v>
      </c>
    </row>
    <row r="29">
      <c r="C29" t="n">
        <v>21</v>
      </c>
      <c r="D29" s="9" t="str">
        <f>=HYPERLINK("#'Table 21'!A1", "How important or unimportant are these aspects when considering what job you want?: Working for a company or organisation that I’m proud of")</f>
      </c>
      <c r="E29" s="20" t="str">
        <f>=HYPERLINK("#'Full Results'!A228", "228")</f>
      </c>
      <c r="F29" t="s">
        <v>65</v>
      </c>
    </row>
    <row r="30">
      <c r="C30" t="n">
        <v>22</v>
      </c>
      <c r="D30" s="9" t="str">
        <f>=HYPERLINK("#'Table 22'!A1", "Grid Summary: Do you agree or disagree with the following?")</f>
      </c>
      <c r="E30" s="8"/>
      <c r="F30" t="s">
        <v>65</v>
      </c>
    </row>
    <row r="31">
      <c r="C31" t="n">
        <v>23</v>
      </c>
      <c r="D31" s="9" t="str">
        <f>=HYPERLINK("#'Table 23'!A1", "Do you agree or disagree with the following?: I would prefer a job that requires me to interact with people")</f>
      </c>
      <c r="E31" s="20" t="str">
        <f>=HYPERLINK("#'Full Results'!A239", "239")</f>
      </c>
      <c r="F31" t="s">
        <v>65</v>
      </c>
    </row>
    <row r="32">
      <c r="C32" t="n">
        <v>24</v>
      </c>
      <c r="D32" s="9" t="str">
        <f>=HYPERLINK("#'Table 24'!A1", "Do you agree or disagree with the following?: I would prefer a job that requires me to use my hands")</f>
      </c>
      <c r="E32" s="20" t="str">
        <f>=HYPERLINK("#'Full Results'!A251", "251")</f>
      </c>
      <c r="F32" t="s">
        <v>65</v>
      </c>
    </row>
    <row r="33">
      <c r="C33" t="n">
        <v>25</v>
      </c>
      <c r="D33" s="9" t="str">
        <f>=HYPERLINK("#'Table 25'!A1", "Do you agree or disagree with the following?: I would prefer a job that requires me to be creative")</f>
      </c>
      <c r="E33" s="20" t="str">
        <f>=HYPERLINK("#'Full Results'!A263", "263")</f>
      </c>
      <c r="F33" t="s">
        <v>65</v>
      </c>
    </row>
    <row r="34">
      <c r="C34" t="n">
        <v>26</v>
      </c>
      <c r="D34" s="9" t="str">
        <f>=HYPERLINK("#'Table 26'!A1", "Do you agree or disagree with the following?: I would prefer a job that requires me to work mostly as part of a team")</f>
      </c>
      <c r="E34" s="20" t="str">
        <f>=HYPERLINK("#'Full Results'!A275", "275")</f>
      </c>
      <c r="F34" t="s">
        <v>65</v>
      </c>
    </row>
    <row r="35">
      <c r="C35" t="n">
        <v>27</v>
      </c>
      <c r="D35" s="9" t="str">
        <f>=HYPERLINK("#'Table 27'!A1", "Do you agree or disagree with the following?: I would prefer a job that requires me to work mostly by myself")</f>
      </c>
      <c r="E35" s="20" t="str">
        <f>=HYPERLINK("#'Full Results'!A287", "287")</f>
      </c>
      <c r="F35" t="s">
        <v>65</v>
      </c>
    </row>
    <row r="36">
      <c r="C36" t="n">
        <v>28</v>
      </c>
      <c r="D36" s="9" t="str">
        <f>=HYPERLINK("#'Table 28'!A1", "Do you agree or disagree with the following?: I would prefer a job that requires me to use knowledge I gained whilst studying")</f>
      </c>
      <c r="E36" s="20" t="str">
        <f>=HYPERLINK("#'Full Results'!A299", "299")</f>
      </c>
      <c r="F36" t="s">
        <v>65</v>
      </c>
    </row>
    <row r="37">
      <c r="C37" t="n">
        <v>29</v>
      </c>
      <c r="D37" s="9" t="str">
        <f>=HYPERLINK("#'Table 29'!A1", "Where do you go for advice about your career? Select all that apply.")</f>
      </c>
      <c r="E37" s="20" t="str">
        <f>=HYPERLINK("#'Full Results'!A311", "311")</f>
      </c>
      <c r="F37" t="s">
        <v>65</v>
      </c>
    </row>
    <row r="38">
      <c r="C38" t="n">
        <v>30</v>
      </c>
      <c r="D38" s="9" t="str">
        <f>=HYPERLINK("#'Table 30'!A1", "Grid Summary: How important or unimportant are these industries for the UK?")</f>
      </c>
      <c r="E38" s="8"/>
      <c r="F38" t="s">
        <v>65</v>
      </c>
    </row>
    <row r="39">
      <c r="C39" t="n">
        <v>31</v>
      </c>
      <c r="D39" s="9" t="str">
        <f>=HYPERLINK("#'Table 31'!A1", "How important or unimportant are these industries for the UK?: Manufacturing")</f>
      </c>
      <c r="E39" s="20" t="str">
        <f>=HYPERLINK("#'Full Results'!A331", "331")</f>
      </c>
      <c r="F39" t="s">
        <v>65</v>
      </c>
    </row>
    <row r="40">
      <c r="C40" t="n">
        <v>32</v>
      </c>
      <c r="D40" s="9" t="str">
        <f>=HYPERLINK("#'Table 32'!A1", "How important or unimportant are these industries for the UK?: Banking and finance")</f>
      </c>
      <c r="E40" s="20" t="str">
        <f>=HYPERLINK("#'Full Results'!A339", "339")</f>
      </c>
      <c r="F40" t="s">
        <v>65</v>
      </c>
    </row>
    <row r="41">
      <c r="C41" t="n">
        <v>33</v>
      </c>
      <c r="D41" s="9" t="str">
        <f>=HYPERLINK("#'Table 33'!A1", "How important or unimportant are these industries for the UK?: Human health &amp; social work services")</f>
      </c>
      <c r="E41" s="20" t="str">
        <f>=HYPERLINK("#'Full Results'!A347", "347")</f>
      </c>
      <c r="F41" t="s">
        <v>65</v>
      </c>
    </row>
    <row r="42">
      <c r="C42" t="n">
        <v>34</v>
      </c>
      <c r="D42" s="9" t="str">
        <f>=HYPERLINK("#'Table 34'!A1", "How important or unimportant are these industries for the UK?: Pharmaceutical industry")</f>
      </c>
      <c r="E42" s="20" t="str">
        <f>=HYPERLINK("#'Full Results'!A355", "355")</f>
      </c>
      <c r="F42" t="s">
        <v>65</v>
      </c>
    </row>
    <row r="43">
      <c r="C43" t="n">
        <v>35</v>
      </c>
      <c r="D43" s="9" t="str">
        <f>=HYPERLINK("#'Table 35'!A1", "How important or unimportant are these industries for the UK?: Education")</f>
      </c>
      <c r="E43" s="20" t="str">
        <f>=HYPERLINK("#'Full Results'!A363", "363")</f>
      </c>
      <c r="F43" t="s">
        <v>65</v>
      </c>
    </row>
    <row r="44">
      <c r="C44" t="n">
        <v>36</v>
      </c>
      <c r="D44" s="9" t="str">
        <f>=HYPERLINK("#'Table 36'!A1", "How important or unimportant are these industries for the UK?: Arts, entertainment and recreation")</f>
      </c>
      <c r="E44" s="20" t="str">
        <f>=HYPERLINK("#'Full Results'!A371", "371")</f>
      </c>
      <c r="F44" t="s">
        <v>65</v>
      </c>
    </row>
    <row r="45">
      <c r="C45" t="n">
        <v>37</v>
      </c>
      <c r="D45" s="9" t="str">
        <f>=HYPERLINK("#'Table 37'!A1", "How important or unimportant are these industries for the UK?: Retail industry e.g. shops")</f>
      </c>
      <c r="E45" s="20" t="str">
        <f>=HYPERLINK("#'Full Results'!A379", "379")</f>
      </c>
      <c r="F45" t="s">
        <v>65</v>
      </c>
    </row>
    <row r="46">
      <c r="C46" t="n">
        <v>38</v>
      </c>
      <c r="D46" s="9" t="str">
        <f>=HYPERLINK("#'Table 38'!A1", "How important or unimportant are these industries for the UK?: Real estate activities")</f>
      </c>
      <c r="E46" s="20" t="str">
        <f>=HYPERLINK("#'Full Results'!A387", "387")</f>
      </c>
      <c r="F46" t="s">
        <v>65</v>
      </c>
    </row>
    <row r="47">
      <c r="C47" t="n">
        <v>39</v>
      </c>
      <c r="D47" s="9" t="str">
        <f>=HYPERLINK("#'Table 39'!A1", "How important or unimportant are these industries for the UK?: Energy, electricity &amp; gas supply")</f>
      </c>
      <c r="E47" s="20" t="str">
        <f>=HYPERLINK("#'Full Results'!A395", "395")</f>
      </c>
      <c r="F47" t="s">
        <v>65</v>
      </c>
    </row>
    <row r="48">
      <c r="C48" t="n">
        <v>40</v>
      </c>
      <c r="D48" s="9" t="str">
        <f>=HYPERLINK("#'Table 40'!A1", "How important or unimportant are these industries for the UK?: Mining and quarrying")</f>
      </c>
      <c r="E48" s="20" t="str">
        <f>=HYPERLINK("#'Full Results'!A403", "403")</f>
      </c>
      <c r="F48" t="s">
        <v>65</v>
      </c>
    </row>
    <row r="49">
      <c r="C49" t="n">
        <v>41</v>
      </c>
      <c r="D49" s="9" t="str">
        <f>=HYPERLINK("#'Table 41'!A1", "How important or unimportant are these industries for the UK?: Construction")</f>
      </c>
      <c r="E49" s="20" t="str">
        <f>=HYPERLINK("#'Full Results'!A411", "411")</f>
      </c>
      <c r="F49" t="s">
        <v>65</v>
      </c>
    </row>
    <row r="50">
      <c r="C50" t="n">
        <v>42</v>
      </c>
      <c r="D50" s="9" t="str">
        <f>=HYPERLINK("#'Table 42'!A1", "How important or unimportant are these industries for the UK?: Agriculture, forestry &amp; fishing")</f>
      </c>
      <c r="E50" s="20" t="str">
        <f>=HYPERLINK("#'Full Results'!A419", "419")</f>
      </c>
      <c r="F50" t="s">
        <v>65</v>
      </c>
    </row>
    <row r="51">
      <c r="C51" t="n">
        <v>43</v>
      </c>
      <c r="D51" s="9" t="str">
        <f>=HYPERLINK("#'Table 43'!A1", "Grid Summary: To what extent do you agree or disagree with the following statements?")</f>
      </c>
      <c r="E51" s="8"/>
      <c r="F51" t="s">
        <v>65</v>
      </c>
    </row>
    <row r="52">
      <c r="C52" t="n">
        <v>44</v>
      </c>
      <c r="D52" s="9" t="str">
        <f>=HYPERLINK("#'Table 44'!A1", "To what extent do you agree or disagree with the following statements?: There are jobs in the pharmaceutical industry that would interest me")</f>
      </c>
      <c r="E52" s="20" t="str">
        <f>=HYPERLINK("#'Full Results'!A427", "427")</f>
      </c>
      <c r="F52" t="s">
        <v>65</v>
      </c>
    </row>
    <row r="53">
      <c r="C53" t="n">
        <v>45</v>
      </c>
      <c r="D53" s="9" t="str">
        <f>=HYPERLINK("#'Table 45'!A1", "To what extent do you agree or disagree with the following statements?: There are jobs in the energy sector that would interest me")</f>
      </c>
      <c r="E53" s="20" t="str">
        <f>=HYPERLINK("#'Full Results'!A438", "438")</f>
      </c>
      <c r="F53" t="s">
        <v>65</v>
      </c>
    </row>
    <row r="54">
      <c r="C54" t="n">
        <v>46</v>
      </c>
      <c r="D54" s="9" t="str">
        <f>=HYPERLINK("#'Table 46'!A1", "To what extent do you agree or disagree with the following statements?: There are jobs in the healthcare sector that would interest me")</f>
      </c>
      <c r="E54" s="20" t="str">
        <f>=HYPERLINK("#'Full Results'!A449", "449")</f>
      </c>
      <c r="F54" t="s">
        <v>65</v>
      </c>
    </row>
    <row r="55">
      <c r="C55" t="n">
        <v>47</v>
      </c>
      <c r="D55" s="9" t="str">
        <f>=HYPERLINK("#'Table 47'!A1", "To what extent do you agree or disagree with the following statements?: There are jobs in the tech and IT sector that would interest me")</f>
      </c>
      <c r="E55" s="20" t="str">
        <f>=HYPERLINK("#'Full Results'!A460", "460")</f>
      </c>
      <c r="F55" t="s">
        <v>65</v>
      </c>
    </row>
    <row r="56">
      <c r="C56" t="n">
        <v>48</v>
      </c>
      <c r="D56" s="9" t="str">
        <f>=HYPERLINK("#'Table 48'!A1", "Grid Summary: To what extent do you agree or disagree with the following statements?")</f>
      </c>
      <c r="E56" s="8"/>
      <c r="F56" t="s">
        <v>65</v>
      </c>
    </row>
    <row r="57">
      <c r="C57" t="n">
        <v>49</v>
      </c>
      <c r="D57" s="9" t="str">
        <f>=HYPERLINK("#'Table 49'!A1", "To what extent do you agree or disagree with the following statements?: The UK has more advanced research facilities than the rest of the world")</f>
      </c>
      <c r="E57" s="20" t="str">
        <f>=HYPERLINK("#'Full Results'!A471", "471")</f>
      </c>
      <c r="F57" t="s">
        <v>65</v>
      </c>
    </row>
    <row r="58">
      <c r="C58" t="n">
        <v>50</v>
      </c>
      <c r="D58" s="9" t="str">
        <f>=HYPERLINK("#'Table 50'!A1", "To what extent do you agree or disagree with the following statements?: The UK plays a leading role globally in discovering new medicines")</f>
      </c>
      <c r="E58" s="20" t="str">
        <f>=HYPERLINK("#'Full Results'!A482", "482")</f>
      </c>
      <c r="F58" t="s">
        <v>65</v>
      </c>
    </row>
    <row r="59">
      <c r="C59" t="n">
        <v>51</v>
      </c>
      <c r="D59" s="9" t="str">
        <f>=HYPERLINK("#'Table 51'!A1", "To what extent do you agree or disagree with the following statements?: The UK industry plays a leading role globally in discovering new medicines")</f>
      </c>
      <c r="E59" s="20" t="str">
        <f>=HYPERLINK("#'Full Results'!A493", "493")</f>
      </c>
      <c r="F59" t="s">
        <v>65</v>
      </c>
    </row>
    <row r="60">
      <c r="C60" t="n">
        <v>52</v>
      </c>
      <c r="D60" s="9" t="str">
        <f>=HYPERLINK("#'Table 52'!A1", "To what extent do you agree or disagree with the following statements?: The UK has more advanced research facilities for medicines than other countries")</f>
      </c>
      <c r="E60" s="20" t="str">
        <f>=HYPERLINK("#'Full Results'!A504", "504")</f>
      </c>
      <c r="F60" t="s">
        <v>65</v>
      </c>
    </row>
    <row r="61">
      <c r="C61" t="n">
        <v>53</v>
      </c>
      <c r="D61" s="9" t="str">
        <f>=HYPERLINK("#'Table 53'!A1", "There are many different types of jobs in the pharmaceutical industry. The pharmaceutical industry involves the research, development and use of medicines and vaccines.Which of the roles listed below would you expect to be commonly employed in th...")</f>
      </c>
      <c r="E61" s="20" t="str">
        <f>=HYPERLINK("#'Full Results'!A515", "515")</f>
      </c>
      <c r="F61" t="s">
        <v>65</v>
      </c>
    </row>
    <row r="62">
      <c r="C62" t="n">
        <v>54</v>
      </c>
      <c r="D62" s="9" t="str">
        <f>=HYPERLINK("#'Table 54'!A1", "When you picture the typical sort of person who works in these jobs in the pharmaceutical industry, what do you picture them to be like? Please select any which apply")</f>
      </c>
      <c r="E62" s="20" t="str">
        <f>=HYPERLINK("#'Full Results'!A534", "534")</f>
      </c>
      <c r="F62" t="s">
        <v>65</v>
      </c>
    </row>
    <row r="63">
      <c r="C63" t="n">
        <v>55</v>
      </c>
      <c r="D63" s="9" t="str">
        <f>=HYPERLINK("#'Table 55'!A1", " Which of the following do you think describes someone who works in the pharmaceutical industry?")</f>
      </c>
      <c r="E63" s="20" t="str">
        <f>=HYPERLINK("#'Full Results'!A556", "556")</f>
      </c>
      <c r="F63" t="s">
        <v>65</v>
      </c>
    </row>
    <row r="64">
      <c r="C64" t="n">
        <v>56</v>
      </c>
      <c r="D64" s="9" t="str">
        <f>=HYPERLINK("#'Table 56'!A1", " Which of the following do you think describes someone who works in the pharmaceutical industry?")</f>
      </c>
      <c r="E64" s="20" t="str">
        <f>=HYPERLINK("#'Full Results'!A569", "569")</f>
      </c>
      <c r="F64" t="s">
        <v>65</v>
      </c>
    </row>
    <row r="65">
      <c r="C65" t="n">
        <v>57</v>
      </c>
      <c r="D65" s="9" t="str">
        <f>=HYPERLINK("#'Table 57'!A1", " Which of the following do you think describes someone who works in the pharmaceutical industry?")</f>
      </c>
      <c r="E65" s="20" t="str">
        <f>=HYPERLINK("#'Full Results'!A582", "582")</f>
      </c>
      <c r="F65" t="s">
        <v>65</v>
      </c>
    </row>
    <row r="66">
      <c r="C66" t="n">
        <v>58</v>
      </c>
      <c r="D66" s="9" t="str">
        <f>=HYPERLINK("#'Table 58'!A1", " Which of the following do you think describes jobs in the pharmaceutical industry?")</f>
      </c>
      <c r="E66" s="20" t="str">
        <f>=HYPERLINK("#'Full Results'!A595", "595")</f>
      </c>
      <c r="F66" t="s">
        <v>65</v>
      </c>
    </row>
    <row r="67">
      <c r="C67" t="n">
        <v>59</v>
      </c>
      <c r="D67" s="9" t="str">
        <f>=HYPERLINK("#'Table 59'!A1", " Which of the following do you think describes jobs in the pharmaceutical industry?")</f>
      </c>
      <c r="E67" s="20" t="str">
        <f>=HYPERLINK("#'Full Results'!A603", "603")</f>
      </c>
      <c r="F67" t="s">
        <v>65</v>
      </c>
    </row>
    <row r="68">
      <c r="C68" t="n">
        <v>60</v>
      </c>
      <c r="D68" s="9" t="str">
        <f>=HYPERLINK("#'Table 60'!A1", " Which of the following do you think describes jobs in the pharmaceutical industry?")</f>
      </c>
      <c r="E68" s="20" t="str">
        <f>=HYPERLINK("#'Full Results'!A628", "628")</f>
      </c>
      <c r="F68" t="s">
        <v>65</v>
      </c>
    </row>
    <row r="69">
      <c r="C69" t="n">
        <v>61</v>
      </c>
      <c r="D69" s="9" t="str">
        <f>=HYPERLINK("#'Table 61'!A1", " Which of the following do you think describes jobs in the pharmaceutical industry?")</f>
      </c>
      <c r="E69" s="20" t="str">
        <f>=HYPERLINK("#'Full Results'!A653", "653")</f>
      </c>
      <c r="F69" t="s">
        <v>65</v>
      </c>
    </row>
    <row r="70">
      <c r="C70" t="n">
        <v>62</v>
      </c>
      <c r="D70" s="9" t="str">
        <f>=HYPERLINK("#'Table 62'!A1", " Which of the following do you think describes jobs in the pharmaceutical industry?")</f>
      </c>
      <c r="E70" s="20" t="str">
        <f>=HYPERLINK("#'Full Results'!A678", "678")</f>
      </c>
      <c r="F70" t="s">
        <v>65</v>
      </c>
    </row>
    <row r="71">
      <c r="C71" t="n">
        <v>63</v>
      </c>
      <c r="D71" s="9" t="str">
        <f>=HYPERLINK("#'Table 63'!A1", " Which of the following do you think describes jobs in the pharmaceutical industry?")</f>
      </c>
      <c r="E71" s="20" t="str">
        <f>=HYPERLINK("#'Full Results'!A703", "703")</f>
      </c>
      <c r="F71" t="s">
        <v>65</v>
      </c>
    </row>
    <row r="72">
      <c r="C72" t="n">
        <v>64</v>
      </c>
      <c r="D72" s="9" t="str">
        <f>=HYPERLINK("#'Table 64'!A1", " Which of the following do you think describes jobs in the pharmaceutical industry?")</f>
      </c>
      <c r="E72" s="20" t="str">
        <f>=HYPERLINK("#'Full Results'!A728", "728")</f>
      </c>
      <c r="F72" t="s">
        <v>65</v>
      </c>
    </row>
    <row r="73">
      <c r="C73" t="n">
        <v>65</v>
      </c>
      <c r="D73" s="9" t="str">
        <f>=HYPERLINK("#'Table 65'!A1", " Which of the following do you think describes jobs in the pharmaceutical industry?")</f>
      </c>
      <c r="E73" s="20" t="str">
        <f>=HYPERLINK("#'Full Results'!A753", "753")</f>
      </c>
      <c r="F73" t="s">
        <v>65</v>
      </c>
    </row>
    <row r="74">
      <c r="C74" t="n">
        <v>66</v>
      </c>
      <c r="D74" s="9" t="str">
        <f>=HYPERLINK("#'Table 66'!A1", " Which of the following do you think describes jobs in the pharmaceutical industry?")</f>
      </c>
      <c r="E74" s="20" t="str">
        <f>=HYPERLINK("#'Full Results'!A778", "778")</f>
      </c>
      <c r="F74" t="s">
        <v>65</v>
      </c>
    </row>
    <row r="75">
      <c r="C75" t="n">
        <v>67</v>
      </c>
      <c r="D75" s="9" t="str">
        <f>=HYPERLINK("#'Table 67'!A1", " Which of the following do you think describes jobs in the pharmaceutical industry?")</f>
      </c>
      <c r="E75" s="20" t="str">
        <f>=HYPERLINK("#'Full Results'!A803", "803")</f>
      </c>
      <c r="F75" t="s">
        <v>65</v>
      </c>
    </row>
    <row r="76">
      <c r="C76" t="n">
        <v>68</v>
      </c>
      <c r="D76" s="9" t="str">
        <f>=HYPERLINK("#'Table 68'!A1", " Which of the following do you think describes jobs in the pharmaceutical industry?")</f>
      </c>
      <c r="E76" s="20" t="str">
        <f>=HYPERLINK("#'Full Results'!A828", "828")</f>
      </c>
      <c r="F76" t="s">
        <v>65</v>
      </c>
    </row>
    <row r="77">
      <c r="C77" t="n">
        <v>69</v>
      </c>
      <c r="D77" s="9" t="str">
        <f>=HYPERLINK("#'Table 69'!A1", "Grid Summary: When you think about jobs in the tech industry, including the various roles from engineering and research to legal and marketing, do you think that jobs in that industry")</f>
      </c>
      <c r="E77" s="8"/>
      <c r="F77" t="s">
        <v>65</v>
      </c>
    </row>
    <row r="78">
      <c r="C78" t="n">
        <v>70</v>
      </c>
      <c r="D78" s="9" t="str">
        <f>=HYPERLINK("#'Table 70'!A1", "When you think about jobs in the tech industry, including the various roles from engineering and research to legal and marketing, do you think that jobs in that industry:: Are well paid")</f>
      </c>
      <c r="E78" s="20" t="str">
        <f>=HYPERLINK("#'Full Results'!A853", "853")</f>
      </c>
      <c r="F78" t="s">
        <v>65</v>
      </c>
    </row>
    <row r="79">
      <c r="C79" t="n">
        <v>71</v>
      </c>
      <c r="D79" s="9" t="str">
        <f>=HYPERLINK("#'Table 71'!A1", "When you think about jobs in the tech industry, including the various roles from engineering and research to legal and marketing, do you think that jobs in that industry:: Offer many opportunities for progression")</f>
      </c>
      <c r="E79" s="20" t="str">
        <f>=HYPERLINK("#'Full Results'!A861", "861")</f>
      </c>
      <c r="F79" t="s">
        <v>65</v>
      </c>
    </row>
    <row r="80">
      <c r="C80" t="n">
        <v>72</v>
      </c>
      <c r="D80" s="9" t="str">
        <f>=HYPERLINK("#'Table 72'!A1", "When you think about jobs in the tech industry, including the various roles from engineering and research to legal and marketing, do you think that jobs in that industry:: Provide a sense purpose")</f>
      </c>
      <c r="E80" s="20" t="str">
        <f>=HYPERLINK("#'Full Results'!A869", "869")</f>
      </c>
      <c r="F80" t="s">
        <v>65</v>
      </c>
    </row>
    <row r="81">
      <c r="C81" t="n">
        <v>73</v>
      </c>
      <c r="D81" s="9" t="str">
        <f>=HYPERLINK("#'Table 73'!A1", "When you think about jobs in the tech industry, including the various roles from engineering and research to legal and marketing, do you think that jobs in that industry:: Offer job security")</f>
      </c>
      <c r="E81" s="20" t="str">
        <f>=HYPERLINK("#'Full Results'!A877", "877")</f>
      </c>
      <c r="F81" t="s">
        <v>65</v>
      </c>
    </row>
    <row r="82">
      <c r="C82" t="n">
        <v>74</v>
      </c>
      <c r="D82" s="9" t="str">
        <f>=HYPERLINK("#'Table 74'!A1", "When you think about jobs in the tech industry, including the various roles from engineering and research to legal and marketing, do you think that jobs in that industry:: Fit my skill set")</f>
      </c>
      <c r="E82" s="20" t="str">
        <f>=HYPERLINK("#'Full Results'!A885", "885")</f>
      </c>
      <c r="F82" t="s">
        <v>65</v>
      </c>
    </row>
    <row r="83">
      <c r="C83" t="n">
        <v>75</v>
      </c>
      <c r="D83" s="9" t="str">
        <f>=HYPERLINK("#'Table 75'!A1", "When you think about jobs in the tech industry, including the various roles from engineering and research to legal and marketing, do you think that jobs in that industry:: Provide opportunities to progress my career")</f>
      </c>
      <c r="E83" s="20" t="str">
        <f>=HYPERLINK("#'Full Results'!A893", "893")</f>
      </c>
      <c r="F83" t="s">
        <v>65</v>
      </c>
    </row>
    <row r="84">
      <c r="C84" t="n">
        <v>76</v>
      </c>
      <c r="D84" s="9" t="str">
        <f>=HYPERLINK("#'Table 76'!A1", "When you think about jobs in the tech industry, including the various roles from engineering and research to legal and marketing, do you think that jobs in that industry:: Offer competitive or prestigious roles")</f>
      </c>
      <c r="E84" s="20" t="str">
        <f>=HYPERLINK("#'Full Results'!A901", "901")</f>
      </c>
      <c r="F84" t="s">
        <v>65</v>
      </c>
    </row>
    <row r="85">
      <c r="C85" t="n">
        <v>77</v>
      </c>
      <c r="D85" s="9" t="str">
        <f>=HYPERLINK("#'Table 77'!A1", "When you think about jobs in the tech industry, including the various roles from engineering and research to legal and marketing, do you think that jobs in that industry:: Offer interesting work")</f>
      </c>
      <c r="E85" s="20" t="str">
        <f>=HYPERLINK("#'Full Results'!A909", "909")</f>
      </c>
      <c r="F85" t="s">
        <v>65</v>
      </c>
    </row>
    <row r="86">
      <c r="C86" t="n">
        <v>78</v>
      </c>
      <c r="D86" s="9" t="str">
        <f>=HYPERLINK("#'Table 78'!A1", "When you think about jobs in the tech industry, including the various roles from engineering and research to legal and marketing, do you think that jobs in that industry:: Contribute to society and help people")</f>
      </c>
      <c r="E86" s="20" t="str">
        <f>=HYPERLINK("#'Full Results'!A917", "917")</f>
      </c>
      <c r="F86" t="s">
        <v>65</v>
      </c>
    </row>
    <row r="87">
      <c r="C87" t="n">
        <v>79</v>
      </c>
      <c r="D87" s="9" t="str">
        <f>=HYPERLINK("#'Table 79'!A1", "When you think about jobs in the tech industry, including the various roles from engineering and research to legal and marketing, do you think that jobs in that industry:: Align with my political beliefs")</f>
      </c>
      <c r="E87" s="20" t="str">
        <f>=HYPERLINK("#'Full Results'!A925", "925")</f>
      </c>
      <c r="F87" t="s">
        <v>65</v>
      </c>
    </row>
    <row r="88">
      <c r="C88" t="n">
        <v>80</v>
      </c>
      <c r="D88" s="9" t="str">
        <f>=HYPERLINK("#'Table 80'!A1", "When you think about jobs in the tech industry, including the various roles from engineering and research to legal and marketing, do you think that jobs in that industry:: Align with my values")</f>
      </c>
      <c r="E88" s="20" t="str">
        <f>=HYPERLINK("#'Full Results'!A933", "933")</f>
      </c>
      <c r="F88" t="s">
        <v>65</v>
      </c>
    </row>
    <row r="89">
      <c r="C89" t="n">
        <v>81</v>
      </c>
      <c r="D89" s="9" t="str">
        <f>=HYPERLINK("#'Table 81'!A1", "When you think about jobs in the tech industry, including the various roles from engineering and research to legal and marketing, do you think that jobs in that industry:: Offer a career that I could be proud of")</f>
      </c>
      <c r="E89" s="20" t="str">
        <f>=HYPERLINK("#'Full Results'!A941", "941")</f>
      </c>
      <c r="F89" t="s">
        <v>65</v>
      </c>
    </row>
    <row r="90">
      <c r="C90" t="n">
        <v>82</v>
      </c>
      <c r="D90" s="9" t="str">
        <f>=HYPERLINK("#'Table 82'!A1", "Grid Summary:   ")</f>
      </c>
      <c r="E90" s="8"/>
      <c r="F90" t="s">
        <v>65</v>
      </c>
    </row>
    <row r="91">
      <c r="C91" t="n">
        <v>83</v>
      </c>
      <c r="D91" s="9" t="str">
        <f>=HYPERLINK("#'Table 83'!A1", "When you think about jobs in the pharmaceutical sector, including the various roles from biological research and manufacturing to accounting and public relations, do you think that jobs in that industry:  : Are well paid")</f>
      </c>
      <c r="E91" s="20" t="str">
        <f>=HYPERLINK("#'Full Results'!A949", "949")</f>
      </c>
      <c r="F91" t="s">
        <v>65</v>
      </c>
    </row>
    <row r="92">
      <c r="C92" t="n">
        <v>84</v>
      </c>
      <c r="D92" s="9" t="str">
        <f>=HYPERLINK("#'Table 84'!A1", "When you think about jobs in the pharmaceutical sector, including the various roles from biological research and manufacturing to accounting and public relations, do you think that jobs in that industry:  : Offer many opportunities for progression")</f>
      </c>
      <c r="E92" s="20" t="str">
        <f>=HYPERLINK("#'Full Results'!A957", "957")</f>
      </c>
      <c r="F92" t="s">
        <v>65</v>
      </c>
    </row>
    <row r="93">
      <c r="C93" t="n">
        <v>85</v>
      </c>
      <c r="D93" s="9" t="str">
        <f>=HYPERLINK("#'Table 85'!A1", "When you think about jobs in the pharmaceutical sector, including the various roles from biological research and manufacturing to accounting and public relations, do you think that jobs in that industry:  : Provide a sense purpose")</f>
      </c>
      <c r="E93" s="20" t="str">
        <f>=HYPERLINK("#'Full Results'!A965", "965")</f>
      </c>
      <c r="F93" t="s">
        <v>65</v>
      </c>
    </row>
    <row r="94">
      <c r="C94" t="n">
        <v>86</v>
      </c>
      <c r="D94" s="9" t="str">
        <f>=HYPERLINK("#'Table 86'!A1", "When you think about jobs in the pharmaceutical sector, including the various roles from biological research and manufacturing to accounting and public relations, do you think that jobs in that industry:  : Offer job security")</f>
      </c>
      <c r="E94" s="20" t="str">
        <f>=HYPERLINK("#'Full Results'!A973", "973")</f>
      </c>
      <c r="F94" t="s">
        <v>65</v>
      </c>
    </row>
    <row r="95">
      <c r="C95" t="n">
        <v>87</v>
      </c>
      <c r="D95" s="9" t="str">
        <f>=HYPERLINK("#'Table 87'!A1", "When you think about jobs in the pharmaceutical sector, including the various roles from biological research and manufacturing to accounting and public relations, do you think that jobs in that industry:  : Fit my skill set")</f>
      </c>
      <c r="E95" s="20" t="str">
        <f>=HYPERLINK("#'Full Results'!A981", "981")</f>
      </c>
      <c r="F95" t="s">
        <v>65</v>
      </c>
    </row>
    <row r="96">
      <c r="C96" t="n">
        <v>88</v>
      </c>
      <c r="D96" s="9" t="str">
        <f>=HYPERLINK("#'Table 88'!A1", "When you think about jobs in the pharmaceutical sector, including the various roles from biological research and manufacturing to accounting and public relations, do you think that jobs in that industry:  : Provide opportunities to progress my ca...")</f>
      </c>
      <c r="E96" s="20" t="str">
        <f>=HYPERLINK("#'Full Results'!A989", "989")</f>
      </c>
      <c r="F96" t="s">
        <v>65</v>
      </c>
    </row>
    <row r="97">
      <c r="C97" t="n">
        <v>89</v>
      </c>
      <c r="D97" s="9" t="str">
        <f>=HYPERLINK("#'Table 89'!A1", "When you think about jobs in the pharmaceutical sector, including the various roles from biological research and manufacturing to accounting and public relations, do you think that jobs in that industry:  : Offer competitive or prestigious roles")</f>
      </c>
      <c r="E97" s="20" t="str">
        <f>=HYPERLINK("#'Full Results'!A997", "997")</f>
      </c>
      <c r="F97" t="s">
        <v>65</v>
      </c>
    </row>
    <row r="98">
      <c r="C98" t="n">
        <v>90</v>
      </c>
      <c r="D98" s="9" t="str">
        <f>=HYPERLINK("#'Table 90'!A1", "When you think about jobs in the pharmaceutical sector, including the various roles from biological research and manufacturing to accounting and public relations, do you think that jobs in that industry:  : Offer interesting work")</f>
      </c>
      <c r="E98" s="20" t="str">
        <f>=HYPERLINK("#'Full Results'!A1005", "1005")</f>
      </c>
      <c r="F98" t="s">
        <v>65</v>
      </c>
    </row>
    <row r="99">
      <c r="C99" t="n">
        <v>91</v>
      </c>
      <c r="D99" s="9" t="str">
        <f>=HYPERLINK("#'Table 91'!A1", "When you think about jobs in the pharmaceutical sector, including the various roles from biological research and manufacturing to accounting and public relations, do you think that jobs in that industry:  : Contribute to society and help people")</f>
      </c>
      <c r="E99" s="20" t="str">
        <f>=HYPERLINK("#'Full Results'!A1013", "1013")</f>
      </c>
      <c r="F99" t="s">
        <v>65</v>
      </c>
    </row>
    <row r="100">
      <c r="C100" t="n">
        <v>92</v>
      </c>
      <c r="D100" s="9" t="str">
        <f>=HYPERLINK("#'Table 92'!A1", "When you think about jobs in the pharmaceutical sector, including the various roles from biological research and manufacturing to accounting and public relations, do you think that jobs in that industry:  : Align with my political beliefs")</f>
      </c>
      <c r="E100" s="20" t="str">
        <f>=HYPERLINK("#'Full Results'!A1021", "1021")</f>
      </c>
      <c r="F100" t="s">
        <v>65</v>
      </c>
    </row>
    <row r="101">
      <c r="C101" t="n">
        <v>93</v>
      </c>
      <c r="D101" s="9" t="str">
        <f>=HYPERLINK("#'Table 93'!A1", "When you think about jobs in the pharmaceutical sector, including the various roles from biological research and manufacturing to accounting and public relations, do you think that jobs in that industry:  : Align with my values")</f>
      </c>
      <c r="E101" s="20" t="str">
        <f>=HYPERLINK("#'Full Results'!A1029", "1029")</f>
      </c>
      <c r="F101" t="s">
        <v>65</v>
      </c>
    </row>
    <row r="102">
      <c r="C102" t="n">
        <v>94</v>
      </c>
      <c r="D102" s="9" t="str">
        <f>=HYPERLINK("#'Table 94'!A1", "When you think about jobs in the pharmaceutical sector, including the various roles from biological research and manufacturing to accounting and public relations, do you think that jobs in that industry:  : Offer a career that I could be proud of")</f>
      </c>
      <c r="E102" s="20" t="str">
        <f>=HYPERLINK("#'Full Results'!A1037", "1037")</f>
      </c>
      <c r="F102" t="s">
        <v>65</v>
      </c>
    </row>
    <row r="103">
      <c r="C103" t="n">
        <v>95</v>
      </c>
      <c r="D103" s="9" t="str">
        <f>=HYPERLINK("#'Table 95'!A1", "Grid Summary:   ")</f>
      </c>
      <c r="E103" s="8"/>
      <c r="F103" t="s">
        <v>65</v>
      </c>
    </row>
    <row r="104">
      <c r="C104" t="n">
        <v>96</v>
      </c>
      <c r="D104" s="9" t="str">
        <f>=HYPERLINK("#'Table 96'!A1", "When you think about jobs in the energy sector, including the various roles from research and manufacturing to legal and public relations, do you think that jobs in that industry:  : Are well paid")</f>
      </c>
      <c r="E104" s="20" t="str">
        <f>=HYPERLINK("#'Full Results'!A1045", "1045")</f>
      </c>
      <c r="F104" t="s">
        <v>65</v>
      </c>
    </row>
    <row r="105">
      <c r="C105" t="n">
        <v>97</v>
      </c>
      <c r="D105" s="9" t="str">
        <f>=HYPERLINK("#'Table 97'!A1", "When you think about jobs in the energy sector, including the various roles from research and manufacturing to legal and public relations, do you think that jobs in that industry:  : Offer many opportunities for progression")</f>
      </c>
      <c r="E105" s="20" t="str">
        <f>=HYPERLINK("#'Full Results'!A1053", "1053")</f>
      </c>
      <c r="F105" t="s">
        <v>65</v>
      </c>
    </row>
    <row r="106">
      <c r="C106" t="n">
        <v>98</v>
      </c>
      <c r="D106" s="9" t="str">
        <f>=HYPERLINK("#'Table 98'!A1", "When you think about jobs in the energy sector, including the various roles from research and manufacturing to legal and public relations, do you think that jobs in that industry:  : Provide a sense purpose")</f>
      </c>
      <c r="E106" s="20" t="str">
        <f>=HYPERLINK("#'Full Results'!A1061", "1061")</f>
      </c>
      <c r="F106" t="s">
        <v>65</v>
      </c>
    </row>
    <row r="107">
      <c r="C107" t="n">
        <v>99</v>
      </c>
      <c r="D107" s="9" t="str">
        <f>=HYPERLINK("#'Table 99'!A1", "When you think about jobs in the energy sector, including the various roles from research and manufacturing to legal and public relations, do you think that jobs in that industry:  : Offer job security")</f>
      </c>
      <c r="E107" s="20" t="str">
        <f>=HYPERLINK("#'Full Results'!A1069", "1069")</f>
      </c>
      <c r="F107" t="s">
        <v>65</v>
      </c>
    </row>
    <row r="108">
      <c r="C108" t="n">
        <v>100</v>
      </c>
      <c r="D108" s="9" t="str">
        <f>=HYPERLINK("#'Table 100'!A1", "When you think about jobs in the energy sector, including the various roles from research and manufacturing to legal and public relations, do you think that jobs in that industry:  : Fit my skill set")</f>
      </c>
      <c r="E108" s="20" t="str">
        <f>=HYPERLINK("#'Full Results'!A1077", "1077")</f>
      </c>
      <c r="F108" t="s">
        <v>65</v>
      </c>
    </row>
    <row r="109">
      <c r="C109" t="n">
        <v>101</v>
      </c>
      <c r="D109" s="9" t="str">
        <f>=HYPERLINK("#'Table 101'!A1", "When you think about jobs in the energy sector, including the various roles from research and manufacturing to legal and public relations, do you think that jobs in that industry:  : Provide opportunities to progress my career")</f>
      </c>
      <c r="E109" s="20" t="str">
        <f>=HYPERLINK("#'Full Results'!A1085", "1085")</f>
      </c>
      <c r="F109" t="s">
        <v>65</v>
      </c>
    </row>
    <row r="110">
      <c r="C110" t="n">
        <v>102</v>
      </c>
      <c r="D110" s="9" t="str">
        <f>=HYPERLINK("#'Table 102'!A1", "When you think about jobs in the energy sector, including the various roles from research and manufacturing to legal and public relations, do you think that jobs in that industry:  : Offer competitive or prestigious roles")</f>
      </c>
      <c r="E110" s="20" t="str">
        <f>=HYPERLINK("#'Full Results'!A1093", "1093")</f>
      </c>
      <c r="F110" t="s">
        <v>65</v>
      </c>
    </row>
    <row r="111">
      <c r="C111" t="n">
        <v>103</v>
      </c>
      <c r="D111" s="9" t="str">
        <f>=HYPERLINK("#'Table 103'!A1", "When you think about jobs in the energy sector, including the various roles from research and manufacturing to legal and public relations, do you think that jobs in that industry:  : Offer interesting work")</f>
      </c>
      <c r="E111" s="20" t="str">
        <f>=HYPERLINK("#'Full Results'!A1101", "1101")</f>
      </c>
      <c r="F111" t="s">
        <v>65</v>
      </c>
    </row>
    <row r="112">
      <c r="C112" t="n">
        <v>104</v>
      </c>
      <c r="D112" s="9" t="str">
        <f>=HYPERLINK("#'Table 104'!A1", "When you think about jobs in the energy sector, including the various roles from research and manufacturing to legal and public relations, do you think that jobs in that industry:  : Contribute to society and help people")</f>
      </c>
      <c r="E112" s="20" t="str">
        <f>=HYPERLINK("#'Full Results'!A1109", "1109")</f>
      </c>
      <c r="F112" t="s">
        <v>65</v>
      </c>
    </row>
    <row r="113">
      <c r="C113" t="n">
        <v>105</v>
      </c>
      <c r="D113" s="9" t="str">
        <f>=HYPERLINK("#'Table 105'!A1", "When you think about jobs in the energy sector, including the various roles from research and manufacturing to legal and public relations, do you think that jobs in that industry:  : Align with my political beliefs")</f>
      </c>
      <c r="E113" s="20" t="str">
        <f>=HYPERLINK("#'Full Results'!A1117", "1117")</f>
      </c>
      <c r="F113" t="s">
        <v>65</v>
      </c>
    </row>
    <row r="114">
      <c r="C114" t="n">
        <v>106</v>
      </c>
      <c r="D114" s="9" t="str">
        <f>=HYPERLINK("#'Table 106'!A1", "When you think about jobs in the energy sector, including the various roles from research and manufacturing to legal and public relations, do you think that jobs in that industry:  : Align with my values")</f>
      </c>
      <c r="E114" s="20" t="str">
        <f>=HYPERLINK("#'Full Results'!A1125", "1125")</f>
      </c>
      <c r="F114" t="s">
        <v>65</v>
      </c>
    </row>
    <row r="115">
      <c r="C115" t="n">
        <v>107</v>
      </c>
      <c r="D115" s="9" t="str">
        <f>=HYPERLINK("#'Table 107'!A1", "When you think about jobs in the energy sector, including the various roles from research and manufacturing to legal and public relations, do you think that jobs in that industry:  : Offer a career that I could be proud of")</f>
      </c>
      <c r="E115" s="20" t="str">
        <f>=HYPERLINK("#'Full Results'!A1133", "1133")</f>
      </c>
      <c r="F115" t="s">
        <v>65</v>
      </c>
    </row>
    <row r="116">
      <c r="C116" t="n">
        <v>108</v>
      </c>
      <c r="D116" s="9" t="str">
        <f>=HYPERLINK("#'Table 108'!A1", " The pharmaceutical (pharma) industry involves jobs that contribute to the research, development, manufacturing, and marketing of medications and vaccines.  What is your perception of the UK pharmaceutical industry? ")</f>
      </c>
      <c r="E116" s="20" t="str">
        <f>=HYPERLINK("#'Full Results'!A1141", "1141")</f>
      </c>
      <c r="F116" t="s">
        <v>353</v>
      </c>
    </row>
    <row r="117">
      <c r="C117" t="n">
        <v>109</v>
      </c>
      <c r="D117" s="9" t="str">
        <f>=HYPERLINK("#'Table 109'!A1", " What is your perception of the UK pharmaceutical industry? ")</f>
      </c>
      <c r="E117" s="20" t="str">
        <f>=HYPERLINK("#'Full Results'!A1150", "1150")</f>
      </c>
      <c r="F117" t="s">
        <v>353</v>
      </c>
    </row>
    <row r="118">
      <c r="C118" t="n">
        <v>110</v>
      </c>
      <c r="D118" s="9" t="str">
        <f>=HYPERLINK("#'Table 110'!A1", "Grid Summary: How important or unimportant do you think the UK’s pharmaceutical industry is for …?")</f>
      </c>
      <c r="E118" s="8"/>
      <c r="F118" t="s">
        <v>65</v>
      </c>
    </row>
    <row r="119">
      <c r="C119" t="n">
        <v>111</v>
      </c>
      <c r="D119" s="9" t="str">
        <f>=HYPERLINK("#'Table 111'!A1", "How important or unimportant do you think the UK’s pharmaceutical industry is for …?: The UK as a whole")</f>
      </c>
      <c r="E119" s="20" t="str">
        <f>=HYPERLINK("#'Full Results'!A1159", "1159")</f>
      </c>
      <c r="F119" t="s">
        <v>65</v>
      </c>
    </row>
    <row r="120">
      <c r="C120" t="n">
        <v>112</v>
      </c>
      <c r="D120" s="9" t="str">
        <f>=HYPERLINK("#'Table 112'!A1", "How important or unimportant do you think the UK’s pharmaceutical industry is for …?: The UK’s economy")</f>
      </c>
      <c r="E120" s="20" t="str">
        <f>=HYPERLINK("#'Full Results'!A1170", "1170")</f>
      </c>
      <c r="F120" t="s">
        <v>65</v>
      </c>
    </row>
    <row r="121">
      <c r="C121" t="n">
        <v>113</v>
      </c>
      <c r="D121" s="9" t="str">
        <f>=HYPERLINK("#'Table 113'!A1", "How important or unimportant do you think the UK’s pharmaceutical industry is for …?: UK public health")</f>
      </c>
      <c r="E121" s="20" t="str">
        <f>=HYPERLINK("#'Full Results'!A1181", "1181")</f>
      </c>
      <c r="F121" t="s">
        <v>65</v>
      </c>
    </row>
    <row r="122">
      <c r="C122" t="n">
        <v>114</v>
      </c>
      <c r="D122" s="9" t="str">
        <f>=HYPERLINK("#'Table 114'!A1", "How important or unimportant do you think the UK’s pharmaceutical industry is for …?: Jobs in the UK")</f>
      </c>
      <c r="E122" s="20" t="str">
        <f>=HYPERLINK("#'Full Results'!A1192", "1192")</f>
      </c>
      <c r="F122" t="s">
        <v>65</v>
      </c>
    </row>
    <row r="123">
      <c r="C123" t="n">
        <v>115</v>
      </c>
      <c r="D123" s="9" t="str">
        <f>=HYPERLINK("#'Table 115'!A1", "How important or unimportant do you think the UK’s pharmaceutical industry is for …?: Investment in UK businesses")</f>
      </c>
      <c r="E123" s="20" t="str">
        <f>=HYPERLINK("#'Full Results'!A1203", "1203")</f>
      </c>
      <c r="F123" t="s">
        <v>65</v>
      </c>
    </row>
    <row r="124">
      <c r="C124" t="n">
        <v>116</v>
      </c>
      <c r="D124" s="9" t="str">
        <f>=HYPERLINK("#'Table 116'!A1", "How important or unimportant do you think the UK’s pharmaceutical industry is for …?: People’s day to day lives")</f>
      </c>
      <c r="E124" s="20" t="str">
        <f>=HYPERLINK("#'Full Results'!A1214", "1214")</f>
      </c>
      <c r="F124" t="s">
        <v>65</v>
      </c>
    </row>
    <row r="125">
      <c r="C125" t="n">
        <v>117</v>
      </c>
      <c r="D125" s="9" t="str">
        <f>=HYPERLINK("#'Table 117'!A1", "How important or unimportant do you think the UK’s pharmaceutical industry is for …?: The UK’s ability to compete with other economies around the world")</f>
      </c>
      <c r="E125" s="20" t="str">
        <f>=HYPERLINK("#'Full Results'!A1225", "1225")</f>
      </c>
      <c r="F125" t="s">
        <v>65</v>
      </c>
    </row>
    <row r="126">
      <c r="C126" t="n">
        <v>118</v>
      </c>
      <c r="D126" s="9" t="str">
        <f>=HYPERLINK("#'Table 118'!A1", "How important or unimportant do you think the UK’s pharmaceutical industry is for …?: The UK’s status as a world-leader")</f>
      </c>
      <c r="E126" s="20" t="str">
        <f>=HYPERLINK("#'Full Results'!A1236", "1236")</f>
      </c>
      <c r="F126" t="s">
        <v>65</v>
      </c>
    </row>
    <row r="127">
      <c r="C127" t="n">
        <v>119</v>
      </c>
      <c r="D127" s="9" t="str">
        <f>=HYPERLINK("#'Table 119'!A1", " Do you think the pharmaceutical industry in the UK:")</f>
      </c>
      <c r="E127" s="20" t="str">
        <f>=HYPERLINK("#'Full Results'!A1247", "1247")</f>
      </c>
      <c r="F127" t="s">
        <v>65</v>
      </c>
    </row>
    <row r="128">
      <c r="C128" t="n">
        <v>120</v>
      </c>
      <c r="D128" s="9" t="str">
        <f>=HYPERLINK("#'Table 120'!A1", " Do you think the pharmaceutical industry in the UK:")</f>
      </c>
      <c r="E128" s="20" t="str">
        <f>=HYPERLINK("#'Full Results'!A1254", "1254")</f>
      </c>
      <c r="F128" t="s">
        <v>65</v>
      </c>
    </row>
    <row r="129">
      <c r="C129" t="n">
        <v>121</v>
      </c>
      <c r="D129" s="9" t="str">
        <f>=HYPERLINK("#'Table 121'!A1", " Do you think the pharmaceutical industry in the UK:")</f>
      </c>
      <c r="E129" s="20" t="str">
        <f>=HYPERLINK("#'Full Results'!A1261", "1261")</f>
      </c>
      <c r="F129" t="s">
        <v>65</v>
      </c>
    </row>
    <row r="130">
      <c r="C130" t="n">
        <v>122</v>
      </c>
      <c r="D130" s="9" t="str">
        <f>=HYPERLINK("#'Table 122'!A1", " Do you think the pharmaceutical industry in the UK:")</f>
      </c>
      <c r="E130" s="20" t="str">
        <f>=HYPERLINK("#'Full Results'!A1268", "1268")</f>
      </c>
      <c r="F130" t="s">
        <v>65</v>
      </c>
    </row>
    <row r="131">
      <c r="C131" t="n">
        <v>123</v>
      </c>
      <c r="D131" s="9" t="str">
        <f>=HYPERLINK("#'Table 123'!A1", " Do you think the pharmaceutical industry in the UK:")</f>
      </c>
      <c r="E131" s="20" t="str">
        <f>=HYPERLINK("#'Full Results'!A1275", "1275")</f>
      </c>
      <c r="F131" t="s">
        <v>65</v>
      </c>
    </row>
    <row r="132">
      <c r="C132" t="n">
        <v>124</v>
      </c>
      <c r="D132" s="9" t="str">
        <f>=HYPERLINK("#'Table 124'!A1", " How has your opinion of the UK pharmaceutical industry changed since the Covid pandemic?")</f>
      </c>
      <c r="E132" s="20" t="str">
        <f>=HYPERLINK("#'Full Results'!A1282", "1282")</f>
      </c>
      <c r="F132" t="s">
        <v>65</v>
      </c>
    </row>
    <row r="133">
      <c r="C133" t="n">
        <v>125</v>
      </c>
      <c r="D133" s="9" t="str">
        <f>=HYPERLINK("#'Table 125'!A1", "While there are many different types of jobs in the pharmaceutical industry, sometimes we have preconceived ideas about an industry and what it can offer.Which reasons, if any, would prevent you from applying for jobs in the pharmaceutical indust...")</f>
      </c>
      <c r="E133" s="20" t="str">
        <f>=HYPERLINK("#'Full Results'!A1291", "1291")</f>
      </c>
      <c r="F133" t="s">
        <v>65</v>
      </c>
    </row>
    <row r="134">
      <c r="C134" t="n">
        <v>126</v>
      </c>
      <c r="D134" s="9" t="str">
        <f>=HYPERLINK("#'Table 126'!A1", " Which of these two sectors do you think offers better paying jobs?")</f>
      </c>
      <c r="E134" s="20" t="str">
        <f>=HYPERLINK("#'Full Results'!A1308", "1308")</f>
      </c>
      <c r="F134" t="s">
        <v>353</v>
      </c>
    </row>
    <row r="135">
      <c r="C135" t="n">
        <v>127</v>
      </c>
      <c r="D135" s="9" t="str">
        <f>=HYPERLINK("#'Table 127'!A1", " Which of these two sectors do you think offers better paying jobs?")</f>
      </c>
      <c r="E135" s="20" t="str">
        <f>=HYPERLINK("#'Full Results'!A1319", "1319")</f>
      </c>
      <c r="F135" t="s">
        <v>353</v>
      </c>
    </row>
    <row r="136">
      <c r="C136" t="n">
        <v>128</v>
      </c>
      <c r="D136" s="9" t="str">
        <f>=HYPERLINK("#'Table 128'!A1", " Which of these two sectors do you think offers better paying jobs?")</f>
      </c>
      <c r="E136" s="20" t="str">
        <f>=HYPERLINK("#'Full Results'!A1329", "1329")</f>
      </c>
      <c r="F136" t="s">
        <v>353</v>
      </c>
    </row>
    <row r="137">
      <c r="C137" t="n">
        <v>129</v>
      </c>
      <c r="D137" s="9" t="str">
        <f>=HYPERLINK("#'Table 129'!A1", " Which of these two sectors do you think offers better paying jobs?")</f>
      </c>
      <c r="E137" s="20" t="str">
        <f>=HYPERLINK("#'Full Results'!A1340", "1340")</f>
      </c>
      <c r="F137" t="s">
        <v>353</v>
      </c>
    </row>
    <row r="138">
      <c r="C138" t="n">
        <v>130</v>
      </c>
      <c r="D138" s="9" t="str">
        <f>=HYPERLINK("#'Table 130'!A1", " Which of these two sectors do you think offers better paying jobs?")</f>
      </c>
      <c r="E138" s="20" t="str">
        <f>=HYPERLINK("#'Full Results'!A1351", "1351")</f>
      </c>
      <c r="F138" t="s">
        <v>353</v>
      </c>
    </row>
    <row r="139">
      <c r="C139" t="n">
        <v>131</v>
      </c>
      <c r="D139" s="9" t="str">
        <f>=HYPERLINK("#'Table 131'!A1", " Which of these two sectors do you think are more beneficial to society?")</f>
      </c>
      <c r="E139" s="20" t="str">
        <f>=HYPERLINK("#'Full Results'!A1362", "1362")</f>
      </c>
      <c r="F139" t="s">
        <v>353</v>
      </c>
    </row>
    <row r="140">
      <c r="C140" t="n">
        <v>132</v>
      </c>
      <c r="D140" s="9" t="str">
        <f>=HYPERLINK("#'Table 132'!A1", " Which of these two sectors do you think are more beneficial to society?")</f>
      </c>
      <c r="E140" s="20" t="str">
        <f>=HYPERLINK("#'Full Results'!A1373", "1373")</f>
      </c>
      <c r="F140" t="s">
        <v>353</v>
      </c>
    </row>
    <row r="141">
      <c r="C141" t="n">
        <v>133</v>
      </c>
      <c r="D141" s="9" t="str">
        <f>=HYPERLINK("#'Table 133'!A1", " Which of these two sectors do you think are more beneficial to society?")</f>
      </c>
      <c r="E141" s="20" t="str">
        <f>=HYPERLINK("#'Full Results'!A1383", "1383")</f>
      </c>
      <c r="F141" t="s">
        <v>353</v>
      </c>
    </row>
    <row r="142">
      <c r="C142" t="n">
        <v>134</v>
      </c>
      <c r="D142" s="9" t="str">
        <f>=HYPERLINK("#'Table 134'!A1", " Which of these two sectors do you think are more beneficial to society?")</f>
      </c>
      <c r="E142" s="20" t="str">
        <f>=HYPERLINK("#'Full Results'!A1394", "1394")</f>
      </c>
      <c r="F142" t="s">
        <v>353</v>
      </c>
    </row>
    <row r="143">
      <c r="C143" t="n">
        <v>135</v>
      </c>
      <c r="D143" s="9" t="str">
        <f>=HYPERLINK("#'Table 135'!A1", " Which of these two sectors do you think are more beneficial to society?")</f>
      </c>
      <c r="E143" s="20" t="str">
        <f>=HYPERLINK("#'Full Results'!A1405", "1405")</f>
      </c>
      <c r="F143" t="s">
        <v>353</v>
      </c>
    </row>
    <row r="144">
      <c r="C144" t="n">
        <v>136</v>
      </c>
      <c r="D144" s="9" t="str">
        <f>=HYPERLINK("#'Table 136'!A1", " Which of these two sectors do you think has more people like you in it?")</f>
      </c>
      <c r="E144" s="20" t="str">
        <f>=HYPERLINK("#'Full Results'!A1416", "1416")</f>
      </c>
      <c r="F144" t="s">
        <v>353</v>
      </c>
    </row>
    <row r="145">
      <c r="C145" t="n">
        <v>137</v>
      </c>
      <c r="D145" s="9" t="str">
        <f>=HYPERLINK("#'Table 137'!A1", " Which of these two sectors do you think has more people like you in it?")</f>
      </c>
      <c r="E145" s="20" t="str">
        <f>=HYPERLINK("#'Full Results'!A1427", "1427")</f>
      </c>
      <c r="F145" t="s">
        <v>353</v>
      </c>
    </row>
    <row r="146">
      <c r="C146" t="n">
        <v>138</v>
      </c>
      <c r="D146" s="9" t="str">
        <f>=HYPERLINK("#'Table 138'!A1", " Which of these two sectors do you think has more people like you in it?")</f>
      </c>
      <c r="E146" s="20" t="str">
        <f>=HYPERLINK("#'Full Results'!A1437", "1437")</f>
      </c>
      <c r="F146" t="s">
        <v>353</v>
      </c>
    </row>
    <row r="147">
      <c r="C147" t="n">
        <v>139</v>
      </c>
      <c r="D147" s="9" t="str">
        <f>=HYPERLINK("#'Table 139'!A1", " Which of these two sectors do you think has more people like you in it?")</f>
      </c>
      <c r="E147" s="20" t="str">
        <f>=HYPERLINK("#'Full Results'!A1448", "1448")</f>
      </c>
      <c r="F147" t="s">
        <v>353</v>
      </c>
    </row>
    <row r="148">
      <c r="C148" t="n">
        <v>140</v>
      </c>
      <c r="D148" s="9" t="str">
        <f>=HYPERLINK("#'Table 140'!A1", " Which of these two sectors do you think has more people like you in it?")</f>
      </c>
      <c r="E148" s="20" t="str">
        <f>=HYPERLINK("#'Full Results'!A1459", "1459")</f>
      </c>
      <c r="F148" t="s">
        <v>353</v>
      </c>
    </row>
    <row r="149">
      <c r="C149" t="n">
        <v>141</v>
      </c>
      <c r="D149" s="9" t="str">
        <f>=HYPERLINK("#'Table 141'!A1", "Grid Summary: For the following, do you think it would be easier to find jobs like this in the pharmaceutical industry, other industries, or equally easy in both…")</f>
      </c>
      <c r="E149" s="8"/>
      <c r="F149" t="s">
        <v>65</v>
      </c>
    </row>
    <row r="150">
      <c r="C150" t="n">
        <v>142</v>
      </c>
      <c r="D150" s="9" t="str">
        <f>=HYPERLINK("#'Table 142'!A1", "For the following, do you think it would be easier to find jobs like this in the pharmaceutical industry, other industries, or equally easy in both…: Are well paid")</f>
      </c>
      <c r="E150" s="20" t="str">
        <f>=HYPERLINK("#'Full Results'!A1470", "1470")</f>
      </c>
      <c r="F150" t="s">
        <v>65</v>
      </c>
    </row>
    <row r="151">
      <c r="C151" t="n">
        <v>143</v>
      </c>
      <c r="D151" s="9" t="str">
        <f>=HYPERLINK("#'Table 143'!A1", "For the following, do you think it would be easier to find jobs like this in the pharmaceutical industry, other industries, or equally easy in both…: Provide a sense purpose")</f>
      </c>
      <c r="E151" s="20" t="str">
        <f>=HYPERLINK("#'Full Results'!A1479", "1479")</f>
      </c>
      <c r="F151" t="s">
        <v>65</v>
      </c>
    </row>
    <row r="152">
      <c r="C152" t="n">
        <v>144</v>
      </c>
      <c r="D152" s="9" t="str">
        <f>=HYPERLINK("#'Table 144'!A1", "For the following, do you think it would be easier to find jobs like this in the pharmaceutical industry, other industries, or equally easy in both…: Offer job security")</f>
      </c>
      <c r="E152" s="20" t="str">
        <f>=HYPERLINK("#'Full Results'!A1488", "1488")</f>
      </c>
      <c r="F152" t="s">
        <v>65</v>
      </c>
    </row>
    <row r="153">
      <c r="C153" t="n">
        <v>145</v>
      </c>
      <c r="D153" s="9" t="str">
        <f>=HYPERLINK("#'Table 145'!A1", "For the following, do you think it would be easier to find jobs like this in the pharmaceutical industry, other industries, or equally easy in both…: Offer long or permanent contracts")</f>
      </c>
      <c r="E153" s="20" t="str">
        <f>=HYPERLINK("#'Full Results'!A1497", "1497")</f>
      </c>
      <c r="F153" t="s">
        <v>65</v>
      </c>
    </row>
    <row r="154">
      <c r="C154" t="n">
        <v>146</v>
      </c>
      <c r="D154" s="9" t="str">
        <f>=HYPERLINK("#'Table 146'!A1", "For the following, do you think it would be easier to find jobs like this in the pharmaceutical industry, other industries, or equally easy in both…: Fit my skill set")</f>
      </c>
      <c r="E154" s="20" t="str">
        <f>=HYPERLINK("#'Full Results'!A1506", "1506")</f>
      </c>
      <c r="F154" t="s">
        <v>65</v>
      </c>
    </row>
    <row r="155">
      <c r="C155" t="n">
        <v>147</v>
      </c>
      <c r="D155" s="9" t="str">
        <f>=HYPERLINK("#'Table 147'!A1", "For the following, do you think it would be easier to find jobs like this in the pharmaceutical industry, other industries, or equally easy in both…: Provide opportunities to progress my career")</f>
      </c>
      <c r="E155" s="20" t="str">
        <f>=HYPERLINK("#'Full Results'!A1515", "1515")</f>
      </c>
      <c r="F155" t="s">
        <v>65</v>
      </c>
    </row>
    <row r="156">
      <c r="C156" t="n">
        <v>148</v>
      </c>
      <c r="D156" s="9" t="str">
        <f>=HYPERLINK("#'Table 148'!A1", "For the following, do you think it would be easier to find jobs like this in the pharmaceutical industry, other industries, or equally easy in both…: Offer competitive or prestigious roles")</f>
      </c>
      <c r="E156" s="20" t="str">
        <f>=HYPERLINK("#'Full Results'!A1524", "1524")</f>
      </c>
      <c r="F156" t="s">
        <v>65</v>
      </c>
    </row>
    <row r="157">
      <c r="C157" t="n">
        <v>149</v>
      </c>
      <c r="D157" s="9" t="str">
        <f>=HYPERLINK("#'Table 149'!A1", "For the following, do you think it would be easier to find jobs like this in the pharmaceutical industry, other industries, or equally easy in both…: Offer interesting work")</f>
      </c>
      <c r="E157" s="20" t="str">
        <f>=HYPERLINK("#'Full Results'!A1533", "1533")</f>
      </c>
      <c r="F157" t="s">
        <v>65</v>
      </c>
    </row>
    <row r="158">
      <c r="C158" t="n">
        <v>150</v>
      </c>
      <c r="D158" s="9" t="str">
        <f>=HYPERLINK("#'Table 150'!A1", "For the following, do you think it would be easier to find jobs like this in the pharmaceutical industry, other industries, or equally easy in both…: Contribute to society and helping people")</f>
      </c>
      <c r="E158" s="20" t="str">
        <f>=HYPERLINK("#'Full Results'!A1542", "1542")</f>
      </c>
      <c r="F158" t="s">
        <v>65</v>
      </c>
    </row>
    <row r="159">
      <c r="C159" t="n">
        <v>151</v>
      </c>
      <c r="D159" s="9" t="str">
        <f>=HYPERLINK("#'Table 151'!A1", "For the following, do you think it would be easier to find jobs like this in the pharmaceutical industry, other industries, or equally easy in both…: Align with my political beliefs")</f>
      </c>
      <c r="E159" s="20" t="str">
        <f>=HYPERLINK("#'Full Results'!A1551", "1551")</f>
      </c>
      <c r="F159" t="s">
        <v>65</v>
      </c>
    </row>
    <row r="160">
      <c r="C160" t="n">
        <v>152</v>
      </c>
      <c r="D160" s="9" t="str">
        <f>=HYPERLINK("#'Table 152'!A1", "For the following, do you think it would be easier to find jobs like this in the pharmaceutical industry, other industries, or equally easy in both…: Align with my values")</f>
      </c>
      <c r="E160" s="20" t="str">
        <f>=HYPERLINK("#'Full Results'!A1560", "1560")</f>
      </c>
      <c r="F160" t="s">
        <v>65</v>
      </c>
    </row>
    <row r="161">
      <c r="C161" t="n">
        <v>153</v>
      </c>
      <c r="D161" s="9" t="str">
        <f>=HYPERLINK("#'Table 153'!A1", "For the following, do you think it would be easier to find jobs like this in the pharmaceutical industry, other industries, or equally easy in both…: Offer a career that I could be proud of")</f>
      </c>
      <c r="E161" s="20" t="str">
        <f>=HYPERLINK("#'Full Results'!A1569", "1569")</f>
      </c>
      <c r="F161" t="s">
        <v>65</v>
      </c>
    </row>
    <row r="162">
      <c r="C162" t="n">
        <v>154</v>
      </c>
      <c r="D162" s="9" t="str">
        <f>=HYPERLINK("#'Table 154'!A1", "What, if anything, would make you more likely to consider working in a job in the pharmaceutical industry? Select any which apply")</f>
      </c>
      <c r="E162" s="20" t="str">
        <f>=HYPERLINK("#'Full Results'!A1578", "1578")</f>
      </c>
      <c r="F162" t="s">
        <v>65</v>
      </c>
    </row>
    <row r="163">
      <c r="C163" t="n">
        <v>155</v>
      </c>
      <c r="D163" s="9" t="str">
        <f>=HYPERLINK("#'Table 155'!A1", "Grid Summary: In your opinion, are these contributions or functions of the pharmaceutical industry important to society?")</f>
      </c>
      <c r="E163" s="8"/>
      <c r="F163" t="s">
        <v>65</v>
      </c>
    </row>
    <row r="164">
      <c r="C164" t="n">
        <v>156</v>
      </c>
      <c r="D164" s="9" t="str">
        <f>=HYPERLINK("#'Table 156'!A1", "In your opinion, are these contributions or functions of the pharmaceutical industry important to society?: Research and development into new medicines, drugs, and therapies")</f>
      </c>
      <c r="E164" s="20" t="str">
        <f>=HYPERLINK("#'Full Results'!A1595", "1595")</f>
      </c>
      <c r="F164" t="s">
        <v>65</v>
      </c>
    </row>
    <row r="165">
      <c r="C165" t="n">
        <v>157</v>
      </c>
      <c r="D165" s="9" t="str">
        <f>=HYPERLINK("#'Table 157'!A1", "In your opinion, are these contributions or functions of the pharmaceutical industry important to society?: Development of the COVID-19 vaccines")</f>
      </c>
      <c r="E165" s="20" t="str">
        <f>=HYPERLINK("#'Full Results'!A1604", "1604")</f>
      </c>
      <c r="F165" t="s">
        <v>65</v>
      </c>
    </row>
    <row r="166">
      <c r="C166" t="n">
        <v>158</v>
      </c>
      <c r="D166" s="9" t="str">
        <f>=HYPERLINK("#'Table 158'!A1", "In your opinion, are these contributions or functions of the pharmaceutical industry important to society?: Manufacturing medicines and drugs at a large-scale to make them available to the public")</f>
      </c>
      <c r="E166" s="20" t="str">
        <f>=HYPERLINK("#'Full Results'!A1613", "1613")</f>
      </c>
      <c r="F166" t="s">
        <v>65</v>
      </c>
    </row>
    <row r="167">
      <c r="C167" t="n">
        <v>159</v>
      </c>
      <c r="D167" s="9" t="str">
        <f>=HYPERLINK("#'Table 159'!A1", "In your opinion, are these contributions or functions of the pharmaceutical industry important to society?: Adherence to strict regulations to ensure that drugs meet safety standards")</f>
      </c>
      <c r="E167" s="20" t="str">
        <f>=HYPERLINK("#'Full Results'!A1622", "1622")</f>
      </c>
      <c r="F167" t="s">
        <v>65</v>
      </c>
    </row>
    <row r="168">
      <c r="C168" t="n">
        <v>160</v>
      </c>
      <c r="D168" s="9" t="str">
        <f>=HYPERLINK("#'Table 160'!A1", "In your opinion, are these contributions or functions of the pharmaceutical industry important to society?: Contributions to medical advancements, disease management, and overall public health")</f>
      </c>
      <c r="E168" s="20" t="str">
        <f>=HYPERLINK("#'Full Results'!A1631", "1631")</f>
      </c>
      <c r="F168" t="s">
        <v>65</v>
      </c>
    </row>
    <row r="169">
      <c r="C169" t="n">
        <v>161</v>
      </c>
      <c r="D169" s="9" t="str">
        <f>=HYPERLINK("#'Table 161'!A1", "In your opinion, are these contributions or functions of the pharmaceutical industry important to society?: Research and development of biotechnology, which use genetic engineering and molecular biology to develop new medicines and therapies")</f>
      </c>
      <c r="E169" s="20" t="str">
        <f>=HYPERLINK("#'Full Results'!A1640", "1640")</f>
      </c>
      <c r="F169" t="s">
        <v>65</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 t="s">
        <v>461</v>
      </c>
    </row>
    <row r="5" ht="30" customHeight="1">
      <c r="B5" s="14"/>
      <c r="C5" s="14"/>
      <c r="D5" s="14" t="s">
        <v>46</v>
      </c>
      <c r="E5" s="14"/>
      <c r="F5" s="14"/>
      <c r="G5" s="14" t="s">
        <v>47</v>
      </c>
      <c r="H5" s="14"/>
      <c r="I5" s="14"/>
      <c r="J5" s="14"/>
      <c r="K5" s="14" t="s">
        <v>48</v>
      </c>
      <c r="L5" s="14"/>
      <c r="M5" s="14"/>
      <c r="N5" s="14"/>
      <c r="O5" s="14"/>
      <c r="P5" s="14"/>
      <c r="Q5" s="14"/>
      <c r="R5" s="14"/>
      <c r="S5" s="14"/>
      <c r="T5" s="14"/>
      <c r="U5" s="14"/>
      <c r="V5" s="14"/>
      <c r="W5" s="14"/>
      <c r="X5" s="14" t="s">
        <v>49</v>
      </c>
      <c r="Y5" s="14"/>
      <c r="Z5" s="14"/>
      <c r="AA5" s="14" t="s">
        <v>50</v>
      </c>
      <c r="AB5" s="14"/>
      <c r="AC5" s="14"/>
      <c r="AD5" s="14"/>
      <c r="AE5" s="14" t="s">
        <v>51</v>
      </c>
      <c r="AF5" s="14"/>
      <c r="AG5" s="14"/>
      <c r="AH5" s="14"/>
      <c r="AI5" s="14" t="s">
        <v>44</v>
      </c>
      <c r="AJ5" s="14"/>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2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2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11">
      <c r="B11" s="7" t="s">
        <v>66</v>
      </c>
    </row>
    <row r="12">
      <c r="B12" s="26" t="s">
        <v>65</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row>
    <row r="13">
      <c r="B13" t="s">
        <v>57</v>
      </c>
      <c r="C13" s="16" t="n">
        <v>0.24045365817053</v>
      </c>
      <c r="D13" s="16" t="n">
        <v>0.165002826783751</v>
      </c>
      <c r="E13" s="16" t="n">
        <v>0.318095106629033</v>
      </c>
      <c r="F13" s="16"/>
      <c r="G13" s="16" t="n">
        <v>0.330592761702522</v>
      </c>
      <c r="H13" s="16" t="n">
        <v>0.270430655387126</v>
      </c>
      <c r="I13" s="16" t="n">
        <v>0.176964268485272</v>
      </c>
      <c r="J13" s="16"/>
      <c r="K13" s="16" t="n">
        <v>0.203870372676174</v>
      </c>
      <c r="L13" s="16" t="n">
        <v>0.308880909210468</v>
      </c>
      <c r="M13" s="16" t="n">
        <v>0.307670863918196</v>
      </c>
      <c r="N13" s="16" t="n">
        <v>0.224749738401802</v>
      </c>
      <c r="O13" s="16" t="n">
        <v>0.219393699453608</v>
      </c>
      <c r="P13" s="16" t="n">
        <v>0.242137776543473</v>
      </c>
      <c r="Q13" s="16" t="n">
        <v>0.235794489222798</v>
      </c>
      <c r="R13" s="16" t="n">
        <v>0.163286425804049</v>
      </c>
      <c r="S13" s="16" t="n">
        <v>0.246649000216618</v>
      </c>
      <c r="T13" s="16" t="n">
        <v>0.164752122180844</v>
      </c>
      <c r="U13" s="16" t="n">
        <v>0.296557017913129</v>
      </c>
      <c r="V13" s="16" t="n">
        <v>0.235847514405461</v>
      </c>
      <c r="W13" s="16"/>
      <c r="X13" s="16" t="n">
        <v>0.26648098599991</v>
      </c>
      <c r="Y13" s="16" t="n">
        <v>0.19598661779538</v>
      </c>
      <c r="Z13" s="16"/>
      <c r="AA13" s="16" t="n">
        <v>0.166516243527157</v>
      </c>
      <c r="AB13" s="16" t="n">
        <v>0.292213127882962</v>
      </c>
      <c r="AC13" s="16" t="n">
        <v>0.224623326810481</v>
      </c>
      <c r="AD13" s="16"/>
      <c r="AE13" s="16" t="n">
        <v>0.218273937844961</v>
      </c>
      <c r="AF13" s="16" t="n">
        <v>0.239242912091799</v>
      </c>
      <c r="AG13" s="16" t="n">
        <v>0.301964152715044</v>
      </c>
      <c r="AH13" s="16"/>
      <c r="AI13" s="16" t="n">
        <v>0.139708975789668</v>
      </c>
      <c r="AJ13" s="16" t="n">
        <v>0.268796215293909</v>
      </c>
    </row>
    <row r="14">
      <c r="B14" t="s">
        <v>58</v>
      </c>
      <c r="C14" s="16" t="n">
        <v>0.272033729972491</v>
      </c>
      <c r="D14" s="16" t="n">
        <v>0.206217107614181</v>
      </c>
      <c r="E14" s="16" t="n">
        <v>0.330643826534328</v>
      </c>
      <c r="F14" s="16"/>
      <c r="G14" s="16" t="n">
        <v>0.296013132183251</v>
      </c>
      <c r="H14" s="16" t="n">
        <v>0.277340313015073</v>
      </c>
      <c r="I14" s="16" t="n">
        <v>0.257626038368278</v>
      </c>
      <c r="J14" s="16"/>
      <c r="K14" s="16" t="n">
        <v>0.271892880640086</v>
      </c>
      <c r="L14" s="16" t="n">
        <v>0.25362002410674</v>
      </c>
      <c r="M14" s="16" t="n">
        <v>0.256365613920974</v>
      </c>
      <c r="N14" s="16" t="n">
        <v>0.300685875890047</v>
      </c>
      <c r="O14" s="16" t="n">
        <v>0.286994234848146</v>
      </c>
      <c r="P14" s="16" t="n">
        <v>0.243730589299398</v>
      </c>
      <c r="Q14" s="16" t="n">
        <v>0.309702869581131</v>
      </c>
      <c r="R14" s="16" t="n">
        <v>0.293610639623676</v>
      </c>
      <c r="S14" s="16" t="n">
        <v>0.289831184163505</v>
      </c>
      <c r="T14" s="16" t="n">
        <v>0.223217189363912</v>
      </c>
      <c r="U14" s="16" t="n">
        <v>0.270647908856102</v>
      </c>
      <c r="V14" s="16" t="n">
        <v>0.293418077072962</v>
      </c>
      <c r="W14" s="16"/>
      <c r="X14" s="16" t="n">
        <v>0.292192022149866</v>
      </c>
      <c r="Y14" s="16" t="n">
        <v>0.237593790612542</v>
      </c>
      <c r="Z14" s="16"/>
      <c r="AA14" s="16" t="n">
        <v>0.240191903832438</v>
      </c>
      <c r="AB14" s="16" t="n">
        <v>0.290745884600326</v>
      </c>
      <c r="AC14" s="16" t="n">
        <v>0.270002711796381</v>
      </c>
      <c r="AD14" s="16"/>
      <c r="AE14" s="16" t="n">
        <v>0.275482153470013</v>
      </c>
      <c r="AF14" s="16" t="n">
        <v>0.269139999523653</v>
      </c>
      <c r="AG14" s="16" t="n">
        <v>0.269047369789297</v>
      </c>
      <c r="AH14" s="16"/>
      <c r="AI14" s="16" t="n">
        <v>0.218371964422148</v>
      </c>
      <c r="AJ14" s="16" t="n">
        <v>0.308097631779022</v>
      </c>
    </row>
    <row r="15">
      <c r="B15" t="s">
        <v>59</v>
      </c>
      <c r="C15" s="16" t="n">
        <v>0.197011466213791</v>
      </c>
      <c r="D15" s="16" t="n">
        <v>0.217276899128309</v>
      </c>
      <c r="E15" s="16" t="n">
        <v>0.179897633811429</v>
      </c>
      <c r="F15" s="16"/>
      <c r="G15" s="16" t="n">
        <v>0.217798083482306</v>
      </c>
      <c r="H15" s="16" t="n">
        <v>0.196592351550861</v>
      </c>
      <c r="I15" s="16" t="n">
        <v>0.189191511059993</v>
      </c>
      <c r="J15" s="16"/>
      <c r="K15" s="16" t="n">
        <v>0.210457685856554</v>
      </c>
      <c r="L15" s="16" t="n">
        <v>0.175177280724807</v>
      </c>
      <c r="M15" s="16" t="n">
        <v>0.174245910146389</v>
      </c>
      <c r="N15" s="16" t="n">
        <v>0.138026062149859</v>
      </c>
      <c r="O15" s="16" t="n">
        <v>0.202214573339316</v>
      </c>
      <c r="P15" s="16" t="n">
        <v>0.296419061189184</v>
      </c>
      <c r="Q15" s="16" t="n">
        <v>0.14813012761083</v>
      </c>
      <c r="R15" s="16" t="n">
        <v>0.241691231013526</v>
      </c>
      <c r="S15" s="16" t="n">
        <v>0.17564626461625</v>
      </c>
      <c r="T15" s="16" t="n">
        <v>0.274650535606114</v>
      </c>
      <c r="U15" s="16" t="n">
        <v>0.128114989172277</v>
      </c>
      <c r="V15" s="16" t="n">
        <v>0.203763572025922</v>
      </c>
      <c r="W15" s="16"/>
      <c r="X15" s="16" t="n">
        <v>0.174658055973725</v>
      </c>
      <c r="Y15" s="16" t="n">
        <v>0.235201710029188</v>
      </c>
      <c r="Z15" s="16"/>
      <c r="AA15" s="16" t="n">
        <v>0.168555984267177</v>
      </c>
      <c r="AB15" s="16" t="n">
        <v>0.200898042553233</v>
      </c>
      <c r="AC15" s="16" t="n">
        <v>0.21236460742597</v>
      </c>
      <c r="AD15" s="16"/>
      <c r="AE15" s="16" t="n">
        <v>0.187552436675797</v>
      </c>
      <c r="AF15" s="16" t="n">
        <v>0.208388862688074</v>
      </c>
      <c r="AG15" s="16" t="n">
        <v>0.197862171591153</v>
      </c>
      <c r="AH15" s="16"/>
      <c r="AI15" s="16" t="n">
        <v>0.169247627031462</v>
      </c>
      <c r="AJ15" s="16" t="n">
        <v>0.177460553877439</v>
      </c>
    </row>
    <row r="16">
      <c r="B16" t="s">
        <v>60</v>
      </c>
      <c r="C16" s="16" t="n">
        <v>0.242713013517384</v>
      </c>
      <c r="D16" s="16" t="n">
        <v>0.342255986204264</v>
      </c>
      <c r="E16" s="16" t="n">
        <v>0.14582677486019</v>
      </c>
      <c r="F16" s="16"/>
      <c r="G16" s="16" t="n">
        <v>0.138041238611964</v>
      </c>
      <c r="H16" s="16" t="n">
        <v>0.216942688446111</v>
      </c>
      <c r="I16" s="16" t="n">
        <v>0.308028674126977</v>
      </c>
      <c r="J16" s="16"/>
      <c r="K16" s="16" t="n">
        <v>0.249872892807792</v>
      </c>
      <c r="L16" s="16" t="n">
        <v>0.210666304555379</v>
      </c>
      <c r="M16" s="16" t="n">
        <v>0.21552299245208</v>
      </c>
      <c r="N16" s="16" t="n">
        <v>0.319606181455871</v>
      </c>
      <c r="O16" s="16" t="n">
        <v>0.237688707234754</v>
      </c>
      <c r="P16" s="16" t="n">
        <v>0.167343043928767</v>
      </c>
      <c r="Q16" s="16" t="n">
        <v>0.287402114763686</v>
      </c>
      <c r="R16" s="16" t="n">
        <v>0.267607354694552</v>
      </c>
      <c r="S16" s="16" t="n">
        <v>0.241362991797121</v>
      </c>
      <c r="T16" s="16" t="n">
        <v>0.252054308082112</v>
      </c>
      <c r="U16" s="16" t="n">
        <v>0.255287563605052</v>
      </c>
      <c r="V16" s="16" t="n">
        <v>0.241594221294766</v>
      </c>
      <c r="W16" s="16"/>
      <c r="X16" s="16" t="n">
        <v>0.225407004702095</v>
      </c>
      <c r="Y16" s="16" t="n">
        <v>0.272279897900093</v>
      </c>
      <c r="Z16" s="16"/>
      <c r="AA16" s="16" t="n">
        <v>0.3271969489046</v>
      </c>
      <c r="AB16" s="16" t="n">
        <v>0.188905523022471</v>
      </c>
      <c r="AC16" s="16" t="n">
        <v>0.253665574688999</v>
      </c>
      <c r="AD16" s="16"/>
      <c r="AE16" s="16" t="n">
        <v>0.260651047896194</v>
      </c>
      <c r="AF16" s="16" t="n">
        <v>0.234969091775723</v>
      </c>
      <c r="AG16" s="16" t="n">
        <v>0.211581429658366</v>
      </c>
      <c r="AH16" s="16"/>
      <c r="AI16" s="16" t="n">
        <v>0.341912975288577</v>
      </c>
      <c r="AJ16" s="16" t="n">
        <v>0.220083346535593</v>
      </c>
    </row>
    <row r="17">
      <c r="B17" t="s">
        <v>61</v>
      </c>
      <c r="C17" s="16" t="n">
        <v>0.0477881321258039</v>
      </c>
      <c r="D17" s="16" t="n">
        <v>0.0692471802694942</v>
      </c>
      <c r="E17" s="16" t="n">
        <v>0.0255366581650196</v>
      </c>
      <c r="F17" s="16"/>
      <c r="G17" s="16" t="n">
        <v>0.0175547840199568</v>
      </c>
      <c r="H17" s="16" t="n">
        <v>0.0386939916008281</v>
      </c>
      <c r="I17" s="16" t="n">
        <v>0.0681895079594803</v>
      </c>
      <c r="J17" s="16"/>
      <c r="K17" s="16" t="n">
        <v>0.063906168019393</v>
      </c>
      <c r="L17" s="16" t="n">
        <v>0.0516554814026061</v>
      </c>
      <c r="M17" s="16" t="n">
        <v>0.0461946195623612</v>
      </c>
      <c r="N17" s="16" t="n">
        <v>0.016932142102421</v>
      </c>
      <c r="O17" s="16" t="n">
        <v>0.0537087851241754</v>
      </c>
      <c r="P17" s="16" t="n">
        <v>0.0503695290391772</v>
      </c>
      <c r="Q17" s="16" t="n">
        <v>0.018970398821555</v>
      </c>
      <c r="R17" s="16" t="n">
        <v>0.0338043488641981</v>
      </c>
      <c r="S17" s="16" t="n">
        <v>0.046510559206506</v>
      </c>
      <c r="T17" s="16" t="n">
        <v>0.0853258447670192</v>
      </c>
      <c r="U17" s="16" t="n">
        <v>0.0493925204534399</v>
      </c>
      <c r="V17" s="16" t="n">
        <v>0.0253766152008896</v>
      </c>
      <c r="W17" s="16"/>
      <c r="X17" s="16" t="n">
        <v>0.0412619311744045</v>
      </c>
      <c r="Y17" s="16" t="n">
        <v>0.058937983662796</v>
      </c>
      <c r="Z17" s="16"/>
      <c r="AA17" s="16" t="n">
        <v>0.0975389194686277</v>
      </c>
      <c r="AB17" s="16" t="n">
        <v>0.0272374219410076</v>
      </c>
      <c r="AC17" s="16" t="n">
        <v>0.0393437792781691</v>
      </c>
      <c r="AD17" s="16"/>
      <c r="AE17" s="16" t="n">
        <v>0.0580404241130343</v>
      </c>
      <c r="AF17" s="16" t="n">
        <v>0.0482591339207508</v>
      </c>
      <c r="AG17" s="16" t="n">
        <v>0.0195448762461396</v>
      </c>
      <c r="AH17" s="16"/>
      <c r="AI17" s="16" t="n">
        <v>0.130758457468146</v>
      </c>
      <c r="AJ17" s="16" t="n">
        <v>0.0255622525140371</v>
      </c>
    </row>
    <row r="18">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row>
    <row r="19">
      <c r="B19" s="7" t="s">
        <v>67</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row>
    <row r="20">
      <c r="B20" s="26" t="s">
        <v>65</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row>
    <row r="21">
      <c r="B21" t="s">
        <v>57</v>
      </c>
      <c r="C21" s="16" t="n">
        <v>0.229910556708623</v>
      </c>
      <c r="D21" s="16" t="n">
        <v>0.219811907531859</v>
      </c>
      <c r="E21" s="16" t="n">
        <v>0.235831950456204</v>
      </c>
      <c r="F21" s="16"/>
      <c r="G21" s="16" t="n">
        <v>0.313260261627275</v>
      </c>
      <c r="H21" s="16" t="n">
        <v>0.233378414718929</v>
      </c>
      <c r="I21" s="16" t="n">
        <v>0.193764618399532</v>
      </c>
      <c r="J21" s="16"/>
      <c r="K21" s="16" t="n">
        <v>0.186892593085487</v>
      </c>
      <c r="L21" s="16" t="n">
        <v>0.297031520708209</v>
      </c>
      <c r="M21" s="16" t="n">
        <v>0.330040617815418</v>
      </c>
      <c r="N21" s="16" t="n">
        <v>0.203861016636398</v>
      </c>
      <c r="O21" s="16" t="n">
        <v>0.197338739585257</v>
      </c>
      <c r="P21" s="16" t="n">
        <v>0.245563395313575</v>
      </c>
      <c r="Q21" s="16" t="n">
        <v>0.244558349512989</v>
      </c>
      <c r="R21" s="16" t="n">
        <v>0.149164174653017</v>
      </c>
      <c r="S21" s="16" t="n">
        <v>0.219316571086847</v>
      </c>
      <c r="T21" s="16" t="n">
        <v>0.208156323506251</v>
      </c>
      <c r="U21" s="16" t="n">
        <v>0.195763546077698</v>
      </c>
      <c r="V21" s="16" t="n">
        <v>0.189453652732745</v>
      </c>
      <c r="W21" s="16"/>
      <c r="X21" s="16" t="n">
        <v>0.256969422658172</v>
      </c>
      <c r="Y21" s="16" t="n">
        <v>0.183681159185681</v>
      </c>
      <c r="Z21" s="16"/>
      <c r="AA21" s="16" t="n">
        <v>0.180959565019866</v>
      </c>
      <c r="AB21" s="16" t="n">
        <v>0.27092086585099</v>
      </c>
      <c r="AC21" s="16" t="n">
        <v>0.21041159639242</v>
      </c>
      <c r="AD21" s="16"/>
      <c r="AE21" s="16" t="n">
        <v>0.215308319372448</v>
      </c>
      <c r="AF21" s="16" t="n">
        <v>0.237886035977983</v>
      </c>
      <c r="AG21" s="16" t="n">
        <v>0.251685496865974</v>
      </c>
      <c r="AH21" s="16"/>
      <c r="AI21" s="16" t="n">
        <v>0.138904306937292</v>
      </c>
      <c r="AJ21" s="16" t="n">
        <v>0.266867178453427</v>
      </c>
    </row>
    <row r="22">
      <c r="B22" t="s">
        <v>58</v>
      </c>
      <c r="C22" s="16" t="n">
        <v>0.305575190013498</v>
      </c>
      <c r="D22" s="16" t="n">
        <v>0.315379065074163</v>
      </c>
      <c r="E22" s="16" t="n">
        <v>0.298099251805164</v>
      </c>
      <c r="F22" s="16"/>
      <c r="G22" s="16" t="n">
        <v>0.307322018699912</v>
      </c>
      <c r="H22" s="16" t="n">
        <v>0.322217380652368</v>
      </c>
      <c r="I22" s="16" t="n">
        <v>0.289402742772844</v>
      </c>
      <c r="J22" s="16"/>
      <c r="K22" s="16" t="n">
        <v>0.308479370940862</v>
      </c>
      <c r="L22" s="16" t="n">
        <v>0.305089181181399</v>
      </c>
      <c r="M22" s="16" t="n">
        <v>0.272039979284531</v>
      </c>
      <c r="N22" s="16" t="n">
        <v>0.335212279277258</v>
      </c>
      <c r="O22" s="16" t="n">
        <v>0.335128346544963</v>
      </c>
      <c r="P22" s="16" t="n">
        <v>0.281194328276409</v>
      </c>
      <c r="Q22" s="16" t="n">
        <v>0.315310806411381</v>
      </c>
      <c r="R22" s="16" t="n">
        <v>0.248144064907529</v>
      </c>
      <c r="S22" s="16" t="n">
        <v>0.306996904492975</v>
      </c>
      <c r="T22" s="16" t="n">
        <v>0.303679436677633</v>
      </c>
      <c r="U22" s="16" t="n">
        <v>0.357546015021171</v>
      </c>
      <c r="V22" s="16" t="n">
        <v>0.265855012855278</v>
      </c>
      <c r="W22" s="16"/>
      <c r="X22" s="16" t="n">
        <v>0.320213898799254</v>
      </c>
      <c r="Y22" s="16" t="n">
        <v>0.280565321198556</v>
      </c>
      <c r="Z22" s="16"/>
      <c r="AA22" s="16" t="n">
        <v>0.286725550078577</v>
      </c>
      <c r="AB22" s="16" t="n">
        <v>0.327893743077578</v>
      </c>
      <c r="AC22" s="16" t="n">
        <v>0.289336999895767</v>
      </c>
      <c r="AD22" s="16"/>
      <c r="AE22" s="16" t="n">
        <v>0.2947051050967</v>
      </c>
      <c r="AF22" s="16" t="n">
        <v>0.31700279610593</v>
      </c>
      <c r="AG22" s="16" t="n">
        <v>0.310067613906801</v>
      </c>
      <c r="AH22" s="16"/>
      <c r="AI22" s="16" t="n">
        <v>0.266971658456231</v>
      </c>
      <c r="AJ22" s="16" t="n">
        <v>0.360063114724306</v>
      </c>
    </row>
    <row r="23">
      <c r="B23" t="s">
        <v>59</v>
      </c>
      <c r="C23" s="16" t="n">
        <v>0.16502049755842</v>
      </c>
      <c r="D23" s="16" t="n">
        <v>0.188765925352755</v>
      </c>
      <c r="E23" s="16" t="n">
        <v>0.141819399182596</v>
      </c>
      <c r="F23" s="16"/>
      <c r="G23" s="16" t="n">
        <v>0.116449898064674</v>
      </c>
      <c r="H23" s="16" t="n">
        <v>0.163937520102411</v>
      </c>
      <c r="I23" s="16" t="n">
        <v>0.185211413537415</v>
      </c>
      <c r="J23" s="16"/>
      <c r="K23" s="16" t="n">
        <v>0.154536328275687</v>
      </c>
      <c r="L23" s="16" t="n">
        <v>0.12889145787406</v>
      </c>
      <c r="M23" s="16" t="n">
        <v>0.172750644756422</v>
      </c>
      <c r="N23" s="16" t="n">
        <v>0.174436732479079</v>
      </c>
      <c r="O23" s="16" t="n">
        <v>0.151599451470203</v>
      </c>
      <c r="P23" s="16" t="n">
        <v>0.154742738342453</v>
      </c>
      <c r="Q23" s="16" t="n">
        <v>0.165098002711281</v>
      </c>
      <c r="R23" s="16" t="n">
        <v>0.237514854818384</v>
      </c>
      <c r="S23" s="16" t="n">
        <v>0.166937624396824</v>
      </c>
      <c r="T23" s="16" t="n">
        <v>0.197962089897018</v>
      </c>
      <c r="U23" s="16" t="n">
        <v>0.188918230765637</v>
      </c>
      <c r="V23" s="16" t="n">
        <v>0.15923735865812</v>
      </c>
      <c r="W23" s="16"/>
      <c r="X23" s="16" t="n">
        <v>0.171566834551288</v>
      </c>
      <c r="Y23" s="16" t="n">
        <v>0.153836244096848</v>
      </c>
      <c r="Z23" s="16"/>
      <c r="AA23" s="16" t="n">
        <v>0.185220207059816</v>
      </c>
      <c r="AB23" s="16" t="n">
        <v>0.134594329369426</v>
      </c>
      <c r="AC23" s="16" t="n">
        <v>0.191127931168986</v>
      </c>
      <c r="AD23" s="16"/>
      <c r="AE23" s="16" t="n">
        <v>0.163611805977441</v>
      </c>
      <c r="AF23" s="16" t="n">
        <v>0.174811457270102</v>
      </c>
      <c r="AG23" s="16" t="n">
        <v>0.147868729447078</v>
      </c>
      <c r="AH23" s="16"/>
      <c r="AI23" s="16" t="n">
        <v>0.154103839855589</v>
      </c>
      <c r="AJ23" s="16" t="n">
        <v>0.16952033304926</v>
      </c>
    </row>
    <row r="24">
      <c r="B24" t="s">
        <v>60</v>
      </c>
      <c r="C24" s="16" t="n">
        <v>0.248238956727342</v>
      </c>
      <c r="D24" s="16" t="n">
        <v>0.228060807478894</v>
      </c>
      <c r="E24" s="16" t="n">
        <v>0.269794665554745</v>
      </c>
      <c r="F24" s="16"/>
      <c r="G24" s="16" t="n">
        <v>0.219525137769602</v>
      </c>
      <c r="H24" s="16" t="n">
        <v>0.244410755507082</v>
      </c>
      <c r="I24" s="16" t="n">
        <v>0.263141185098502</v>
      </c>
      <c r="J24" s="16"/>
      <c r="K24" s="16" t="n">
        <v>0.266485715991363</v>
      </c>
      <c r="L24" s="16" t="n">
        <v>0.228871704066122</v>
      </c>
      <c r="M24" s="16" t="n">
        <v>0.183259658425682</v>
      </c>
      <c r="N24" s="16" t="n">
        <v>0.264156316982556</v>
      </c>
      <c r="O24" s="16" t="n">
        <v>0.2694688040347</v>
      </c>
      <c r="P24" s="16" t="n">
        <v>0.24981579633231</v>
      </c>
      <c r="Q24" s="16" t="n">
        <v>0.21436730040388</v>
      </c>
      <c r="R24" s="16" t="n">
        <v>0.336195080416416</v>
      </c>
      <c r="S24" s="16" t="n">
        <v>0.2621383524113</v>
      </c>
      <c r="T24" s="16" t="n">
        <v>0.236337850872205</v>
      </c>
      <c r="U24" s="16" t="n">
        <v>0.226814249301561</v>
      </c>
      <c r="V24" s="16" t="n">
        <v>0.318200960628195</v>
      </c>
      <c r="W24" s="16"/>
      <c r="X24" s="16" t="n">
        <v>0.218320491038916</v>
      </c>
      <c r="Y24" s="16" t="n">
        <v>0.299353909074775</v>
      </c>
      <c r="Z24" s="16"/>
      <c r="AA24" s="16" t="n">
        <v>0.276656158029793</v>
      </c>
      <c r="AB24" s="16" t="n">
        <v>0.218862262309931</v>
      </c>
      <c r="AC24" s="16" t="n">
        <v>0.267007688552178</v>
      </c>
      <c r="AD24" s="16"/>
      <c r="AE24" s="16" t="n">
        <v>0.261246648239987</v>
      </c>
      <c r="AF24" s="16" t="n">
        <v>0.231816510559888</v>
      </c>
      <c r="AG24" s="16" t="n">
        <v>0.248726593003098</v>
      </c>
      <c r="AH24" s="16"/>
      <c r="AI24" s="16" t="n">
        <v>0.335954780643663</v>
      </c>
      <c r="AJ24" s="16" t="n">
        <v>0.178208802731333</v>
      </c>
    </row>
    <row r="25">
      <c r="B25" t="s">
        <v>61</v>
      </c>
      <c r="C25" s="16" t="n">
        <v>0.0512547989921169</v>
      </c>
      <c r="D25" s="16" t="n">
        <v>0.0479822945623283</v>
      </c>
      <c r="E25" s="16" t="n">
        <v>0.0544547330012917</v>
      </c>
      <c r="F25" s="16"/>
      <c r="G25" s="16" t="n">
        <v>0.0434426838385374</v>
      </c>
      <c r="H25" s="16" t="n">
        <v>0.0360559290192104</v>
      </c>
      <c r="I25" s="16" t="n">
        <v>0.0684800401917071</v>
      </c>
      <c r="J25" s="16"/>
      <c r="K25" s="16" t="n">
        <v>0.0836059917066</v>
      </c>
      <c r="L25" s="16" t="n">
        <v>0.0401161361702102</v>
      </c>
      <c r="M25" s="16" t="n">
        <v>0.0419090997179461</v>
      </c>
      <c r="N25" s="16" t="n">
        <v>0.0223336546247085</v>
      </c>
      <c r="O25" s="16" t="n">
        <v>0.0464646583648764</v>
      </c>
      <c r="P25" s="16" t="n">
        <v>0.0686837417352537</v>
      </c>
      <c r="Q25" s="16" t="n">
        <v>0.0606655409604692</v>
      </c>
      <c r="R25" s="16" t="n">
        <v>0.0289818252046533</v>
      </c>
      <c r="S25" s="16" t="n">
        <v>0.0446105476120536</v>
      </c>
      <c r="T25" s="16" t="n">
        <v>0.053864299046893</v>
      </c>
      <c r="U25" s="16" t="n">
        <v>0.030957958833934</v>
      </c>
      <c r="V25" s="16" t="n">
        <v>0.0672530151256617</v>
      </c>
      <c r="W25" s="16"/>
      <c r="X25" s="16" t="n">
        <v>0.0329293529523701</v>
      </c>
      <c r="Y25" s="16" t="n">
        <v>0.082563366444139</v>
      </c>
      <c r="Z25" s="16"/>
      <c r="AA25" s="16" t="n">
        <v>0.0704385198119481</v>
      </c>
      <c r="AB25" s="16" t="n">
        <v>0.0477287993920758</v>
      </c>
      <c r="AC25" s="16" t="n">
        <v>0.0421157839906491</v>
      </c>
      <c r="AD25" s="16"/>
      <c r="AE25" s="16" t="n">
        <v>0.0651281213134234</v>
      </c>
      <c r="AF25" s="16" t="n">
        <v>0.0384832000860976</v>
      </c>
      <c r="AG25" s="16" t="n">
        <v>0.0416515667770485</v>
      </c>
      <c r="AH25" s="16"/>
      <c r="AI25" s="16" t="n">
        <v>0.104065414107226</v>
      </c>
      <c r="AJ25" s="16" t="n">
        <v>0.025340571041673</v>
      </c>
    </row>
    <row r="2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row>
    <row r="27">
      <c r="B27" s="7" t="s">
        <v>68</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c r="B28" s="26" t="s">
        <v>65</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row>
    <row r="29">
      <c r="B29" t="s">
        <v>57</v>
      </c>
      <c r="C29" s="16" t="n">
        <v>0.192854543524742</v>
      </c>
      <c r="D29" s="16" t="n">
        <v>0.21542791076509</v>
      </c>
      <c r="E29" s="16" t="n">
        <v>0.16707235307241</v>
      </c>
      <c r="F29" s="16"/>
      <c r="G29" s="16" t="n">
        <v>0.278891517411328</v>
      </c>
      <c r="H29" s="16" t="n">
        <v>0.183617697486806</v>
      </c>
      <c r="I29" s="16" t="n">
        <v>0.167466652282567</v>
      </c>
      <c r="J29" s="16"/>
      <c r="K29" s="16" t="n">
        <v>0.160345708790206</v>
      </c>
      <c r="L29" s="16" t="n">
        <v>0.200184707794284</v>
      </c>
      <c r="M29" s="16" t="n">
        <v>0.287962457236259</v>
      </c>
      <c r="N29" s="16" t="n">
        <v>0.167726548378306</v>
      </c>
      <c r="O29" s="16" t="n">
        <v>0.137086195640873</v>
      </c>
      <c r="P29" s="16" t="n">
        <v>0.206906918684718</v>
      </c>
      <c r="Q29" s="16" t="n">
        <v>0.176062720515873</v>
      </c>
      <c r="R29" s="16" t="n">
        <v>0.129248628542337</v>
      </c>
      <c r="S29" s="16" t="n">
        <v>0.245268567299017</v>
      </c>
      <c r="T29" s="16" t="n">
        <v>0.172488034752093</v>
      </c>
      <c r="U29" s="16" t="n">
        <v>0.178976926866925</v>
      </c>
      <c r="V29" s="16" t="n">
        <v>0.242990158507664</v>
      </c>
      <c r="W29" s="16"/>
      <c r="X29" s="16" t="n">
        <v>0.209418533272921</v>
      </c>
      <c r="Y29" s="16" t="n">
        <v>0.164555380209391</v>
      </c>
      <c r="Z29" s="16"/>
      <c r="AA29" s="16" t="n">
        <v>0.1627731943061</v>
      </c>
      <c r="AB29" s="16" t="n">
        <v>0.228466269804382</v>
      </c>
      <c r="AC29" s="16" t="n">
        <v>0.166948075109644</v>
      </c>
      <c r="AD29" s="16"/>
      <c r="AE29" s="16" t="n">
        <v>0.195711372509019</v>
      </c>
      <c r="AF29" s="16" t="n">
        <v>0.183974458762888</v>
      </c>
      <c r="AG29" s="16" t="n">
        <v>0.204215075766246</v>
      </c>
      <c r="AH29" s="16"/>
      <c r="AI29" s="16" t="n">
        <v>0.149921009247152</v>
      </c>
      <c r="AJ29" s="16" t="n">
        <v>0.209872486622776</v>
      </c>
    </row>
    <row r="30">
      <c r="B30" t="s">
        <v>58</v>
      </c>
      <c r="C30" s="16" t="n">
        <v>0.230647759034403</v>
      </c>
      <c r="D30" s="16" t="n">
        <v>0.250059238998237</v>
      </c>
      <c r="E30" s="16" t="n">
        <v>0.209630260168536</v>
      </c>
      <c r="F30" s="16"/>
      <c r="G30" s="16" t="n">
        <v>0.214316444841656</v>
      </c>
      <c r="H30" s="16" t="n">
        <v>0.253656168595149</v>
      </c>
      <c r="I30" s="16" t="n">
        <v>0.215692834993355</v>
      </c>
      <c r="J30" s="16"/>
      <c r="K30" s="16" t="n">
        <v>0.223261790956636</v>
      </c>
      <c r="L30" s="16" t="n">
        <v>0.214417771970795</v>
      </c>
      <c r="M30" s="16" t="n">
        <v>0.239514700425342</v>
      </c>
      <c r="N30" s="16" t="n">
        <v>0.305119195216389</v>
      </c>
      <c r="O30" s="16" t="n">
        <v>0.274276718047077</v>
      </c>
      <c r="P30" s="16" t="n">
        <v>0.191899102298391</v>
      </c>
      <c r="Q30" s="16" t="n">
        <v>0.214686788734866</v>
      </c>
      <c r="R30" s="16" t="n">
        <v>0.225433150559808</v>
      </c>
      <c r="S30" s="16" t="n">
        <v>0.213446024560298</v>
      </c>
      <c r="T30" s="16" t="n">
        <v>0.212439853816097</v>
      </c>
      <c r="U30" s="16" t="n">
        <v>0.26505556883905</v>
      </c>
      <c r="V30" s="16" t="n">
        <v>0.218545524114337</v>
      </c>
      <c r="W30" s="16"/>
      <c r="X30" s="16" t="n">
        <v>0.250628542312341</v>
      </c>
      <c r="Y30" s="16" t="n">
        <v>0.196511089201389</v>
      </c>
      <c r="Z30" s="16"/>
      <c r="AA30" s="16" t="n">
        <v>0.205024683551307</v>
      </c>
      <c r="AB30" s="16" t="n">
        <v>0.243323007129365</v>
      </c>
      <c r="AC30" s="16" t="n">
        <v>0.232199970218342</v>
      </c>
      <c r="AD30" s="16"/>
      <c r="AE30" s="16" t="n">
        <v>0.20931808871134</v>
      </c>
      <c r="AF30" s="16" t="n">
        <v>0.261595560655151</v>
      </c>
      <c r="AG30" s="16" t="n">
        <v>0.221272042392578</v>
      </c>
      <c r="AH30" s="16"/>
      <c r="AI30" s="16" t="n">
        <v>0.18665547027331</v>
      </c>
      <c r="AJ30" s="16" t="n">
        <v>0.281734955479385</v>
      </c>
    </row>
    <row r="31">
      <c r="B31" t="s">
        <v>59</v>
      </c>
      <c r="C31" s="16" t="n">
        <v>0.138587924681654</v>
      </c>
      <c r="D31" s="16" t="n">
        <v>0.160264502268528</v>
      </c>
      <c r="E31" s="16" t="n">
        <v>0.120514054477387</v>
      </c>
      <c r="F31" s="16"/>
      <c r="G31" s="16" t="n">
        <v>0.13206829270781</v>
      </c>
      <c r="H31" s="16" t="n">
        <v>0.149530605492354</v>
      </c>
      <c r="I31" s="16" t="n">
        <v>0.130982745541941</v>
      </c>
      <c r="J31" s="16"/>
      <c r="K31" s="16" t="n">
        <v>0.144109624473591</v>
      </c>
      <c r="L31" s="16" t="n">
        <v>0.179289525940008</v>
      </c>
      <c r="M31" s="16" t="n">
        <v>0.0925185169444336</v>
      </c>
      <c r="N31" s="16" t="n">
        <v>0.113601879460723</v>
      </c>
      <c r="O31" s="16" t="n">
        <v>0.138631028492743</v>
      </c>
      <c r="P31" s="16" t="n">
        <v>0.146219153107609</v>
      </c>
      <c r="Q31" s="16" t="n">
        <v>0.163203573245467</v>
      </c>
      <c r="R31" s="16" t="n">
        <v>0.112642209242444</v>
      </c>
      <c r="S31" s="16" t="n">
        <v>0.127519501243873</v>
      </c>
      <c r="T31" s="16" t="n">
        <v>0.136760062863785</v>
      </c>
      <c r="U31" s="16" t="n">
        <v>0.0732110962060598</v>
      </c>
      <c r="V31" s="16" t="n">
        <v>0.228277274765784</v>
      </c>
      <c r="W31" s="16"/>
      <c r="X31" s="16" t="n">
        <v>0.13370117990909</v>
      </c>
      <c r="Y31" s="16" t="n">
        <v>0.146936806231428</v>
      </c>
      <c r="Z31" s="16"/>
      <c r="AA31" s="16" t="n">
        <v>0.120190547869513</v>
      </c>
      <c r="AB31" s="16" t="n">
        <v>0.134191793537411</v>
      </c>
      <c r="AC31" s="16" t="n">
        <v>0.157755232932578</v>
      </c>
      <c r="AD31" s="16"/>
      <c r="AE31" s="16" t="n">
        <v>0.139869798871558</v>
      </c>
      <c r="AF31" s="16" t="n">
        <v>0.132122516055259</v>
      </c>
      <c r="AG31" s="16" t="n">
        <v>0.148979740874494</v>
      </c>
      <c r="AH31" s="16"/>
      <c r="AI31" s="16" t="n">
        <v>0.0956057953932039</v>
      </c>
      <c r="AJ31" s="16" t="n">
        <v>0.136171749029627</v>
      </c>
    </row>
    <row r="32">
      <c r="B32" t="s">
        <v>60</v>
      </c>
      <c r="C32" s="16" t="n">
        <v>0.302761962978283</v>
      </c>
      <c r="D32" s="16" t="n">
        <v>0.286004663596581</v>
      </c>
      <c r="E32" s="16" t="n">
        <v>0.321635931505217</v>
      </c>
      <c r="F32" s="16"/>
      <c r="G32" s="16" t="n">
        <v>0.248981448733639</v>
      </c>
      <c r="H32" s="16" t="n">
        <v>0.275843815970133</v>
      </c>
      <c r="I32" s="16" t="n">
        <v>0.349045492950259</v>
      </c>
      <c r="J32" s="16"/>
      <c r="K32" s="16" t="n">
        <v>0.308480573832126</v>
      </c>
      <c r="L32" s="16" t="n">
        <v>0.311886678780073</v>
      </c>
      <c r="M32" s="16" t="n">
        <v>0.256716394219758</v>
      </c>
      <c r="N32" s="16" t="n">
        <v>0.276126266899013</v>
      </c>
      <c r="O32" s="16" t="n">
        <v>0.269514854338896</v>
      </c>
      <c r="P32" s="16" t="n">
        <v>0.309257418743238</v>
      </c>
      <c r="Q32" s="16" t="n">
        <v>0.334973002133074</v>
      </c>
      <c r="R32" s="16" t="n">
        <v>0.386093717382067</v>
      </c>
      <c r="S32" s="16" t="n">
        <v>0.27304280715541</v>
      </c>
      <c r="T32" s="16" t="n">
        <v>0.331931302481819</v>
      </c>
      <c r="U32" s="16" t="n">
        <v>0.401960249390667</v>
      </c>
      <c r="V32" s="16" t="n">
        <v>0.166190409809102</v>
      </c>
      <c r="W32" s="16"/>
      <c r="X32" s="16" t="n">
        <v>0.299762590614538</v>
      </c>
      <c r="Y32" s="16" t="n">
        <v>0.307886315845894</v>
      </c>
      <c r="Z32" s="16"/>
      <c r="AA32" s="16" t="n">
        <v>0.360289818111626</v>
      </c>
      <c r="AB32" s="16" t="n">
        <v>0.26066268104794</v>
      </c>
      <c r="AC32" s="16" t="n">
        <v>0.317522942103411</v>
      </c>
      <c r="AD32" s="16"/>
      <c r="AE32" s="16" t="n">
        <v>0.309159683691185</v>
      </c>
      <c r="AF32" s="16" t="n">
        <v>0.293224459387188</v>
      </c>
      <c r="AG32" s="16" t="n">
        <v>0.30611807564813</v>
      </c>
      <c r="AH32" s="16"/>
      <c r="AI32" s="16" t="n">
        <v>0.302736567379818</v>
      </c>
      <c r="AJ32" s="16" t="n">
        <v>0.327170348431617</v>
      </c>
    </row>
    <row r="33">
      <c r="B33" t="s">
        <v>61</v>
      </c>
      <c r="C33" s="16" t="n">
        <v>0.135147809780918</v>
      </c>
      <c r="D33" s="16" t="n">
        <v>0.0882436843715652</v>
      </c>
      <c r="E33" s="16" t="n">
        <v>0.18114740077645</v>
      </c>
      <c r="F33" s="16"/>
      <c r="G33" s="16" t="n">
        <v>0.125742296305567</v>
      </c>
      <c r="H33" s="16" t="n">
        <v>0.137351712455558</v>
      </c>
      <c r="I33" s="16" t="n">
        <v>0.136812274231878</v>
      </c>
      <c r="J33" s="16"/>
      <c r="K33" s="16" t="n">
        <v>0.163802301947441</v>
      </c>
      <c r="L33" s="16" t="n">
        <v>0.0942213155148397</v>
      </c>
      <c r="M33" s="16" t="n">
        <v>0.123287931174207</v>
      </c>
      <c r="N33" s="16" t="n">
        <v>0.13742611004557</v>
      </c>
      <c r="O33" s="16" t="n">
        <v>0.180491203480411</v>
      </c>
      <c r="P33" s="16" t="n">
        <v>0.145717407166043</v>
      </c>
      <c r="Q33" s="16" t="n">
        <v>0.11107391537072</v>
      </c>
      <c r="R33" s="16" t="n">
        <v>0.146582294273344</v>
      </c>
      <c r="S33" s="16" t="n">
        <v>0.140723099741402</v>
      </c>
      <c r="T33" s="16" t="n">
        <v>0.146380746086206</v>
      </c>
      <c r="U33" s="16" t="n">
        <v>0.0807961586972979</v>
      </c>
      <c r="V33" s="16" t="n">
        <v>0.143996632803113</v>
      </c>
      <c r="W33" s="16"/>
      <c r="X33" s="16" t="n">
        <v>0.10648915389111</v>
      </c>
      <c r="Y33" s="16" t="n">
        <v>0.184110408511898</v>
      </c>
      <c r="Z33" s="16"/>
      <c r="AA33" s="16" t="n">
        <v>0.151721756161454</v>
      </c>
      <c r="AB33" s="16" t="n">
        <v>0.133356248480902</v>
      </c>
      <c r="AC33" s="16" t="n">
        <v>0.125573779636025</v>
      </c>
      <c r="AD33" s="16"/>
      <c r="AE33" s="16" t="n">
        <v>0.145941056216899</v>
      </c>
      <c r="AF33" s="16" t="n">
        <v>0.129083005139514</v>
      </c>
      <c r="AG33" s="16" t="n">
        <v>0.119415065318552</v>
      </c>
      <c r="AH33" s="16"/>
      <c r="AI33" s="16" t="n">
        <v>0.265081157706516</v>
      </c>
      <c r="AJ33" s="16" t="n">
        <v>0.0450504604365962</v>
      </c>
    </row>
    <row r="34">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row>
    <row r="35">
      <c r="B35" s="7" t="s">
        <v>69</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c r="B36" s="26" t="s">
        <v>65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c r="B37" t="s">
        <v>57</v>
      </c>
      <c r="C37" s="16" t="n">
        <v>0.18891216118258</v>
      </c>
      <c r="D37" s="16" t="n">
        <v>0.22336298282833</v>
      </c>
      <c r="E37" s="16" t="n">
        <v>0.153334147130426</v>
      </c>
      <c r="F37" s="16"/>
      <c r="G37" s="16" t="n">
        <v>0.227094649477791</v>
      </c>
      <c r="H37" s="16" t="n">
        <v>0.182962448499918</v>
      </c>
      <c r="I37" s="16" t="n">
        <v>0.179366759593969</v>
      </c>
      <c r="J37" s="16"/>
      <c r="K37" s="16" t="n">
        <v>0.18241876458092</v>
      </c>
      <c r="L37" s="16" t="n">
        <v>0.184769060769625</v>
      </c>
      <c r="M37" s="16" t="n">
        <v>0.219891598813602</v>
      </c>
      <c r="N37" s="16" t="n">
        <v>0.147174116855886</v>
      </c>
      <c r="O37" s="16" t="n">
        <v>0.207304577950856</v>
      </c>
      <c r="P37" s="16" t="n">
        <v>0.227854505965228</v>
      </c>
      <c r="Q37" s="16" t="n">
        <v>0.189811628426204</v>
      </c>
      <c r="R37" s="16" t="n">
        <v>0.19341824070061</v>
      </c>
      <c r="S37" s="16" t="n">
        <v>0.178279232724293</v>
      </c>
      <c r="T37" s="16" t="n">
        <v>0.157670130053248</v>
      </c>
      <c r="U37" s="16" t="n">
        <v>0.226547276847667</v>
      </c>
      <c r="V37" s="16" t="n">
        <v>0.164937707824702</v>
      </c>
      <c r="W37" s="16"/>
      <c r="X37" s="16" t="n">
        <v>0.194917152802357</v>
      </c>
      <c r="Y37" s="16" t="n">
        <v>0.178652782787706</v>
      </c>
      <c r="Z37" s="16"/>
      <c r="AA37" s="16" t="n">
        <v>0.162900260586738</v>
      </c>
      <c r="AB37" s="16" t="n">
        <v>0.180314312622138</v>
      </c>
      <c r="AC37" s="16" t="n">
        <v>0.219198958379555</v>
      </c>
      <c r="AD37" s="16"/>
      <c r="AE37" s="16" t="n">
        <v>0.195199503148904</v>
      </c>
      <c r="AF37" s="16" t="n">
        <v>0.173663742770049</v>
      </c>
      <c r="AG37" s="16" t="n">
        <v>0.204748879860075</v>
      </c>
      <c r="AH37" s="16"/>
      <c r="AI37" s="16" t="n">
        <v>0.192754699919205</v>
      </c>
      <c r="AJ37" s="16" t="n">
        <v>0.142112462853159</v>
      </c>
    </row>
    <row r="38">
      <c r="B38" t="s">
        <v>58</v>
      </c>
      <c r="C38" s="16" t="n">
        <v>0.214242999177779</v>
      </c>
      <c r="D38" s="16" t="n">
        <v>0.242772978725004</v>
      </c>
      <c r="E38" s="16" t="n">
        <v>0.185474828456529</v>
      </c>
      <c r="F38" s="16"/>
      <c r="G38" s="16" t="n">
        <v>0.280706712147959</v>
      </c>
      <c r="H38" s="16" t="n">
        <v>0.234934086117762</v>
      </c>
      <c r="I38" s="16" t="n">
        <v>0.168743266690914</v>
      </c>
      <c r="J38" s="16"/>
      <c r="K38" s="16" t="n">
        <v>0.188414404626146</v>
      </c>
      <c r="L38" s="16" t="n">
        <v>0.23497508771818</v>
      </c>
      <c r="M38" s="16" t="n">
        <v>0.189358181476672</v>
      </c>
      <c r="N38" s="16" t="n">
        <v>0.231331421346006</v>
      </c>
      <c r="O38" s="16" t="n">
        <v>0.234843999641286</v>
      </c>
      <c r="P38" s="16" t="n">
        <v>0.20019555722112</v>
      </c>
      <c r="Q38" s="16" t="n">
        <v>0.226533862930692</v>
      </c>
      <c r="R38" s="16" t="n">
        <v>0.139314274854552</v>
      </c>
      <c r="S38" s="16" t="n">
        <v>0.302711820736121</v>
      </c>
      <c r="T38" s="16" t="n">
        <v>0.14062067197297</v>
      </c>
      <c r="U38" s="16" t="n">
        <v>0.167558860310668</v>
      </c>
      <c r="V38" s="16" t="n">
        <v>0.263793180939499</v>
      </c>
      <c r="W38" s="16"/>
      <c r="X38" s="16" t="n">
        <v>0.215697283816457</v>
      </c>
      <c r="Y38" s="16" t="n">
        <v>0.211758390148032</v>
      </c>
      <c r="Z38" s="16"/>
      <c r="AA38" s="16" t="n">
        <v>0.144101257908231</v>
      </c>
      <c r="AB38" s="16" t="n">
        <v>0.246720631439743</v>
      </c>
      <c r="AC38" s="16" t="n">
        <v>0.221461649368819</v>
      </c>
      <c r="AD38" s="16"/>
      <c r="AE38" s="16" t="n">
        <v>0.234867930552199</v>
      </c>
      <c r="AF38" s="16" t="n">
        <v>0.20280309105181</v>
      </c>
      <c r="AG38" s="16" t="n">
        <v>0.183860316791204</v>
      </c>
      <c r="AH38" s="16"/>
      <c r="AI38" s="16" t="n">
        <v>0.177219725426401</v>
      </c>
      <c r="AJ38" s="16" t="n">
        <v>0.171740534381567</v>
      </c>
    </row>
    <row r="39">
      <c r="B39" t="s">
        <v>59</v>
      </c>
      <c r="C39" s="16" t="n">
        <v>0.171972867231023</v>
      </c>
      <c r="D39" s="16" t="n">
        <v>0.180585382548208</v>
      </c>
      <c r="E39" s="16" t="n">
        <v>0.165071895230278</v>
      </c>
      <c r="F39" s="16"/>
      <c r="G39" s="16" t="n">
        <v>0.176309600874412</v>
      </c>
      <c r="H39" s="16" t="n">
        <v>0.169605183727049</v>
      </c>
      <c r="I39" s="16" t="n">
        <v>0.172462731968552</v>
      </c>
      <c r="J39" s="16"/>
      <c r="K39" s="16" t="n">
        <v>0.196509702438544</v>
      </c>
      <c r="L39" s="16" t="n">
        <v>0.173167200082469</v>
      </c>
      <c r="M39" s="16" t="n">
        <v>0.11825547803881</v>
      </c>
      <c r="N39" s="16" t="n">
        <v>0.193211829947321</v>
      </c>
      <c r="O39" s="16" t="n">
        <v>0.13095754242473</v>
      </c>
      <c r="P39" s="16" t="n">
        <v>0.160125669792276</v>
      </c>
      <c r="Q39" s="16" t="n">
        <v>0.173668111204654</v>
      </c>
      <c r="R39" s="16" t="n">
        <v>0.143122159543409</v>
      </c>
      <c r="S39" s="16" t="n">
        <v>0.154799973156686</v>
      </c>
      <c r="T39" s="16" t="n">
        <v>0.224865225219969</v>
      </c>
      <c r="U39" s="16" t="n">
        <v>0.226571951177097</v>
      </c>
      <c r="V39" s="16" t="n">
        <v>0.14452447491624</v>
      </c>
      <c r="W39" s="16"/>
      <c r="X39" s="16" t="n">
        <v>0.154125569868847</v>
      </c>
      <c r="Y39" s="16" t="n">
        <v>0.202464529594277</v>
      </c>
      <c r="Z39" s="16"/>
      <c r="AA39" s="16" t="n">
        <v>0.157337396759514</v>
      </c>
      <c r="AB39" s="16" t="n">
        <v>0.179518075589487</v>
      </c>
      <c r="AC39" s="16" t="n">
        <v>0.17245108510832</v>
      </c>
      <c r="AD39" s="16"/>
      <c r="AE39" s="16" t="n">
        <v>0.151895386542297</v>
      </c>
      <c r="AF39" s="16" t="n">
        <v>0.186486486496904</v>
      </c>
      <c r="AG39" s="16" t="n">
        <v>0.194341651611336</v>
      </c>
      <c r="AH39" s="16"/>
      <c r="AI39" s="16" t="n">
        <v>0.186870049098143</v>
      </c>
      <c r="AJ39" s="16" t="n">
        <v>0.135345052154233</v>
      </c>
    </row>
    <row r="40">
      <c r="B40" t="s">
        <v>60</v>
      </c>
      <c r="C40" s="16" t="n">
        <v>0.334284899817814</v>
      </c>
      <c r="D40" s="16" t="n">
        <v>0.28040403084452</v>
      </c>
      <c r="E40" s="16" t="n">
        <v>0.388428508668968</v>
      </c>
      <c r="F40" s="16"/>
      <c r="G40" s="16" t="n">
        <v>0.236822830193563</v>
      </c>
      <c r="H40" s="16" t="n">
        <v>0.346177480896365</v>
      </c>
      <c r="I40" s="16" t="n">
        <v>0.361714560462594</v>
      </c>
      <c r="J40" s="16"/>
      <c r="K40" s="16" t="n">
        <v>0.342076986980899</v>
      </c>
      <c r="L40" s="16" t="n">
        <v>0.347303678473618</v>
      </c>
      <c r="M40" s="16" t="n">
        <v>0.381718393590854</v>
      </c>
      <c r="N40" s="16" t="n">
        <v>0.33628887186465</v>
      </c>
      <c r="O40" s="16" t="n">
        <v>0.293906884520623</v>
      </c>
      <c r="P40" s="16" t="n">
        <v>0.29363679002718</v>
      </c>
      <c r="Q40" s="16" t="n">
        <v>0.310742826278728</v>
      </c>
      <c r="R40" s="16" t="n">
        <v>0.416253125302657</v>
      </c>
      <c r="S40" s="16" t="n">
        <v>0.312046620724855</v>
      </c>
      <c r="T40" s="16" t="n">
        <v>0.34452412701115</v>
      </c>
      <c r="U40" s="16" t="n">
        <v>0.330434330283329</v>
      </c>
      <c r="V40" s="16" t="n">
        <v>0.349740115176171</v>
      </c>
      <c r="W40" s="16"/>
      <c r="X40" s="16" t="n">
        <v>0.335579396789551</v>
      </c>
      <c r="Y40" s="16" t="n">
        <v>0.332073284031318</v>
      </c>
      <c r="Z40" s="16"/>
      <c r="AA40" s="16" t="n">
        <v>0.383840912772621</v>
      </c>
      <c r="AB40" s="16" t="n">
        <v>0.318410979923089</v>
      </c>
      <c r="AC40" s="16" t="n">
        <v>0.319725794570135</v>
      </c>
      <c r="AD40" s="16"/>
      <c r="AE40" s="16" t="n">
        <v>0.324193569987929</v>
      </c>
      <c r="AF40" s="16" t="n">
        <v>0.343148174449665</v>
      </c>
      <c r="AG40" s="16" t="n">
        <v>0.342180741031604</v>
      </c>
      <c r="AH40" s="16"/>
      <c r="AI40" s="16" t="n">
        <v>0.36120366686432</v>
      </c>
      <c r="AJ40" s="16" t="n">
        <v>0.392237158722185</v>
      </c>
    </row>
    <row r="41">
      <c r="B41" t="s">
        <v>61</v>
      </c>
      <c r="C41" s="16" t="n">
        <v>0.0905870725908044</v>
      </c>
      <c r="D41" s="16" t="n">
        <v>0.0728746250539363</v>
      </c>
      <c r="E41" s="16" t="n">
        <v>0.107690620513799</v>
      </c>
      <c r="F41" s="16"/>
      <c r="G41" s="16" t="n">
        <v>0.0790662073062754</v>
      </c>
      <c r="H41" s="16" t="n">
        <v>0.0663208007589065</v>
      </c>
      <c r="I41" s="16" t="n">
        <v>0.117712681283971</v>
      </c>
      <c r="J41" s="16"/>
      <c r="K41" s="16" t="n">
        <v>0.0905801413734909</v>
      </c>
      <c r="L41" s="16" t="n">
        <v>0.0597849729561084</v>
      </c>
      <c r="M41" s="16" t="n">
        <v>0.0907763480800616</v>
      </c>
      <c r="N41" s="16" t="n">
        <v>0.0919937599861369</v>
      </c>
      <c r="O41" s="16" t="n">
        <v>0.132986995462506</v>
      </c>
      <c r="P41" s="16" t="n">
        <v>0.118187476994197</v>
      </c>
      <c r="Q41" s="16" t="n">
        <v>0.0992435711597227</v>
      </c>
      <c r="R41" s="16" t="n">
        <v>0.107892199598772</v>
      </c>
      <c r="S41" s="16" t="n">
        <v>0.0521623526580446</v>
      </c>
      <c r="T41" s="16" t="n">
        <v>0.132319845742664</v>
      </c>
      <c r="U41" s="16" t="n">
        <v>0.0488875813812393</v>
      </c>
      <c r="V41" s="16" t="n">
        <v>0.0770045211433882</v>
      </c>
      <c r="W41" s="16"/>
      <c r="X41" s="16" t="n">
        <v>0.0996805967227885</v>
      </c>
      <c r="Y41" s="16" t="n">
        <v>0.0750510134386665</v>
      </c>
      <c r="Z41" s="16"/>
      <c r="AA41" s="16" t="n">
        <v>0.151820171972897</v>
      </c>
      <c r="AB41" s="16" t="n">
        <v>0.0750360004255431</v>
      </c>
      <c r="AC41" s="16" t="n">
        <v>0.0671625125731706</v>
      </c>
      <c r="AD41" s="16"/>
      <c r="AE41" s="16" t="n">
        <v>0.0938436097686711</v>
      </c>
      <c r="AF41" s="16" t="n">
        <v>0.0938985052315727</v>
      </c>
      <c r="AG41" s="16" t="n">
        <v>0.07486841070578</v>
      </c>
      <c r="AH41" s="16"/>
      <c r="AI41" s="16" t="n">
        <v>0.0819518586919308</v>
      </c>
      <c r="AJ41" s="16" t="n">
        <v>0.158564791888856</v>
      </c>
    </row>
    <row r="42">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row>
    <row r="43">
      <c r="B43" s="7" t="s">
        <v>70</v>
      </c>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row>
    <row r="44">
      <c r="B44" s="26" t="s">
        <v>65</v>
      </c>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row>
    <row r="45">
      <c r="B45" t="s">
        <v>57</v>
      </c>
      <c r="C45" s="16" t="n">
        <v>0.184472650680179</v>
      </c>
      <c r="D45" s="16" t="n">
        <v>0.113012480702138</v>
      </c>
      <c r="E45" s="16" t="n">
        <v>0.258664931592861</v>
      </c>
      <c r="F45" s="16"/>
      <c r="G45" s="16" t="n">
        <v>0.268320753501276</v>
      </c>
      <c r="H45" s="16" t="n">
        <v>0.19680155449698</v>
      </c>
      <c r="I45" s="16" t="n">
        <v>0.139886279539263</v>
      </c>
      <c r="J45" s="16"/>
      <c r="K45" s="16" t="n">
        <v>0.137330789527498</v>
      </c>
      <c r="L45" s="16" t="n">
        <v>0.200664167355312</v>
      </c>
      <c r="M45" s="16" t="n">
        <v>0.17780630321028</v>
      </c>
      <c r="N45" s="16" t="n">
        <v>0.173541928145661</v>
      </c>
      <c r="O45" s="16" t="n">
        <v>0.178183925258364</v>
      </c>
      <c r="P45" s="16" t="n">
        <v>0.196965469093268</v>
      </c>
      <c r="Q45" s="16" t="n">
        <v>0.204393787328071</v>
      </c>
      <c r="R45" s="16" t="n">
        <v>0.200319891131988</v>
      </c>
      <c r="S45" s="16" t="n">
        <v>0.226691265391823</v>
      </c>
      <c r="T45" s="16" t="n">
        <v>0.142723319499469</v>
      </c>
      <c r="U45" s="16" t="n">
        <v>0.220595655465281</v>
      </c>
      <c r="V45" s="16" t="n">
        <v>0.18659906684489</v>
      </c>
      <c r="W45" s="16"/>
      <c r="X45" s="16" t="n">
        <v>0.207985732503832</v>
      </c>
      <c r="Y45" s="16" t="n">
        <v>0.144301136890879</v>
      </c>
      <c r="Z45" s="16"/>
      <c r="AA45" s="16" t="n">
        <v>0.113110506604929</v>
      </c>
      <c r="AB45" s="16" t="n">
        <v>0.220802848902704</v>
      </c>
      <c r="AC45" s="16" t="n">
        <v>0.187419734470578</v>
      </c>
      <c r="AD45" s="16"/>
      <c r="AE45" s="16" t="n">
        <v>0.167080260574304</v>
      </c>
      <c r="AF45" s="16" t="n">
        <v>0.181767873145493</v>
      </c>
      <c r="AG45" s="16" t="n">
        <v>0.236452578522455</v>
      </c>
      <c r="AH45" s="16"/>
      <c r="AI45" s="16" t="n">
        <v>0.0992322045666391</v>
      </c>
      <c r="AJ45" s="16" t="n">
        <v>0.181622526585502</v>
      </c>
    </row>
    <row r="46">
      <c r="B46" t="s">
        <v>58</v>
      </c>
      <c r="C46" s="16" t="n">
        <v>0.20937119035359</v>
      </c>
      <c r="D46" s="16" t="n">
        <v>0.149320241058947</v>
      </c>
      <c r="E46" s="16" t="n">
        <v>0.270116744799784</v>
      </c>
      <c r="F46" s="16"/>
      <c r="G46" s="16" t="n">
        <v>0.234832296458351</v>
      </c>
      <c r="H46" s="16" t="n">
        <v>0.209414147558782</v>
      </c>
      <c r="I46" s="16" t="n">
        <v>0.199275129476495</v>
      </c>
      <c r="J46" s="16"/>
      <c r="K46" s="16" t="n">
        <v>0.190673224022405</v>
      </c>
      <c r="L46" s="16" t="n">
        <v>0.268736207718517</v>
      </c>
      <c r="M46" s="16" t="n">
        <v>0.152415314212459</v>
      </c>
      <c r="N46" s="16" t="n">
        <v>0.242883442315507</v>
      </c>
      <c r="O46" s="16" t="n">
        <v>0.23525422743369</v>
      </c>
      <c r="P46" s="16" t="n">
        <v>0.215648175480226</v>
      </c>
      <c r="Q46" s="16" t="n">
        <v>0.193525974429678</v>
      </c>
      <c r="R46" s="16" t="n">
        <v>0.248111825450599</v>
      </c>
      <c r="S46" s="16" t="n">
        <v>0.176157203229427</v>
      </c>
      <c r="T46" s="16" t="n">
        <v>0.193576333800012</v>
      </c>
      <c r="U46" s="16" t="n">
        <v>0.180593855762645</v>
      </c>
      <c r="V46" s="16" t="n">
        <v>0.219400444288777</v>
      </c>
      <c r="W46" s="16"/>
      <c r="X46" s="16" t="n">
        <v>0.236816571995272</v>
      </c>
      <c r="Y46" s="16" t="n">
        <v>0.162481440411822</v>
      </c>
      <c r="Z46" s="16"/>
      <c r="AA46" s="16" t="n">
        <v>0.166183848089471</v>
      </c>
      <c r="AB46" s="16" t="n">
        <v>0.234143624831088</v>
      </c>
      <c r="AC46" s="16" t="n">
        <v>0.207428422679062</v>
      </c>
      <c r="AD46" s="16"/>
      <c r="AE46" s="16" t="n">
        <v>0.19338387666943</v>
      </c>
      <c r="AF46" s="16" t="n">
        <v>0.238536375436023</v>
      </c>
      <c r="AG46" s="16" t="n">
        <v>0.189606175951219</v>
      </c>
      <c r="AH46" s="16"/>
      <c r="AI46" s="16" t="n">
        <v>0.139993169596267</v>
      </c>
      <c r="AJ46" s="16" t="n">
        <v>0.241886128239692</v>
      </c>
    </row>
    <row r="47">
      <c r="B47" t="s">
        <v>59</v>
      </c>
      <c r="C47" s="16" t="n">
        <v>0.137329644797315</v>
      </c>
      <c r="D47" s="16" t="n">
        <v>0.136400624548012</v>
      </c>
      <c r="E47" s="16" t="n">
        <v>0.134902337197179</v>
      </c>
      <c r="F47" s="16"/>
      <c r="G47" s="16" t="n">
        <v>0.132853150062249</v>
      </c>
      <c r="H47" s="16" t="n">
        <v>0.141392536234188</v>
      </c>
      <c r="I47" s="16" t="n">
        <v>0.135317898370363</v>
      </c>
      <c r="J47" s="16"/>
      <c r="K47" s="16" t="n">
        <v>0.138941070863466</v>
      </c>
      <c r="L47" s="16" t="n">
        <v>0.109218188925895</v>
      </c>
      <c r="M47" s="16" t="n">
        <v>0.212694125595353</v>
      </c>
      <c r="N47" s="16" t="n">
        <v>0.0959247463738156</v>
      </c>
      <c r="O47" s="16" t="n">
        <v>0.102787140193887</v>
      </c>
      <c r="P47" s="16" t="n">
        <v>0.131988569281342</v>
      </c>
      <c r="Q47" s="16" t="n">
        <v>0.159255990976099</v>
      </c>
      <c r="R47" s="16" t="n">
        <v>0.125735180951418</v>
      </c>
      <c r="S47" s="16" t="n">
        <v>0.127503249548977</v>
      </c>
      <c r="T47" s="16" t="n">
        <v>0.187465115935191</v>
      </c>
      <c r="U47" s="16" t="n">
        <v>0.16397083872153</v>
      </c>
      <c r="V47" s="16" t="n">
        <v>0.0768816702672055</v>
      </c>
      <c r="W47" s="16"/>
      <c r="X47" s="16" t="n">
        <v>0.141775973375089</v>
      </c>
      <c r="Y47" s="16" t="n">
        <v>0.129733203330669</v>
      </c>
      <c r="Z47" s="16"/>
      <c r="AA47" s="16" t="n">
        <v>0.108218052740308</v>
      </c>
      <c r="AB47" s="16" t="n">
        <v>0.127006557962403</v>
      </c>
      <c r="AC47" s="16" t="n">
        <v>0.172162742599548</v>
      </c>
      <c r="AD47" s="16"/>
      <c r="AE47" s="16" t="n">
        <v>0.127317861664286</v>
      </c>
      <c r="AF47" s="16" t="n">
        <v>0.136332309022578</v>
      </c>
      <c r="AG47" s="16" t="n">
        <v>0.166057141611189</v>
      </c>
      <c r="AH47" s="16"/>
      <c r="AI47" s="16" t="n">
        <v>0.110542771342476</v>
      </c>
      <c r="AJ47" s="16" t="n">
        <v>0.107387299713235</v>
      </c>
    </row>
    <row r="48">
      <c r="B48" t="s">
        <v>60</v>
      </c>
      <c r="C48" s="16" t="n">
        <v>0.328806995737918</v>
      </c>
      <c r="D48" s="16" t="n">
        <v>0.404495029124632</v>
      </c>
      <c r="E48" s="16" t="n">
        <v>0.253239555219415</v>
      </c>
      <c r="F48" s="16"/>
      <c r="G48" s="16" t="n">
        <v>0.268420425628669</v>
      </c>
      <c r="H48" s="16" t="n">
        <v>0.333671783772847</v>
      </c>
      <c r="I48" s="16" t="n">
        <v>0.348131427181299</v>
      </c>
      <c r="J48" s="16"/>
      <c r="K48" s="16" t="n">
        <v>0.317501355555501</v>
      </c>
      <c r="L48" s="16" t="n">
        <v>0.298421284725129</v>
      </c>
      <c r="M48" s="16" t="n">
        <v>0.321090002712798</v>
      </c>
      <c r="N48" s="16" t="n">
        <v>0.352286168086283</v>
      </c>
      <c r="O48" s="16" t="n">
        <v>0.364941386162096</v>
      </c>
      <c r="P48" s="16" t="n">
        <v>0.305748685725597</v>
      </c>
      <c r="Q48" s="16" t="n">
        <v>0.310450653215375</v>
      </c>
      <c r="R48" s="16" t="n">
        <v>0.297892436166642</v>
      </c>
      <c r="S48" s="16" t="n">
        <v>0.370180839584348</v>
      </c>
      <c r="T48" s="16" t="n">
        <v>0.359458886794722</v>
      </c>
      <c r="U48" s="16" t="n">
        <v>0.298006977119365</v>
      </c>
      <c r="V48" s="16" t="n">
        <v>0.354385003672972</v>
      </c>
      <c r="W48" s="16"/>
      <c r="X48" s="16" t="n">
        <v>0.300640116166979</v>
      </c>
      <c r="Y48" s="16" t="n">
        <v>0.376929406894898</v>
      </c>
      <c r="Z48" s="16"/>
      <c r="AA48" s="16" t="n">
        <v>0.381842297775118</v>
      </c>
      <c r="AB48" s="16" t="n">
        <v>0.302854354563506</v>
      </c>
      <c r="AC48" s="16" t="n">
        <v>0.32521577828578</v>
      </c>
      <c r="AD48" s="16"/>
      <c r="AE48" s="16" t="n">
        <v>0.342711451507242</v>
      </c>
      <c r="AF48" s="16" t="n">
        <v>0.319725828643021</v>
      </c>
      <c r="AG48" s="16" t="n">
        <v>0.31124549830885</v>
      </c>
      <c r="AH48" s="16"/>
      <c r="AI48" s="16" t="n">
        <v>0.348725844246119</v>
      </c>
      <c r="AJ48" s="16" t="n">
        <v>0.373687202964442</v>
      </c>
    </row>
    <row r="49">
      <c r="B49" t="s">
        <v>61</v>
      </c>
      <c r="C49" s="16" t="n">
        <v>0.140019518430999</v>
      </c>
      <c r="D49" s="16" t="n">
        <v>0.196771624566272</v>
      </c>
      <c r="E49" s="16" t="n">
        <v>0.0830764311907608</v>
      </c>
      <c r="F49" s="16"/>
      <c r="G49" s="16" t="n">
        <v>0.0955733743494551</v>
      </c>
      <c r="H49" s="16" t="n">
        <v>0.118719977937204</v>
      </c>
      <c r="I49" s="16" t="n">
        <v>0.177389265432579</v>
      </c>
      <c r="J49" s="16"/>
      <c r="K49" s="16" t="n">
        <v>0.21555356003113</v>
      </c>
      <c r="L49" s="16" t="n">
        <v>0.122960151275147</v>
      </c>
      <c r="M49" s="16" t="n">
        <v>0.13599425426911</v>
      </c>
      <c r="N49" s="16" t="n">
        <v>0.135363715078733</v>
      </c>
      <c r="O49" s="16" t="n">
        <v>0.118833320951963</v>
      </c>
      <c r="P49" s="16" t="n">
        <v>0.149649100419566</v>
      </c>
      <c r="Q49" s="16" t="n">
        <v>0.132373594050778</v>
      </c>
      <c r="R49" s="16" t="n">
        <v>0.127940666299353</v>
      </c>
      <c r="S49" s="16" t="n">
        <v>0.0994674422454248</v>
      </c>
      <c r="T49" s="16" t="n">
        <v>0.116776343970606</v>
      </c>
      <c r="U49" s="16" t="n">
        <v>0.136832672931178</v>
      </c>
      <c r="V49" s="16" t="n">
        <v>0.162733814926156</v>
      </c>
      <c r="W49" s="16"/>
      <c r="X49" s="16" t="n">
        <v>0.112781605958829</v>
      </c>
      <c r="Y49" s="16" t="n">
        <v>0.186554812471733</v>
      </c>
      <c r="Z49" s="16"/>
      <c r="AA49" s="16" t="n">
        <v>0.230645294790175</v>
      </c>
      <c r="AB49" s="16" t="n">
        <v>0.115192613740299</v>
      </c>
      <c r="AC49" s="16" t="n">
        <v>0.107773321965032</v>
      </c>
      <c r="AD49" s="16"/>
      <c r="AE49" s="16" t="n">
        <v>0.169506549584738</v>
      </c>
      <c r="AF49" s="16" t="n">
        <v>0.123637613752885</v>
      </c>
      <c r="AG49" s="16" t="n">
        <v>0.0966386056062861</v>
      </c>
      <c r="AH49" s="16"/>
      <c r="AI49" s="16" t="n">
        <v>0.301506010248499</v>
      </c>
      <c r="AJ49" s="16" t="n">
        <v>0.0954168424971294</v>
      </c>
    </row>
    <row r="50">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row>
    <row r="51">
      <c r="B51" s="7" t="s">
        <v>97</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row>
    <row r="52">
      <c r="B52" s="26" t="s">
        <v>65</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c r="B53" t="s">
        <v>71</v>
      </c>
      <c r="C53" s="16" t="n">
        <v>0.349557951803974</v>
      </c>
      <c r="D53" s="16" t="n">
        <v>0.346735805543624</v>
      </c>
      <c r="E53" s="16" t="n">
        <v>0.348029797548299</v>
      </c>
      <c r="F53" s="16"/>
      <c r="G53" s="16" t="n">
        <v>0.292966903620492</v>
      </c>
      <c r="H53" s="16" t="n">
        <v>0.377568961432594</v>
      </c>
      <c r="I53" s="16" t="n">
        <v>0.345849972006686</v>
      </c>
      <c r="J53" s="16"/>
      <c r="K53" s="16" t="n">
        <v>0.334181783382769</v>
      </c>
      <c r="L53" s="16" t="n">
        <v>0.416780501716769</v>
      </c>
      <c r="M53" s="16" t="n">
        <v>0.392290445661974</v>
      </c>
      <c r="N53" s="16" t="n">
        <v>0.383515736431606</v>
      </c>
      <c r="O53" s="16" t="n">
        <v>0.361994752325141</v>
      </c>
      <c r="P53" s="16" t="n">
        <v>0.311961622602775</v>
      </c>
      <c r="Q53" s="16" t="n">
        <v>0.323216416337912</v>
      </c>
      <c r="R53" s="16" t="n">
        <v>0.355540678972161</v>
      </c>
      <c r="S53" s="16" t="n">
        <v>0.329065584113269</v>
      </c>
      <c r="T53" s="16" t="n">
        <v>0.331676046689913</v>
      </c>
      <c r="U53" s="16" t="n">
        <v>0.267622993358188</v>
      </c>
      <c r="V53" s="16" t="n">
        <v>0.310106295289303</v>
      </c>
      <c r="W53" s="16"/>
      <c r="X53" s="16" t="n">
        <v>0.386730851191784</v>
      </c>
      <c r="Y53" s="16" t="n">
        <v>0.286048980434534</v>
      </c>
      <c r="Z53" s="16"/>
      <c r="AA53" s="16" t="n">
        <v>0.323159090705015</v>
      </c>
      <c r="AB53" s="16" t="n">
        <v>0.344871677730075</v>
      </c>
      <c r="AC53" s="16" t="n">
        <v>0.374892312571459</v>
      </c>
      <c r="AD53" s="16"/>
      <c r="AE53" s="16" t="n">
        <v>0.324522364300514</v>
      </c>
      <c r="AF53" s="16" t="n">
        <v>0.35549206395851</v>
      </c>
      <c r="AG53" s="16" t="n">
        <v>0.403408411628492</v>
      </c>
      <c r="AH53" s="16"/>
      <c r="AI53" s="16" t="n">
        <v>0.21476225046785</v>
      </c>
      <c r="AJ53" s="16" t="n">
        <v>0.453376984561689</v>
      </c>
    </row>
    <row r="54">
      <c r="B54" t="s">
        <v>72</v>
      </c>
      <c r="C54" s="16" t="n">
        <v>0.341930983698017</v>
      </c>
      <c r="D54" s="16" t="n">
        <v>0.457539065272663</v>
      </c>
      <c r="E54" s="16" t="n">
        <v>0.225692299111255</v>
      </c>
      <c r="F54" s="16"/>
      <c r="G54" s="16" t="n">
        <v>0.304614485224152</v>
      </c>
      <c r="H54" s="16" t="n">
        <v>0.32786851915708</v>
      </c>
      <c r="I54" s="16" t="n">
        <v>0.369752033435945</v>
      </c>
      <c r="J54" s="16"/>
      <c r="K54" s="16" t="n">
        <v>0.376557481144003</v>
      </c>
      <c r="L54" s="16" t="n">
        <v>0.337061880408703</v>
      </c>
      <c r="M54" s="16" t="n">
        <v>0.308496659758764</v>
      </c>
      <c r="N54" s="16" t="n">
        <v>0.339133779524306</v>
      </c>
      <c r="O54" s="16" t="n">
        <v>0.350183051734461</v>
      </c>
      <c r="P54" s="16" t="n">
        <v>0.371949559387738</v>
      </c>
      <c r="Q54" s="16" t="n">
        <v>0.367250576485821</v>
      </c>
      <c r="R54" s="16" t="n">
        <v>0.314453089363878</v>
      </c>
      <c r="S54" s="16" t="n">
        <v>0.333220932193562</v>
      </c>
      <c r="T54" s="16" t="n">
        <v>0.273220007447056</v>
      </c>
      <c r="U54" s="16" t="n">
        <v>0.344933731656918</v>
      </c>
      <c r="V54" s="16" t="n">
        <v>0.365381563311701</v>
      </c>
      <c r="W54" s="16"/>
      <c r="X54" s="16" t="n">
        <v>0.292317927393214</v>
      </c>
      <c r="Y54" s="16" t="n">
        <v>0.426693652854929</v>
      </c>
      <c r="Z54" s="16"/>
      <c r="AA54" s="16" t="n">
        <v>0.430200228274642</v>
      </c>
      <c r="AB54" s="16" t="n">
        <v>0.310912259176309</v>
      </c>
      <c r="AC54" s="16" t="n">
        <v>0.319668611749059</v>
      </c>
      <c r="AD54" s="16"/>
      <c r="AE54" s="16" t="n">
        <v>0.367677192571464</v>
      </c>
      <c r="AF54" s="16" t="n">
        <v>0.340096230077309</v>
      </c>
      <c r="AG54" s="16" t="n">
        <v>0.277444338262361</v>
      </c>
      <c r="AH54" s="16"/>
      <c r="AI54" s="16" t="n">
        <v>0.48527137569681</v>
      </c>
      <c r="AJ54" s="16" t="n">
        <v>0.310321382264308</v>
      </c>
    </row>
    <row r="55">
      <c r="B55" t="s">
        <v>73</v>
      </c>
      <c r="C55" s="16" t="n">
        <v>0.324976406277872</v>
      </c>
      <c r="D55" s="16" t="n">
        <v>0.220636072954593</v>
      </c>
      <c r="E55" s="16" t="n">
        <v>0.428448405624968</v>
      </c>
      <c r="F55" s="16"/>
      <c r="G55" s="16" t="n">
        <v>0.266892280007517</v>
      </c>
      <c r="H55" s="16" t="n">
        <v>0.340016743837606</v>
      </c>
      <c r="I55" s="16" t="n">
        <v>0.333924974606835</v>
      </c>
      <c r="J55" s="16"/>
      <c r="K55" s="16" t="n">
        <v>0.300420010500196</v>
      </c>
      <c r="L55" s="16" t="n">
        <v>0.305846344040762</v>
      </c>
      <c r="M55" s="16" t="n">
        <v>0.32533539184719</v>
      </c>
      <c r="N55" s="16" t="n">
        <v>0.273980260139673</v>
      </c>
      <c r="O55" s="16" t="n">
        <v>0.371918708868579</v>
      </c>
      <c r="P55" s="16" t="n">
        <v>0.294994660265284</v>
      </c>
      <c r="Q55" s="16" t="n">
        <v>0.346091110442824</v>
      </c>
      <c r="R55" s="16" t="n">
        <v>0.423211324939531</v>
      </c>
      <c r="S55" s="16" t="n">
        <v>0.296595921054741</v>
      </c>
      <c r="T55" s="16" t="n">
        <v>0.428862136918451</v>
      </c>
      <c r="U55" s="16" t="n">
        <v>0.313031470594486</v>
      </c>
      <c r="V55" s="16" t="n">
        <v>0.295083195101231</v>
      </c>
      <c r="W55" s="16"/>
      <c r="X55" s="16" t="n">
        <v>0.309408492625745</v>
      </c>
      <c r="Y55" s="16" t="n">
        <v>0.351573798429076</v>
      </c>
      <c r="Z55" s="16"/>
      <c r="AA55" s="16" t="n">
        <v>0.350272596750586</v>
      </c>
      <c r="AB55" s="16" t="n">
        <v>0.310383209882729</v>
      </c>
      <c r="AC55" s="16" t="n">
        <v>0.326225629308072</v>
      </c>
      <c r="AD55" s="16"/>
      <c r="AE55" s="16" t="n">
        <v>0.313846729554067</v>
      </c>
      <c r="AF55" s="16" t="n">
        <v>0.338009654995806</v>
      </c>
      <c r="AG55" s="16" t="n">
        <v>0.326731994454839</v>
      </c>
      <c r="AH55" s="16"/>
      <c r="AI55" s="16" t="n">
        <v>0.436448010897291</v>
      </c>
      <c r="AJ55" s="16" t="n">
        <v>0.262254680020675</v>
      </c>
    </row>
    <row r="56">
      <c r="B56" t="s">
        <v>50</v>
      </c>
      <c r="C56" s="16" t="n">
        <v>0.321303863851048</v>
      </c>
      <c r="D56" s="16" t="n">
        <v>0.235065669404627</v>
      </c>
      <c r="E56" s="16" t="n">
        <v>0.404599835003056</v>
      </c>
      <c r="F56" s="16"/>
      <c r="G56" s="16" t="n">
        <v>0.243029900326187</v>
      </c>
      <c r="H56" s="16" t="n">
        <v>0.32014499691694</v>
      </c>
      <c r="I56" s="16" t="n">
        <v>0.353296996797061</v>
      </c>
      <c r="J56" s="16"/>
      <c r="K56" s="16" t="n">
        <v>0.297756364918254</v>
      </c>
      <c r="L56" s="16" t="n">
        <v>0.325796047970067</v>
      </c>
      <c r="M56" s="16" t="n">
        <v>0.402815392073424</v>
      </c>
      <c r="N56" s="16" t="n">
        <v>0.326145896617008</v>
      </c>
      <c r="O56" s="16" t="n">
        <v>0.318581218308448</v>
      </c>
      <c r="P56" s="16" t="n">
        <v>0.347884847376888</v>
      </c>
      <c r="Q56" s="16" t="n">
        <v>0.321393544757509</v>
      </c>
      <c r="R56" s="16" t="n">
        <v>0.40621364477726</v>
      </c>
      <c r="S56" s="16" t="n">
        <v>0.22739938670262</v>
      </c>
      <c r="T56" s="16" t="n">
        <v>0.360196054571303</v>
      </c>
      <c r="U56" s="16" t="n">
        <v>0.27770431720121</v>
      </c>
      <c r="V56" s="16" t="n">
        <v>0.301115436545242</v>
      </c>
      <c r="W56" s="16"/>
      <c r="X56" s="16" t="n">
        <v>0.345168487307417</v>
      </c>
      <c r="Y56" s="16" t="n">
        <v>0.280531749951049</v>
      </c>
      <c r="Z56" s="16"/>
      <c r="AA56" s="16" t="n">
        <v>0.371172190491388</v>
      </c>
      <c r="AB56" s="16" t="n">
        <v>0.336097812590258</v>
      </c>
      <c r="AC56" s="16" t="n">
        <v>0.265499485025769</v>
      </c>
      <c r="AD56" s="16"/>
      <c r="AE56" s="16" t="n">
        <v>0.289935004078347</v>
      </c>
      <c r="AF56" s="16" t="n">
        <v>0.357854853755202</v>
      </c>
      <c r="AG56" s="16" t="n">
        <v>0.326642636220068</v>
      </c>
      <c r="AH56" s="16"/>
      <c r="AI56" s="16" t="n">
        <v>0.321125966590797</v>
      </c>
      <c r="AJ56" s="16" t="n">
        <v>0.449085572007735</v>
      </c>
    </row>
    <row r="57">
      <c r="B57" t="s">
        <v>74</v>
      </c>
      <c r="C57" s="16" t="n">
        <v>0.246841266752392</v>
      </c>
      <c r="D57" s="16" t="n">
        <v>0.187953851618054</v>
      </c>
      <c r="E57" s="16" t="n">
        <v>0.300627897408285</v>
      </c>
      <c r="F57" s="16"/>
      <c r="G57" s="16" t="n">
        <v>0.209498082028872</v>
      </c>
      <c r="H57" s="16" t="n">
        <v>0.268309723375423</v>
      </c>
      <c r="I57" s="16" t="n">
        <v>0.241617818584024</v>
      </c>
      <c r="J57" s="16"/>
      <c r="K57" s="16" t="n">
        <v>0.225114557482118</v>
      </c>
      <c r="L57" s="16" t="n">
        <v>0.249300892271757</v>
      </c>
      <c r="M57" s="16" t="n">
        <v>0.301821006303746</v>
      </c>
      <c r="N57" s="16" t="n">
        <v>0.280696296067102</v>
      </c>
      <c r="O57" s="16" t="n">
        <v>0.221713278191004</v>
      </c>
      <c r="P57" s="16" t="n">
        <v>0.215598635300204</v>
      </c>
      <c r="Q57" s="16" t="n">
        <v>0.250775731585246</v>
      </c>
      <c r="R57" s="16" t="n">
        <v>0.260755980622199</v>
      </c>
      <c r="S57" s="16" t="n">
        <v>0.206634917326254</v>
      </c>
      <c r="T57" s="16" t="n">
        <v>0.29874998700128</v>
      </c>
      <c r="U57" s="16" t="n">
        <v>0.244945276623672</v>
      </c>
      <c r="V57" s="16" t="n">
        <v>0.232134591929253</v>
      </c>
      <c r="W57" s="16"/>
      <c r="X57" s="16" t="n">
        <v>0.284081499862076</v>
      </c>
      <c r="Y57" s="16" t="n">
        <v>0.183217257398694</v>
      </c>
      <c r="Z57" s="16"/>
      <c r="AA57" s="16" t="n">
        <v>0.207709454950962</v>
      </c>
      <c r="AB57" s="16" t="n">
        <v>0.26681195958408</v>
      </c>
      <c r="AC57" s="16" t="n">
        <v>0.248391996575134</v>
      </c>
      <c r="AD57" s="16"/>
      <c r="AE57" s="16" t="n">
        <v>0.209685088356866</v>
      </c>
      <c r="AF57" s="16" t="n">
        <v>0.27329663862956</v>
      </c>
      <c r="AG57" s="16" t="n">
        <v>0.289100200601984</v>
      </c>
      <c r="AH57" s="16"/>
      <c r="AI57" s="16" t="n">
        <v>0.12462901685681</v>
      </c>
      <c r="AJ57" s="16" t="n">
        <v>0.347037110245795</v>
      </c>
    </row>
    <row r="58">
      <c r="B58" t="s">
        <v>75</v>
      </c>
      <c r="C58" s="16" t="n">
        <v>0.241609757919662</v>
      </c>
      <c r="D58" s="16" t="n">
        <v>0.277459652936936</v>
      </c>
      <c r="E58" s="16" t="n">
        <v>0.205770453281813</v>
      </c>
      <c r="F58" s="16"/>
      <c r="G58" s="16" t="n">
        <v>0.216776988407947</v>
      </c>
      <c r="H58" s="16" t="n">
        <v>0.255012658988687</v>
      </c>
      <c r="I58" s="16" t="n">
        <v>0.238948734198696</v>
      </c>
      <c r="J58" s="16"/>
      <c r="K58" s="16" t="n">
        <v>0.272526838836754</v>
      </c>
      <c r="L58" s="16" t="n">
        <v>0.258331326380235</v>
      </c>
      <c r="M58" s="16" t="n">
        <v>0.190082551322049</v>
      </c>
      <c r="N58" s="16" t="n">
        <v>0.252048176974356</v>
      </c>
      <c r="O58" s="16" t="n">
        <v>0.240576626619271</v>
      </c>
      <c r="P58" s="16" t="n">
        <v>0.251076258168976</v>
      </c>
      <c r="Q58" s="16" t="n">
        <v>0.244859175689031</v>
      </c>
      <c r="R58" s="16" t="n">
        <v>0.210314768535047</v>
      </c>
      <c r="S58" s="16" t="n">
        <v>0.224722129002052</v>
      </c>
      <c r="T58" s="16" t="n">
        <v>0.221038869703776</v>
      </c>
      <c r="U58" s="16" t="n">
        <v>0.242252645634919</v>
      </c>
      <c r="V58" s="16" t="n">
        <v>0.257823650957547</v>
      </c>
      <c r="W58" s="16"/>
      <c r="X58" s="16" t="n">
        <v>0.216571585896886</v>
      </c>
      <c r="Y58" s="16" t="n">
        <v>0.284386850272568</v>
      </c>
      <c r="Z58" s="16"/>
      <c r="AA58" s="16" t="n">
        <v>0.265329600030136</v>
      </c>
      <c r="AB58" s="16" t="n">
        <v>0.250234727761446</v>
      </c>
      <c r="AC58" s="16" t="n">
        <v>0.21294209555056</v>
      </c>
      <c r="AD58" s="16"/>
      <c r="AE58" s="16" t="n">
        <v>0.256423447939389</v>
      </c>
      <c r="AF58" s="16" t="n">
        <v>0.234803941660015</v>
      </c>
      <c r="AG58" s="16" t="n">
        <v>0.216776919440229</v>
      </c>
      <c r="AH58" s="16"/>
      <c r="AI58" s="16" t="n">
        <v>0.259661614833951</v>
      </c>
      <c r="AJ58" s="16" t="n">
        <v>0.264218039377334</v>
      </c>
    </row>
    <row r="59">
      <c r="B59" t="s">
        <v>76</v>
      </c>
      <c r="C59" s="16" t="n">
        <v>0.241316437088709</v>
      </c>
      <c r="D59" s="16" t="n">
        <v>0.219425158975796</v>
      </c>
      <c r="E59" s="16" t="n">
        <v>0.260534994161221</v>
      </c>
      <c r="F59" s="16"/>
      <c r="G59" s="16" t="n">
        <v>0.230367788348884</v>
      </c>
      <c r="H59" s="16" t="n">
        <v>0.274419380908668</v>
      </c>
      <c r="I59" s="16" t="n">
        <v>0.214844458116761</v>
      </c>
      <c r="J59" s="16"/>
      <c r="K59" s="16" t="n">
        <v>0.225825742379594</v>
      </c>
      <c r="L59" s="16" t="n">
        <v>0.268949839755684</v>
      </c>
      <c r="M59" s="16" t="n">
        <v>0.290480226522859</v>
      </c>
      <c r="N59" s="16" t="n">
        <v>0.228681892437002</v>
      </c>
      <c r="O59" s="16" t="n">
        <v>0.299946721399148</v>
      </c>
      <c r="P59" s="16" t="n">
        <v>0.243995722001881</v>
      </c>
      <c r="Q59" s="16" t="n">
        <v>0.213262274485194</v>
      </c>
      <c r="R59" s="16" t="n">
        <v>0.252834941889028</v>
      </c>
      <c r="S59" s="16" t="n">
        <v>0.183740180521947</v>
      </c>
      <c r="T59" s="16" t="n">
        <v>0.285565836528661</v>
      </c>
      <c r="U59" s="16" t="n">
        <v>0.170415142294036</v>
      </c>
      <c r="V59" s="16" t="n">
        <v>0.207929931389852</v>
      </c>
      <c r="W59" s="16"/>
      <c r="X59" s="16" t="n">
        <v>0.251321270515353</v>
      </c>
      <c r="Y59" s="16" t="n">
        <v>0.224223428738192</v>
      </c>
      <c r="Z59" s="16"/>
      <c r="AA59" s="16" t="n">
        <v>0.233630907430129</v>
      </c>
      <c r="AB59" s="16" t="n">
        <v>0.2532917074604</v>
      </c>
      <c r="AC59" s="16" t="n">
        <v>0.230849731246984</v>
      </c>
      <c r="AD59" s="16"/>
      <c r="AE59" s="16" t="n">
        <v>0.24290654765583</v>
      </c>
      <c r="AF59" s="16" t="n">
        <v>0.247707472048839</v>
      </c>
      <c r="AG59" s="16" t="n">
        <v>0.223453097024687</v>
      </c>
      <c r="AH59" s="16"/>
      <c r="AI59" s="16" t="n">
        <v>0.132823984637192</v>
      </c>
      <c r="AJ59" s="16" t="n">
        <v>0.343995553284995</v>
      </c>
    </row>
    <row r="60">
      <c r="B60" t="s">
        <v>77</v>
      </c>
      <c r="C60" s="16" t="n">
        <v>0.240181658925547</v>
      </c>
      <c r="D60" s="16" t="n">
        <v>0.205654350396683</v>
      </c>
      <c r="E60" s="16" t="n">
        <v>0.271654403392811</v>
      </c>
      <c r="F60" s="16"/>
      <c r="G60" s="16" t="n">
        <v>0.243299244678591</v>
      </c>
      <c r="H60" s="16" t="n">
        <v>0.260745972220311</v>
      </c>
      <c r="I60" s="16" t="n">
        <v>0.219818999268755</v>
      </c>
      <c r="J60" s="16"/>
      <c r="K60" s="16" t="n">
        <v>0.218811848230315</v>
      </c>
      <c r="L60" s="16" t="n">
        <v>0.248429135347142</v>
      </c>
      <c r="M60" s="16" t="n">
        <v>0.274343509074439</v>
      </c>
      <c r="N60" s="16" t="n">
        <v>0.244768857074261</v>
      </c>
      <c r="O60" s="16" t="n">
        <v>0.262659179791163</v>
      </c>
      <c r="P60" s="16" t="n">
        <v>0.245760076314368</v>
      </c>
      <c r="Q60" s="16" t="n">
        <v>0.246243934251787</v>
      </c>
      <c r="R60" s="16" t="n">
        <v>0.247142799257212</v>
      </c>
      <c r="S60" s="16" t="n">
        <v>0.212594443887667</v>
      </c>
      <c r="T60" s="16" t="n">
        <v>0.246747382254135</v>
      </c>
      <c r="U60" s="16" t="n">
        <v>0.235562862883969</v>
      </c>
      <c r="V60" s="16" t="n">
        <v>0.186938475465558</v>
      </c>
      <c r="W60" s="16"/>
      <c r="X60" s="16" t="n">
        <v>0.265469163615717</v>
      </c>
      <c r="Y60" s="16" t="n">
        <v>0.196978587929711</v>
      </c>
      <c r="Z60" s="16"/>
      <c r="AA60" s="16" t="n">
        <v>0.180763624664224</v>
      </c>
      <c r="AB60" s="16" t="n">
        <v>0.224682748570374</v>
      </c>
      <c r="AC60" s="16" t="n">
        <v>0.303826114763819</v>
      </c>
      <c r="AD60" s="16"/>
      <c r="AE60" s="16" t="n">
        <v>0.215046470084976</v>
      </c>
      <c r="AF60" s="16" t="n">
        <v>0.256747247024419</v>
      </c>
      <c r="AG60" s="16" t="n">
        <v>0.271608681640374</v>
      </c>
      <c r="AH60" s="16"/>
      <c r="AI60" s="16" t="n">
        <v>0.121722651188199</v>
      </c>
      <c r="AJ60" s="16" t="n">
        <v>0.270347162967587</v>
      </c>
    </row>
    <row r="61">
      <c r="B61" t="s">
        <v>78</v>
      </c>
      <c r="C61" s="16" t="n">
        <v>0.233916660037031</v>
      </c>
      <c r="D61" s="16" t="n">
        <v>0.157217988355624</v>
      </c>
      <c r="E61" s="16" t="n">
        <v>0.30960082092031</v>
      </c>
      <c r="F61" s="16"/>
      <c r="G61" s="16" t="n">
        <v>0.184321691724066</v>
      </c>
      <c r="H61" s="16" t="n">
        <v>0.219904587172571</v>
      </c>
      <c r="I61" s="16" t="n">
        <v>0.266540323629471</v>
      </c>
      <c r="J61" s="16"/>
      <c r="K61" s="16" t="n">
        <v>0.214075590471926</v>
      </c>
      <c r="L61" s="16" t="n">
        <v>0.258056097621628</v>
      </c>
      <c r="M61" s="16" t="n">
        <v>0.278515666276996</v>
      </c>
      <c r="N61" s="16" t="n">
        <v>0.226185153011656</v>
      </c>
      <c r="O61" s="16" t="n">
        <v>0.248667466448774</v>
      </c>
      <c r="P61" s="16" t="n">
        <v>0.199067171197857</v>
      </c>
      <c r="Q61" s="16" t="n">
        <v>0.210670941942861</v>
      </c>
      <c r="R61" s="16" t="n">
        <v>0.237754600972806</v>
      </c>
      <c r="S61" s="16" t="n">
        <v>0.200835888980732</v>
      </c>
      <c r="T61" s="16" t="n">
        <v>0.303066979509016</v>
      </c>
      <c r="U61" s="16" t="n">
        <v>0.247201933610579</v>
      </c>
      <c r="V61" s="16" t="n">
        <v>0.164536985544179</v>
      </c>
      <c r="W61" s="16"/>
      <c r="X61" s="16" t="n">
        <v>0.260267021797311</v>
      </c>
      <c r="Y61" s="16" t="n">
        <v>0.188897724248644</v>
      </c>
      <c r="Z61" s="16"/>
      <c r="AA61" s="16" t="n">
        <v>0.266871228278588</v>
      </c>
      <c r="AB61" s="16" t="n">
        <v>0.194573775157308</v>
      </c>
      <c r="AC61" s="16" t="n">
        <v>0.262738580817543</v>
      </c>
      <c r="AD61" s="16"/>
      <c r="AE61" s="16" t="n">
        <v>0.213271491759816</v>
      </c>
      <c r="AF61" s="16" t="n">
        <v>0.247058216960129</v>
      </c>
      <c r="AG61" s="16" t="n">
        <v>0.260721711069018</v>
      </c>
      <c r="AH61" s="16"/>
      <c r="AI61" s="16" t="n">
        <v>0.166506431608018</v>
      </c>
      <c r="AJ61" s="16" t="n">
        <v>0.279424089765152</v>
      </c>
    </row>
    <row r="62">
      <c r="B62" t="s">
        <v>79</v>
      </c>
      <c r="C62" s="16" t="n">
        <v>0.21903620496696</v>
      </c>
      <c r="D62" s="16" t="n">
        <v>0.297299001493302</v>
      </c>
      <c r="E62" s="16" t="n">
        <v>0.14328537994422</v>
      </c>
      <c r="F62" s="16"/>
      <c r="G62" s="16" t="n">
        <v>0.179096465690748</v>
      </c>
      <c r="H62" s="16" t="n">
        <v>0.237054787288122</v>
      </c>
      <c r="I62" s="16" t="n">
        <v>0.218047768248212</v>
      </c>
      <c r="J62" s="16"/>
      <c r="K62" s="16" t="n">
        <v>0.192428137186472</v>
      </c>
      <c r="L62" s="16" t="n">
        <v>0.222412230211078</v>
      </c>
      <c r="M62" s="16" t="n">
        <v>0.303319133910689</v>
      </c>
      <c r="N62" s="16" t="n">
        <v>0.276419835588293</v>
      </c>
      <c r="O62" s="16" t="n">
        <v>0.287677423178673</v>
      </c>
      <c r="P62" s="16" t="n">
        <v>0.215432159576024</v>
      </c>
      <c r="Q62" s="16" t="n">
        <v>0.136104219772088</v>
      </c>
      <c r="R62" s="16" t="n">
        <v>0.200663312527516</v>
      </c>
      <c r="S62" s="16" t="n">
        <v>0.194775491259373</v>
      </c>
      <c r="T62" s="16" t="n">
        <v>0.233549585227023</v>
      </c>
      <c r="U62" s="16" t="n">
        <v>0.1278356425853</v>
      </c>
      <c r="V62" s="16" t="n">
        <v>0.228277274765784</v>
      </c>
      <c r="W62" s="16"/>
      <c r="X62" s="16" t="n">
        <v>0.234040635554899</v>
      </c>
      <c r="Y62" s="16" t="n">
        <v>0.193401509575494</v>
      </c>
      <c r="Z62" s="16"/>
      <c r="AA62" s="16" t="n">
        <v>0.167347687042782</v>
      </c>
      <c r="AB62" s="16" t="n">
        <v>0.207989907056362</v>
      </c>
      <c r="AC62" s="16" t="n">
        <v>0.271142536076902</v>
      </c>
      <c r="AD62" s="16"/>
      <c r="AE62" s="16" t="n">
        <v>0.199720946553037</v>
      </c>
      <c r="AF62" s="16" t="n">
        <v>0.249725956937344</v>
      </c>
      <c r="AG62" s="16" t="n">
        <v>0.204859322493844</v>
      </c>
      <c r="AH62" s="16"/>
      <c r="AI62" s="16" t="n">
        <v>0.169187706851858</v>
      </c>
      <c r="AJ62" s="16" t="n">
        <v>0.196993275725999</v>
      </c>
    </row>
    <row r="63">
      <c r="B63" t="s">
        <v>80</v>
      </c>
      <c r="C63" s="16" t="n">
        <v>0.188514506422941</v>
      </c>
      <c r="D63" s="16" t="n">
        <v>0.22330929895348</v>
      </c>
      <c r="E63" s="16" t="n">
        <v>0.153639793603938</v>
      </c>
      <c r="F63" s="16"/>
      <c r="G63" s="16" t="n">
        <v>0.147484434230424</v>
      </c>
      <c r="H63" s="16" t="n">
        <v>0.168970943717235</v>
      </c>
      <c r="I63" s="16" t="n">
        <v>0.222901427673905</v>
      </c>
      <c r="J63" s="16"/>
      <c r="K63" s="16" t="n">
        <v>0.23097940991423</v>
      </c>
      <c r="L63" s="16" t="n">
        <v>0.178250136835415</v>
      </c>
      <c r="M63" s="16" t="n">
        <v>0.196383282418349</v>
      </c>
      <c r="N63" s="16" t="n">
        <v>0.209278692819457</v>
      </c>
      <c r="O63" s="16" t="n">
        <v>0.139203213923559</v>
      </c>
      <c r="P63" s="16" t="n">
        <v>0.221486421872948</v>
      </c>
      <c r="Q63" s="16" t="n">
        <v>0.166351964264387</v>
      </c>
      <c r="R63" s="16" t="n">
        <v>0.170943479395671</v>
      </c>
      <c r="S63" s="16" t="n">
        <v>0.167710063954573</v>
      </c>
      <c r="T63" s="16" t="n">
        <v>0.16095461024826</v>
      </c>
      <c r="U63" s="16" t="n">
        <v>0.201382055633988</v>
      </c>
      <c r="V63" s="16" t="n">
        <v>0.193353925991994</v>
      </c>
      <c r="W63" s="16"/>
      <c r="X63" s="16" t="n">
        <v>0.16093213566072</v>
      </c>
      <c r="Y63" s="16" t="n">
        <v>0.235638298860115</v>
      </c>
      <c r="Z63" s="16"/>
      <c r="AA63" s="16" t="n">
        <v>0.282029716023739</v>
      </c>
      <c r="AB63" s="16" t="n">
        <v>0.180874267286385</v>
      </c>
      <c r="AC63" s="16" t="n">
        <v>0.131193483495113</v>
      </c>
      <c r="AD63" s="16"/>
      <c r="AE63" s="16" t="n">
        <v>0.205330144779798</v>
      </c>
      <c r="AF63" s="16" t="n">
        <v>0.177997493502027</v>
      </c>
      <c r="AG63" s="16" t="n">
        <v>0.166282788890344</v>
      </c>
      <c r="AH63" s="16"/>
      <c r="AI63" s="16" t="n">
        <v>0.323444456417179</v>
      </c>
      <c r="AJ63" s="16" t="n">
        <v>0.188173407883878</v>
      </c>
    </row>
    <row r="64">
      <c r="B64" t="s">
        <v>81</v>
      </c>
      <c r="C64" s="16" t="n">
        <v>0.182881555293024</v>
      </c>
      <c r="D64" s="16" t="n">
        <v>0.148867303908728</v>
      </c>
      <c r="E64" s="16" t="n">
        <v>0.213154051251869</v>
      </c>
      <c r="F64" s="16"/>
      <c r="G64" s="16" t="n">
        <v>0.172209020827209</v>
      </c>
      <c r="H64" s="16" t="n">
        <v>0.192581623671434</v>
      </c>
      <c r="I64" s="16" t="n">
        <v>0.178072627122352</v>
      </c>
      <c r="J64" s="16"/>
      <c r="K64" s="16" t="n">
        <v>0.199230819918991</v>
      </c>
      <c r="L64" s="16" t="n">
        <v>0.200476183201484</v>
      </c>
      <c r="M64" s="16" t="n">
        <v>0.176474902726699</v>
      </c>
      <c r="N64" s="16" t="n">
        <v>0.162682217223198</v>
      </c>
      <c r="O64" s="16" t="n">
        <v>0.188825945257964</v>
      </c>
      <c r="P64" s="16" t="n">
        <v>0.164642353422213</v>
      </c>
      <c r="Q64" s="16" t="n">
        <v>0.191401970484385</v>
      </c>
      <c r="R64" s="16" t="n">
        <v>0.220176878673563</v>
      </c>
      <c r="S64" s="16" t="n">
        <v>0.168291084458559</v>
      </c>
      <c r="T64" s="16" t="n">
        <v>0.139756564402872</v>
      </c>
      <c r="U64" s="16" t="n">
        <v>0.191852535956657</v>
      </c>
      <c r="V64" s="16" t="n">
        <v>0.231326636243605</v>
      </c>
      <c r="W64" s="16"/>
      <c r="X64" s="16" t="n">
        <v>0.148242951454949</v>
      </c>
      <c r="Y64" s="16" t="n">
        <v>0.242060745930788</v>
      </c>
      <c r="Z64" s="16"/>
      <c r="AA64" s="16" t="n">
        <v>0.180137416225805</v>
      </c>
      <c r="AB64" s="16" t="n">
        <v>0.194227253498337</v>
      </c>
      <c r="AC64" s="16" t="n">
        <v>0.169688073612631</v>
      </c>
      <c r="AD64" s="16"/>
      <c r="AE64" s="16" t="n">
        <v>0.183902786875509</v>
      </c>
      <c r="AF64" s="16" t="n">
        <v>0.17745151549924</v>
      </c>
      <c r="AG64" s="16" t="n">
        <v>0.191756317893534</v>
      </c>
      <c r="AH64" s="16"/>
      <c r="AI64" s="16" t="n">
        <v>0.304503802220868</v>
      </c>
      <c r="AJ64" s="16" t="n">
        <v>0.0920132600918232</v>
      </c>
    </row>
    <row r="65">
      <c r="B65" t="s">
        <v>82</v>
      </c>
      <c r="C65" s="16" t="n">
        <v>0.176319358295565</v>
      </c>
      <c r="D65" s="16" t="n">
        <v>0.226391754576246</v>
      </c>
      <c r="E65" s="16" t="n">
        <v>0.127072853145977</v>
      </c>
      <c r="F65" s="16"/>
      <c r="G65" s="16" t="n">
        <v>0.193284707704975</v>
      </c>
      <c r="H65" s="16" t="n">
        <v>0.177018915310054</v>
      </c>
      <c r="I65" s="16" t="n">
        <v>0.168967928036629</v>
      </c>
      <c r="J65" s="16"/>
      <c r="K65" s="16" t="n">
        <v>0.157829965429141</v>
      </c>
      <c r="L65" s="16" t="n">
        <v>0.17787380512043</v>
      </c>
      <c r="M65" s="16" t="n">
        <v>0.152785735381491</v>
      </c>
      <c r="N65" s="16" t="n">
        <v>0.195175697421649</v>
      </c>
      <c r="O65" s="16" t="n">
        <v>0.218136716730838</v>
      </c>
      <c r="P65" s="16" t="n">
        <v>0.169867265222199</v>
      </c>
      <c r="Q65" s="16" t="n">
        <v>0.188146332824459</v>
      </c>
      <c r="R65" s="16" t="n">
        <v>0.0763549056368571</v>
      </c>
      <c r="S65" s="16" t="n">
        <v>0.145394191702454</v>
      </c>
      <c r="T65" s="16" t="n">
        <v>0.236105993504724</v>
      </c>
      <c r="U65" s="16" t="n">
        <v>0.210266655680444</v>
      </c>
      <c r="V65" s="16" t="n">
        <v>0.187582588013919</v>
      </c>
      <c r="W65" s="16"/>
      <c r="X65" s="16" t="n">
        <v>0.17831613658584</v>
      </c>
      <c r="Y65" s="16" t="n">
        <v>0.172907912393936</v>
      </c>
      <c r="Z65" s="16"/>
      <c r="AA65" s="16" t="n">
        <v>0.12424684034011</v>
      </c>
      <c r="AB65" s="16" t="n">
        <v>0.16973027392977</v>
      </c>
      <c r="AC65" s="16" t="n">
        <v>0.222741297047401</v>
      </c>
      <c r="AD65" s="16"/>
      <c r="AE65" s="16" t="n">
        <v>0.184118179174171</v>
      </c>
      <c r="AF65" s="16" t="n">
        <v>0.175050565512466</v>
      </c>
      <c r="AG65" s="16" t="n">
        <v>0.158307244349377</v>
      </c>
      <c r="AH65" s="16"/>
      <c r="AI65" s="16" t="n">
        <v>0.160457183694254</v>
      </c>
      <c r="AJ65" s="16" t="n">
        <v>0.130158369251429</v>
      </c>
    </row>
    <row r="66">
      <c r="B66" t="s">
        <v>83</v>
      </c>
      <c r="C66" s="16" t="n">
        <v>0.171764540259358</v>
      </c>
      <c r="D66" s="16" t="n">
        <v>0.248830124107073</v>
      </c>
      <c r="E66" s="16" t="n">
        <v>0.0933457115834137</v>
      </c>
      <c r="F66" s="16"/>
      <c r="G66" s="16" t="n">
        <v>0.0980984622617218</v>
      </c>
      <c r="H66" s="16" t="n">
        <v>0.168125742952128</v>
      </c>
      <c r="I66" s="16" t="n">
        <v>0.204244869250197</v>
      </c>
      <c r="J66" s="16"/>
      <c r="K66" s="16" t="n">
        <v>0.157824804108075</v>
      </c>
      <c r="L66" s="16" t="n">
        <v>0.150832628704904</v>
      </c>
      <c r="M66" s="16" t="n">
        <v>0.171682419130393</v>
      </c>
      <c r="N66" s="16" t="n">
        <v>0.184668411524718</v>
      </c>
      <c r="O66" s="16" t="n">
        <v>0.144632769584992</v>
      </c>
      <c r="P66" s="16" t="n">
        <v>0.118360138538223</v>
      </c>
      <c r="Q66" s="16" t="n">
        <v>0.164187429557989</v>
      </c>
      <c r="R66" s="16" t="n">
        <v>0.155009013122691</v>
      </c>
      <c r="S66" s="16" t="n">
        <v>0.16581742859249</v>
      </c>
      <c r="T66" s="16" t="n">
        <v>0.303394545331747</v>
      </c>
      <c r="U66" s="16" t="n">
        <v>0.22421962230058</v>
      </c>
      <c r="V66" s="16" t="n">
        <v>0.153856984449149</v>
      </c>
      <c r="W66" s="16"/>
      <c r="X66" s="16" t="n">
        <v>0.163589988855837</v>
      </c>
      <c r="Y66" s="16" t="n">
        <v>0.18573055742762</v>
      </c>
      <c r="Z66" s="16"/>
      <c r="AA66" s="16" t="n">
        <v>0.225858769077006</v>
      </c>
      <c r="AB66" s="16" t="n">
        <v>0.152039559317347</v>
      </c>
      <c r="AC66" s="16" t="n">
        <v>0.159078739194063</v>
      </c>
      <c r="AD66" s="16"/>
      <c r="AE66" s="16" t="n">
        <v>0.178210581523666</v>
      </c>
      <c r="AF66" s="16" t="n">
        <v>0.190728879753224</v>
      </c>
      <c r="AG66" s="16" t="n">
        <v>0.114168038043903</v>
      </c>
      <c r="AH66" s="16"/>
      <c r="AI66" s="16" t="n">
        <v>0.295328349064346</v>
      </c>
      <c r="AJ66" s="16" t="n">
        <v>0.134431415970243</v>
      </c>
    </row>
    <row r="67">
      <c r="B67" t="s">
        <v>84</v>
      </c>
      <c r="C67" s="16" t="n">
        <v>0.169658843784372</v>
      </c>
      <c r="D67" s="16" t="n">
        <v>0.127392241356484</v>
      </c>
      <c r="E67" s="16" t="n">
        <v>0.204831479219991</v>
      </c>
      <c r="F67" s="16"/>
      <c r="G67" s="16" t="n">
        <v>0.17296646759222</v>
      </c>
      <c r="H67" s="16" t="n">
        <v>0.189876696039206</v>
      </c>
      <c r="I67" s="16" t="n">
        <v>0.149543445627237</v>
      </c>
      <c r="J67" s="16"/>
      <c r="K67" s="16" t="n">
        <v>0.160686019752288</v>
      </c>
      <c r="L67" s="16" t="n">
        <v>0.181259247409313</v>
      </c>
      <c r="M67" s="16" t="n">
        <v>0.236979675143332</v>
      </c>
      <c r="N67" s="16" t="n">
        <v>0.173864600634556</v>
      </c>
      <c r="O67" s="16" t="n">
        <v>0.151905099257876</v>
      </c>
      <c r="P67" s="16" t="n">
        <v>0.138418713124334</v>
      </c>
      <c r="Q67" s="16" t="n">
        <v>0.136698578588131</v>
      </c>
      <c r="R67" s="16" t="n">
        <v>0.204075607790601</v>
      </c>
      <c r="S67" s="16" t="n">
        <v>0.154790619269818</v>
      </c>
      <c r="T67" s="16" t="n">
        <v>0.225905089804425</v>
      </c>
      <c r="U67" s="16" t="n">
        <v>0.122383034187133</v>
      </c>
      <c r="V67" s="16" t="n">
        <v>0.125107938102138</v>
      </c>
      <c r="W67" s="16"/>
      <c r="X67" s="16" t="n">
        <v>0.200260034783316</v>
      </c>
      <c r="Y67" s="16" t="n">
        <v>0.117377472273706</v>
      </c>
      <c r="Z67" s="16"/>
      <c r="AA67" s="16" t="n">
        <v>0.172600740347022</v>
      </c>
      <c r="AB67" s="16" t="n">
        <v>0.196376108732428</v>
      </c>
      <c r="AC67" s="16" t="n">
        <v>0.131798503823965</v>
      </c>
      <c r="AD67" s="16"/>
      <c r="AE67" s="16" t="n">
        <v>0.156216756964825</v>
      </c>
      <c r="AF67" s="16" t="n">
        <v>0.177461575336585</v>
      </c>
      <c r="AG67" s="16" t="n">
        <v>0.188720167144966</v>
      </c>
      <c r="AH67" s="16"/>
      <c r="AI67" s="16" t="n">
        <v>0.0732849265119511</v>
      </c>
      <c r="AJ67" s="16" t="n">
        <v>0.280985378775295</v>
      </c>
    </row>
    <row r="68">
      <c r="B68" t="s">
        <v>85</v>
      </c>
      <c r="C68" s="16" t="n">
        <v>0.164303840505804</v>
      </c>
      <c r="D68" s="16" t="n">
        <v>0.143853074205199</v>
      </c>
      <c r="E68" s="16" t="n">
        <v>0.182327064471502</v>
      </c>
      <c r="F68" s="16"/>
      <c r="G68" s="16" t="n">
        <v>0.089373468963531</v>
      </c>
      <c r="H68" s="16" t="n">
        <v>0.165265179290265</v>
      </c>
      <c r="I68" s="16" t="n">
        <v>0.193003926684945</v>
      </c>
      <c r="J68" s="16"/>
      <c r="K68" s="16" t="n">
        <v>0.148486534437147</v>
      </c>
      <c r="L68" s="16" t="n">
        <v>0.18718596291499</v>
      </c>
      <c r="M68" s="16" t="n">
        <v>0.216236342459418</v>
      </c>
      <c r="N68" s="16" t="n">
        <v>0.173274131469856</v>
      </c>
      <c r="O68" s="16" t="n">
        <v>0.183399257977282</v>
      </c>
      <c r="P68" s="16" t="n">
        <v>0.105902371358709</v>
      </c>
      <c r="Q68" s="16" t="n">
        <v>0.120536431773131</v>
      </c>
      <c r="R68" s="16" t="n">
        <v>0.183568340902144</v>
      </c>
      <c r="S68" s="16" t="n">
        <v>0.11645363948059</v>
      </c>
      <c r="T68" s="16" t="n">
        <v>0.28331656596435</v>
      </c>
      <c r="U68" s="16" t="n">
        <v>0.160169008599109</v>
      </c>
      <c r="V68" s="16" t="n">
        <v>0.0557263712056252</v>
      </c>
      <c r="W68" s="16"/>
      <c r="X68" s="16" t="n">
        <v>0.190142835734351</v>
      </c>
      <c r="Y68" s="16" t="n">
        <v>0.120158561681443</v>
      </c>
      <c r="Z68" s="16"/>
      <c r="AA68" s="16" t="n">
        <v>0.188461744324629</v>
      </c>
      <c r="AB68" s="16" t="n">
        <v>0.166742636110167</v>
      </c>
      <c r="AC68" s="16" t="n">
        <v>0.14359409092354</v>
      </c>
      <c r="AD68" s="16"/>
      <c r="AE68" s="16" t="n">
        <v>0.138655839611047</v>
      </c>
      <c r="AF68" s="16" t="n">
        <v>0.184238221547665</v>
      </c>
      <c r="AG68" s="16" t="n">
        <v>0.189904135311489</v>
      </c>
      <c r="AH68" s="16"/>
      <c r="AI68" s="16" t="n">
        <v>0.227249489796899</v>
      </c>
      <c r="AJ68" s="16" t="n">
        <v>0.18619261383898</v>
      </c>
    </row>
    <row r="69">
      <c r="B69" t="s">
        <v>86</v>
      </c>
      <c r="C69" s="16" t="n">
        <v>0.163296935232115</v>
      </c>
      <c r="D69" s="16" t="n">
        <v>0.127560592705639</v>
      </c>
      <c r="E69" s="16" t="n">
        <v>0.19971601747804</v>
      </c>
      <c r="F69" s="16"/>
      <c r="G69" s="16" t="n">
        <v>0.142022664023716</v>
      </c>
      <c r="H69" s="16" t="n">
        <v>0.164710135158622</v>
      </c>
      <c r="I69" s="16" t="n">
        <v>0.170384678854588</v>
      </c>
      <c r="J69" s="16"/>
      <c r="K69" s="16" t="n">
        <v>0.168519421835618</v>
      </c>
      <c r="L69" s="16" t="n">
        <v>0.200274683843052</v>
      </c>
      <c r="M69" s="16" t="n">
        <v>0.185038948807511</v>
      </c>
      <c r="N69" s="16" t="n">
        <v>0.244481242592935</v>
      </c>
      <c r="O69" s="16" t="n">
        <v>0.17336837869562</v>
      </c>
      <c r="P69" s="16" t="n">
        <v>0.129592887437651</v>
      </c>
      <c r="Q69" s="16" t="n">
        <v>0.155905782078449</v>
      </c>
      <c r="R69" s="16" t="n">
        <v>0.130744855206574</v>
      </c>
      <c r="S69" s="16" t="n">
        <v>0.0983725646870517</v>
      </c>
      <c r="T69" s="16" t="n">
        <v>0.113089984945878</v>
      </c>
      <c r="U69" s="16" t="n">
        <v>0.193222925532056</v>
      </c>
      <c r="V69" s="16" t="n">
        <v>0.157176700988072</v>
      </c>
      <c r="W69" s="16"/>
      <c r="X69" s="16" t="n">
        <v>0.173308728963524</v>
      </c>
      <c r="Y69" s="16" t="n">
        <v>0.146192035374524</v>
      </c>
      <c r="Z69" s="16"/>
      <c r="AA69" s="16" t="n">
        <v>0.159797946060532</v>
      </c>
      <c r="AB69" s="16" t="n">
        <v>0.174082845711177</v>
      </c>
      <c r="AC69" s="16" t="n">
        <v>0.151397376946278</v>
      </c>
      <c r="AD69" s="16"/>
      <c r="AE69" s="16" t="n">
        <v>0.170756367483155</v>
      </c>
      <c r="AF69" s="16" t="n">
        <v>0.159563720550388</v>
      </c>
      <c r="AG69" s="16" t="n">
        <v>0.151445692396428</v>
      </c>
      <c r="AH69" s="16"/>
      <c r="AI69" s="16" t="n">
        <v>0.0675426231620617</v>
      </c>
      <c r="AJ69" s="16" t="n">
        <v>0.266482943247342</v>
      </c>
    </row>
    <row r="70">
      <c r="B70" t="s">
        <v>87</v>
      </c>
      <c r="C70" s="16" t="n">
        <v>0.156569350291648</v>
      </c>
      <c r="D70" s="16" t="n">
        <v>0.152433133029072</v>
      </c>
      <c r="E70" s="16" t="n">
        <v>0.15849936697517</v>
      </c>
      <c r="F70" s="16"/>
      <c r="G70" s="16" t="n">
        <v>0.0932129170620988</v>
      </c>
      <c r="H70" s="16" t="n">
        <v>0.163255575566557</v>
      </c>
      <c r="I70" s="16" t="n">
        <v>0.175372241426939</v>
      </c>
      <c r="J70" s="16"/>
      <c r="K70" s="16" t="n">
        <v>0.179951152987853</v>
      </c>
      <c r="L70" s="16" t="n">
        <v>0.188566499640916</v>
      </c>
      <c r="M70" s="16" t="n">
        <v>0.138356420517079</v>
      </c>
      <c r="N70" s="16" t="n">
        <v>0.19093764071828</v>
      </c>
      <c r="O70" s="16" t="n">
        <v>0.150846643858656</v>
      </c>
      <c r="P70" s="16" t="n">
        <v>0.109641208249079</v>
      </c>
      <c r="Q70" s="16" t="n">
        <v>0.150312231434725</v>
      </c>
      <c r="R70" s="16" t="n">
        <v>0.172147852418645</v>
      </c>
      <c r="S70" s="16" t="n">
        <v>0.0942485275022086</v>
      </c>
      <c r="T70" s="16" t="n">
        <v>0.201929233299776</v>
      </c>
      <c r="U70" s="16" t="n">
        <v>0.112312846292149</v>
      </c>
      <c r="V70" s="16" t="n">
        <v>0.192360953227799</v>
      </c>
      <c r="W70" s="16"/>
      <c r="X70" s="16" t="n">
        <v>0.167061986875832</v>
      </c>
      <c r="Y70" s="16" t="n">
        <v>0.138642942414156</v>
      </c>
      <c r="Z70" s="16"/>
      <c r="AA70" s="16" t="n">
        <v>0.198173530578028</v>
      </c>
      <c r="AB70" s="16" t="n">
        <v>0.162358449089192</v>
      </c>
      <c r="AC70" s="16" t="n">
        <v>0.118778056691604</v>
      </c>
      <c r="AD70" s="16"/>
      <c r="AE70" s="16" t="n">
        <v>0.156051083382374</v>
      </c>
      <c r="AF70" s="16" t="n">
        <v>0.167755460943582</v>
      </c>
      <c r="AG70" s="16" t="n">
        <v>0.134074600963741</v>
      </c>
      <c r="AH70" s="16"/>
      <c r="AI70" s="16" t="n">
        <v>0.113574893575489</v>
      </c>
      <c r="AJ70" s="16" t="n">
        <v>0.293735938353074</v>
      </c>
    </row>
    <row r="71">
      <c r="B71" t="s">
        <v>88</v>
      </c>
      <c r="C71" s="16" t="n">
        <v>0.128204171584907</v>
      </c>
      <c r="D71" s="16" t="n">
        <v>0.19153553582733</v>
      </c>
      <c r="E71" s="16" t="n">
        <v>0.0664070426150515</v>
      </c>
      <c r="F71" s="16"/>
      <c r="G71" s="16" t="n">
        <v>0.145704925639444</v>
      </c>
      <c r="H71" s="16" t="n">
        <v>0.127293954275139</v>
      </c>
      <c r="I71" s="16" t="n">
        <v>0.122138879588992</v>
      </c>
      <c r="J71" s="16"/>
      <c r="K71" s="16" t="n">
        <v>0.116303131169063</v>
      </c>
      <c r="L71" s="16" t="n">
        <v>0.147049841333499</v>
      </c>
      <c r="M71" s="16" t="n">
        <v>0.10202161306875</v>
      </c>
      <c r="N71" s="16" t="n">
        <v>0.139962996282936</v>
      </c>
      <c r="O71" s="16" t="n">
        <v>0.115118757998241</v>
      </c>
      <c r="P71" s="16" t="n">
        <v>0.150130294534637</v>
      </c>
      <c r="Q71" s="16" t="n">
        <v>0.137919558534211</v>
      </c>
      <c r="R71" s="16" t="n">
        <v>0.104611668706123</v>
      </c>
      <c r="S71" s="16" t="n">
        <v>0.125731225700439</v>
      </c>
      <c r="T71" s="16" t="n">
        <v>0.106890320247491</v>
      </c>
      <c r="U71" s="16" t="n">
        <v>0.142839312761204</v>
      </c>
      <c r="V71" s="16" t="n">
        <v>0.15757106638412</v>
      </c>
      <c r="W71" s="16"/>
      <c r="X71" s="16" t="n">
        <v>0.124994926660302</v>
      </c>
      <c r="Y71" s="16" t="n">
        <v>0.13368708648772</v>
      </c>
      <c r="Z71" s="16"/>
      <c r="AA71" s="16" t="n">
        <v>0.1227546975109</v>
      </c>
      <c r="AB71" s="16" t="n">
        <v>0.133993830391344</v>
      </c>
      <c r="AC71" s="16" t="n">
        <v>0.124396047154895</v>
      </c>
      <c r="AD71" s="16"/>
      <c r="AE71" s="16" t="n">
        <v>0.146877447997832</v>
      </c>
      <c r="AF71" s="16" t="n">
        <v>0.11900514355314</v>
      </c>
      <c r="AG71" s="16" t="n">
        <v>0.0982244725088887</v>
      </c>
      <c r="AH71" s="16"/>
      <c r="AI71" s="16" t="n">
        <v>0.201503066039668</v>
      </c>
      <c r="AJ71" s="16" t="n">
        <v>0.0856824023883351</v>
      </c>
    </row>
    <row r="72">
      <c r="B72" t="s">
        <v>89</v>
      </c>
      <c r="C72" s="16" t="n">
        <v>0.127087105797847</v>
      </c>
      <c r="D72" s="16" t="n">
        <v>0.11723255880923</v>
      </c>
      <c r="E72" s="16" t="n">
        <v>0.13300215973378</v>
      </c>
      <c r="F72" s="16"/>
      <c r="G72" s="16" t="n">
        <v>0.0807762619852985</v>
      </c>
      <c r="H72" s="16" t="n">
        <v>0.140150128398092</v>
      </c>
      <c r="I72" s="16" t="n">
        <v>0.133225239113876</v>
      </c>
      <c r="J72" s="16"/>
      <c r="K72" s="16" t="n">
        <v>0.139737877142163</v>
      </c>
      <c r="L72" s="16" t="n">
        <v>0.151628797246285</v>
      </c>
      <c r="M72" s="16" t="n">
        <v>0.124576957417886</v>
      </c>
      <c r="N72" s="16" t="n">
        <v>0.118937784417748</v>
      </c>
      <c r="O72" s="16" t="n">
        <v>0.13994063925341</v>
      </c>
      <c r="P72" s="16" t="n">
        <v>0.13846134120792</v>
      </c>
      <c r="Q72" s="16" t="n">
        <v>0.0796077209807669</v>
      </c>
      <c r="R72" s="16" t="n">
        <v>0.17949894359688</v>
      </c>
      <c r="S72" s="16" t="n">
        <v>0.0926219263602303</v>
      </c>
      <c r="T72" s="16" t="n">
        <v>0.150103981351276</v>
      </c>
      <c r="U72" s="16" t="n">
        <v>0.0945517482469961</v>
      </c>
      <c r="V72" s="16" t="n">
        <v>0.103510987452495</v>
      </c>
      <c r="W72" s="16"/>
      <c r="X72" s="16" t="n">
        <v>0.118242530022396</v>
      </c>
      <c r="Y72" s="16" t="n">
        <v>0.142197842892573</v>
      </c>
      <c r="Z72" s="16"/>
      <c r="AA72" s="16" t="n">
        <v>0.183507985253241</v>
      </c>
      <c r="AB72" s="16" t="n">
        <v>0.132857167401454</v>
      </c>
      <c r="AC72" s="16" t="n">
        <v>0.0786200981467809</v>
      </c>
      <c r="AD72" s="16"/>
      <c r="AE72" s="16" t="n">
        <v>0.128578883928368</v>
      </c>
      <c r="AF72" s="16" t="n">
        <v>0.129018380575606</v>
      </c>
      <c r="AG72" s="16" t="n">
        <v>0.119002346043713</v>
      </c>
      <c r="AH72" s="16"/>
      <c r="AI72" s="16" t="n">
        <v>0.166248875833949</v>
      </c>
      <c r="AJ72" s="16" t="n">
        <v>0.189308681685799</v>
      </c>
    </row>
    <row r="73">
      <c r="B73" t="s">
        <v>90</v>
      </c>
      <c r="C73" s="16" t="n">
        <v>0.125504373576763</v>
      </c>
      <c r="D73" s="16" t="n">
        <v>0.188949909197096</v>
      </c>
      <c r="E73" s="16" t="n">
        <v>0.064487773955847</v>
      </c>
      <c r="F73" s="16"/>
      <c r="G73" s="16" t="n">
        <v>0.133418340777662</v>
      </c>
      <c r="H73" s="16" t="n">
        <v>0.12819012773727</v>
      </c>
      <c r="I73" s="16" t="n">
        <v>0.11988007564565</v>
      </c>
      <c r="J73" s="16"/>
      <c r="K73" s="16" t="n">
        <v>0.117201923641514</v>
      </c>
      <c r="L73" s="16" t="n">
        <v>0.138357669021763</v>
      </c>
      <c r="M73" s="16" t="n">
        <v>0.087325763448</v>
      </c>
      <c r="N73" s="16" t="n">
        <v>0.143483047282665</v>
      </c>
      <c r="O73" s="16" t="n">
        <v>0.164256113973925</v>
      </c>
      <c r="P73" s="16" t="n">
        <v>0.160631761240783</v>
      </c>
      <c r="Q73" s="16" t="n">
        <v>0.130131480352631</v>
      </c>
      <c r="R73" s="16" t="n">
        <v>0.0640788645593898</v>
      </c>
      <c r="S73" s="16" t="n">
        <v>0.101086929918492</v>
      </c>
      <c r="T73" s="16" t="n">
        <v>0.127008981685407</v>
      </c>
      <c r="U73" s="16" t="n">
        <v>0.127974442682355</v>
      </c>
      <c r="V73" s="16" t="n">
        <v>0.109330771081347</v>
      </c>
      <c r="W73" s="16"/>
      <c r="X73" s="16" t="n">
        <v>0.130825888354828</v>
      </c>
      <c r="Y73" s="16" t="n">
        <v>0.116412698317421</v>
      </c>
      <c r="Z73" s="16"/>
      <c r="AA73" s="16" t="n">
        <v>0.118708114122581</v>
      </c>
      <c r="AB73" s="16" t="n">
        <v>0.135084653763869</v>
      </c>
      <c r="AC73" s="16" t="n">
        <v>0.117598814766149</v>
      </c>
      <c r="AD73" s="16"/>
      <c r="AE73" s="16" t="n">
        <v>0.135285208294805</v>
      </c>
      <c r="AF73" s="16" t="n">
        <v>0.127808243486791</v>
      </c>
      <c r="AG73" s="16" t="n">
        <v>0.0946022529737406</v>
      </c>
      <c r="AH73" s="16"/>
      <c r="AI73" s="16" t="n">
        <v>0.155399245627662</v>
      </c>
      <c r="AJ73" s="16" t="n">
        <v>0.0998025825371794</v>
      </c>
    </row>
    <row r="74">
      <c r="B74" t="s">
        <v>91</v>
      </c>
      <c r="C74" s="16" t="n">
        <v>0.116916191559711</v>
      </c>
      <c r="D74" s="16" t="n">
        <v>0.154425654018415</v>
      </c>
      <c r="E74" s="16" t="n">
        <v>0.0787589480899543</v>
      </c>
      <c r="F74" s="16"/>
      <c r="G74" s="16" t="n">
        <v>0.0617300663642759</v>
      </c>
      <c r="H74" s="16" t="n">
        <v>0.105179012026101</v>
      </c>
      <c r="I74" s="16" t="n">
        <v>0.149631760683552</v>
      </c>
      <c r="J74" s="16"/>
      <c r="K74" s="16" t="n">
        <v>0.137187253387059</v>
      </c>
      <c r="L74" s="16" t="n">
        <v>0.137936736098269</v>
      </c>
      <c r="M74" s="16" t="n">
        <v>0.138961338539873</v>
      </c>
      <c r="N74" s="16" t="n">
        <v>0.0967902283986418</v>
      </c>
      <c r="O74" s="16" t="n">
        <v>0.118988149241041</v>
      </c>
      <c r="P74" s="16" t="n">
        <v>0.112001286396335</v>
      </c>
      <c r="Q74" s="16" t="n">
        <v>0.128254454645456</v>
      </c>
      <c r="R74" s="16" t="n">
        <v>0.108286632805079</v>
      </c>
      <c r="S74" s="16" t="n">
        <v>0.0940306934018995</v>
      </c>
      <c r="T74" s="16" t="n">
        <v>0.103475818480098</v>
      </c>
      <c r="U74" s="16" t="n">
        <v>0.0806944070627555</v>
      </c>
      <c r="V74" s="16" t="n">
        <v>0.089253782766517</v>
      </c>
      <c r="W74" s="16"/>
      <c r="X74" s="16" t="n">
        <v>0.103320055264104</v>
      </c>
      <c r="Y74" s="16" t="n">
        <v>0.140144851280986</v>
      </c>
      <c r="Z74" s="16"/>
      <c r="AA74" s="16" t="n">
        <v>0.172578509935143</v>
      </c>
      <c r="AB74" s="16" t="n">
        <v>0.0996080753956658</v>
      </c>
      <c r="AC74" s="16" t="n">
        <v>0.099865187564259</v>
      </c>
      <c r="AD74" s="16"/>
      <c r="AE74" s="16" t="n">
        <v>0.131387801387792</v>
      </c>
      <c r="AF74" s="16" t="n">
        <v>0.104794993857231</v>
      </c>
      <c r="AG74" s="16" t="n">
        <v>0.104335453247232</v>
      </c>
      <c r="AH74" s="16"/>
      <c r="AI74" s="16" t="n">
        <v>0.176115458214705</v>
      </c>
      <c r="AJ74" s="16" t="n">
        <v>0.132562060074956</v>
      </c>
    </row>
    <row r="75">
      <c r="B75" t="s">
        <v>92</v>
      </c>
      <c r="C75" s="16" t="n">
        <v>0.104962617070507</v>
      </c>
      <c r="D75" s="16" t="n">
        <v>0.111964183105579</v>
      </c>
      <c r="E75" s="16" t="n">
        <v>0.0987709635363335</v>
      </c>
      <c r="F75" s="16"/>
      <c r="G75" s="16" t="n">
        <v>0.0739874965381729</v>
      </c>
      <c r="H75" s="16" t="n">
        <v>0.0937734496531818</v>
      </c>
      <c r="I75" s="16" t="n">
        <v>0.127606002906304</v>
      </c>
      <c r="J75" s="16"/>
      <c r="K75" s="16" t="n">
        <v>0.0819279055589059</v>
      </c>
      <c r="L75" s="16" t="n">
        <v>0.102976238755492</v>
      </c>
      <c r="M75" s="16" t="n">
        <v>0.0938447214731874</v>
      </c>
      <c r="N75" s="16" t="n">
        <v>0.0959801166030354</v>
      </c>
      <c r="O75" s="16" t="n">
        <v>0.102511923517156</v>
      </c>
      <c r="P75" s="16" t="n">
        <v>0.0951539188328432</v>
      </c>
      <c r="Q75" s="16" t="n">
        <v>0.0854018354051577</v>
      </c>
      <c r="R75" s="16" t="n">
        <v>0.128987647625175</v>
      </c>
      <c r="S75" s="16" t="n">
        <v>0.112637421399371</v>
      </c>
      <c r="T75" s="16" t="n">
        <v>0.136148108371405</v>
      </c>
      <c r="U75" s="16" t="n">
        <v>0.122949298419366</v>
      </c>
      <c r="V75" s="16" t="n">
        <v>0.209853710715876</v>
      </c>
      <c r="W75" s="16"/>
      <c r="X75" s="16" t="n">
        <v>0.118653991509481</v>
      </c>
      <c r="Y75" s="16" t="n">
        <v>0.0815712453568928</v>
      </c>
      <c r="Z75" s="16"/>
      <c r="AA75" s="16" t="n">
        <v>0.118275224922792</v>
      </c>
      <c r="AB75" s="16" t="n">
        <v>0.0894755474049884</v>
      </c>
      <c r="AC75" s="16" t="n">
        <v>0.116062431317019</v>
      </c>
      <c r="AD75" s="16"/>
      <c r="AE75" s="16" t="n">
        <v>0.0896383863426123</v>
      </c>
      <c r="AF75" s="16" t="n">
        <v>0.121558789068464</v>
      </c>
      <c r="AG75" s="16" t="n">
        <v>0.110258784249911</v>
      </c>
      <c r="AH75" s="16"/>
      <c r="AI75" s="16" t="n">
        <v>0.127448358369686</v>
      </c>
      <c r="AJ75" s="16" t="n">
        <v>0.103625441868194</v>
      </c>
    </row>
    <row r="76">
      <c r="B76" t="s">
        <v>93</v>
      </c>
      <c r="C76" s="16" t="n">
        <v>0.0984146271206335</v>
      </c>
      <c r="D76" s="16" t="n">
        <v>0.13592783510695</v>
      </c>
      <c r="E76" s="16" t="n">
        <v>0.0597303372763947</v>
      </c>
      <c r="F76" s="16"/>
      <c r="G76" s="16" t="n">
        <v>0.0588168909686503</v>
      </c>
      <c r="H76" s="16" t="n">
        <v>0.0982257650361863</v>
      </c>
      <c r="I76" s="16" t="n">
        <v>0.11422981736581</v>
      </c>
      <c r="J76" s="16"/>
      <c r="K76" s="16" t="n">
        <v>0.0729969514613484</v>
      </c>
      <c r="L76" s="16" t="n">
        <v>0.122958571150666</v>
      </c>
      <c r="M76" s="16" t="n">
        <v>0.0669859452110468</v>
      </c>
      <c r="N76" s="16" t="n">
        <v>0.0889883197387722</v>
      </c>
      <c r="O76" s="16" t="n">
        <v>0.124846406125858</v>
      </c>
      <c r="P76" s="16" t="n">
        <v>0.0950107556913393</v>
      </c>
      <c r="Q76" s="16" t="n">
        <v>0.0965776265375947</v>
      </c>
      <c r="R76" s="16" t="n">
        <v>0.145721495971254</v>
      </c>
      <c r="S76" s="16" t="n">
        <v>0.079782791698293</v>
      </c>
      <c r="T76" s="16" t="n">
        <v>0.144785004753093</v>
      </c>
      <c r="U76" s="16" t="n">
        <v>0.0774522518974441</v>
      </c>
      <c r="V76" s="16" t="n">
        <v>0.0873300034404921</v>
      </c>
      <c r="W76" s="16"/>
      <c r="X76" s="16" t="n">
        <v>0.112346812004532</v>
      </c>
      <c r="Y76" s="16" t="n">
        <v>0.0746118367686012</v>
      </c>
      <c r="Z76" s="16"/>
      <c r="AA76" s="16" t="n">
        <v>0.0962244921973784</v>
      </c>
      <c r="AB76" s="16" t="n">
        <v>0.0825121668394849</v>
      </c>
      <c r="AC76" s="16" t="n">
        <v>0.121266709420434</v>
      </c>
      <c r="AD76" s="16"/>
      <c r="AE76" s="16" t="n">
        <v>0.0951291164207747</v>
      </c>
      <c r="AF76" s="16" t="n">
        <v>0.107842769035486</v>
      </c>
      <c r="AG76" s="16" t="n">
        <v>0.0870234301844403</v>
      </c>
      <c r="AH76" s="16"/>
      <c r="AI76" s="16" t="n">
        <v>0.116081639889545</v>
      </c>
      <c r="AJ76" s="16" t="n">
        <v>0.0699966748367023</v>
      </c>
    </row>
    <row r="77">
      <c r="B77" t="s">
        <v>94</v>
      </c>
      <c r="C77" s="16" t="n">
        <v>0.0144635570724856</v>
      </c>
      <c r="D77" s="16" t="n">
        <v>0.0162420344741369</v>
      </c>
      <c r="E77" s="16" t="n">
        <v>0.013060567683091</v>
      </c>
      <c r="F77" s="16"/>
      <c r="G77" s="16" t="n">
        <v>0.0244894454358709</v>
      </c>
      <c r="H77" s="16" t="n">
        <v>0.0111604325426642</v>
      </c>
      <c r="I77" s="16" t="n">
        <v>0.0135766952103365</v>
      </c>
      <c r="J77" s="16"/>
      <c r="K77" s="16" t="n">
        <v>0.00793278185421866</v>
      </c>
      <c r="L77" s="16" t="n">
        <v>0.0140935455789109</v>
      </c>
      <c r="M77" s="16" t="n">
        <v>0.0132882037136232</v>
      </c>
      <c r="N77" s="16" t="n">
        <v>0</v>
      </c>
      <c r="O77" s="16" t="n">
        <v>0.00559247334329467</v>
      </c>
      <c r="P77" s="16" t="n">
        <v>0.0283867464919993</v>
      </c>
      <c r="Q77" s="16" t="n">
        <v>0.013034680145438</v>
      </c>
      <c r="R77" s="16" t="n">
        <v>0.0138888027535175</v>
      </c>
      <c r="S77" s="16" t="n">
        <v>0.0241653915874196</v>
      </c>
      <c r="T77" s="16" t="n">
        <v>0.0317268862208205</v>
      </c>
      <c r="U77" s="16" t="n">
        <v>0</v>
      </c>
      <c r="V77" s="16" t="n">
        <v>0.0164997847238826</v>
      </c>
      <c r="W77" s="16"/>
      <c r="X77" s="16" t="n">
        <v>0.0178228424197828</v>
      </c>
      <c r="Y77" s="16" t="n">
        <v>0.00872430185008455</v>
      </c>
      <c r="Z77" s="16"/>
      <c r="AA77" s="16" t="n">
        <v>0.0026401544197896</v>
      </c>
      <c r="AB77" s="16" t="n">
        <v>0.0160967408082648</v>
      </c>
      <c r="AC77" s="16" t="n">
        <v>0.0208184033365237</v>
      </c>
      <c r="AD77" s="16"/>
      <c r="AE77" s="16" t="n">
        <v>0.0140652436311774</v>
      </c>
      <c r="AF77" s="16" t="n">
        <v>0.0107602998878573</v>
      </c>
      <c r="AG77" s="16" t="n">
        <v>0.0234247098358522</v>
      </c>
      <c r="AH77" s="16"/>
      <c r="AI77" s="16" t="n">
        <v>0.00318746579918585</v>
      </c>
      <c r="AJ77" s="16" t="n">
        <v>0.00764866995166686</v>
      </c>
    </row>
    <row r="78">
      <c r="B78" t="s">
        <v>95</v>
      </c>
      <c r="C78" s="16" t="n">
        <v>0.0282805258144501</v>
      </c>
      <c r="D78" s="16" t="n">
        <v>0.0226399879732432</v>
      </c>
      <c r="E78" s="16" t="n">
        <v>0.0336740802117865</v>
      </c>
      <c r="F78" s="16"/>
      <c r="G78" s="16" t="n">
        <v>0.0442315397514269</v>
      </c>
      <c r="H78" s="16" t="n">
        <v>0.0254119886351141</v>
      </c>
      <c r="I78" s="16" t="n">
        <v>0.0246491771236913</v>
      </c>
      <c r="J78" s="16"/>
      <c r="K78" s="16" t="n">
        <v>0.0197802833860357</v>
      </c>
      <c r="L78" s="16" t="n">
        <v>0.0182346448410081</v>
      </c>
      <c r="M78" s="16" t="n">
        <v>0.0512395476197554</v>
      </c>
      <c r="N78" s="16" t="n">
        <v>0.0285204987702959</v>
      </c>
      <c r="O78" s="16" t="n">
        <v>0.0288311661756546</v>
      </c>
      <c r="P78" s="16" t="n">
        <v>0.0355611790948573</v>
      </c>
      <c r="Q78" s="16" t="n">
        <v>0.0215788407187631</v>
      </c>
      <c r="R78" s="16" t="n">
        <v>0.0200923343711641</v>
      </c>
      <c r="S78" s="16" t="n">
        <v>0.0103497310626848</v>
      </c>
      <c r="T78" s="16" t="n">
        <v>0.0534428847761348</v>
      </c>
      <c r="U78" s="16" t="n">
        <v>0.0370808573440922</v>
      </c>
      <c r="V78" s="16" t="n">
        <v>0.0438001792507971</v>
      </c>
      <c r="W78" s="16"/>
      <c r="X78" s="16" t="n">
        <v>0.0261178222961778</v>
      </c>
      <c r="Y78" s="16" t="n">
        <v>0.0319754508293006</v>
      </c>
      <c r="Z78" s="16"/>
      <c r="AA78" s="16" t="n">
        <v>0.0179292230705595</v>
      </c>
      <c r="AB78" s="16" t="n">
        <v>0.0298592336979601</v>
      </c>
      <c r="AC78" s="16" t="n">
        <v>0.0336450301799891</v>
      </c>
      <c r="AD78" s="16"/>
      <c r="AE78" s="16" t="n">
        <v>0.0272277868741613</v>
      </c>
      <c r="AF78" s="16" t="n">
        <v>0.0266698380713201</v>
      </c>
      <c r="AG78" s="16" t="n">
        <v>0.0345147062454307</v>
      </c>
      <c r="AH78" s="16"/>
      <c r="AI78" s="16" t="n">
        <v>0.0154736776059633</v>
      </c>
      <c r="AJ78" s="16" t="n">
        <v>0.0194372989130795</v>
      </c>
    </row>
    <row r="79">
      <c r="B79" t="s">
        <v>96</v>
      </c>
      <c r="C79" s="16" t="n">
        <v>0.0120991067771884</v>
      </c>
      <c r="D79" s="16" t="n">
        <v>0.0155724268653544</v>
      </c>
      <c r="E79" s="16" t="n">
        <v>0.00894196020823252</v>
      </c>
      <c r="F79" s="16"/>
      <c r="G79" s="16" t="n">
        <v>0.0155931399175565</v>
      </c>
      <c r="H79" s="16" t="n">
        <v>0.00753728460122734</v>
      </c>
      <c r="I79" s="16" t="n">
        <v>0.0149630494084273</v>
      </c>
      <c r="J79" s="16"/>
      <c r="K79" s="16" t="n">
        <v>0.0102918591000434</v>
      </c>
      <c r="L79" s="16" t="n">
        <v>0.0164885964831859</v>
      </c>
      <c r="M79" s="16" t="n">
        <v>0.00767483420171965</v>
      </c>
      <c r="N79" s="16" t="n">
        <v>0.0237213089572002</v>
      </c>
      <c r="O79" s="16" t="n">
        <v>0.00994314728926837</v>
      </c>
      <c r="P79" s="16" t="n">
        <v>0.00406493163947868</v>
      </c>
      <c r="Q79" s="16" t="n">
        <v>0.0102450835124423</v>
      </c>
      <c r="R79" s="16" t="n">
        <v>0.0276751792673469</v>
      </c>
      <c r="S79" s="16" t="n">
        <v>0.0238265430335967</v>
      </c>
      <c r="T79" s="16" t="n">
        <v>0</v>
      </c>
      <c r="U79" s="16" t="n">
        <v>0</v>
      </c>
      <c r="V79" s="16" t="n">
        <v>0</v>
      </c>
      <c r="W79" s="16"/>
      <c r="X79" s="16" t="n">
        <v>0.0150620697615902</v>
      </c>
      <c r="Y79" s="16" t="n">
        <v>0.00703695842599503</v>
      </c>
      <c r="Z79" s="16"/>
      <c r="AA79" s="16" t="n">
        <v>0.00936720846845859</v>
      </c>
      <c r="AB79" s="16" t="n">
        <v>0.00838219974944807</v>
      </c>
      <c r="AC79" s="16" t="n">
        <v>0.0190437234648152</v>
      </c>
      <c r="AD79" s="16"/>
      <c r="AE79" s="16" t="n">
        <v>0.0134865662134472</v>
      </c>
      <c r="AF79" s="16" t="n">
        <v>0.00866838732457956</v>
      </c>
      <c r="AG79" s="16" t="n">
        <v>0.0157342402746135</v>
      </c>
      <c r="AH79" s="16"/>
      <c r="AI79" s="16" t="n">
        <v>0.00581051359744457</v>
      </c>
      <c r="AJ79" s="16" t="n">
        <v>0.00895858330077949</v>
      </c>
    </row>
    <row r="80">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row>
    <row r="81">
      <c r="B81" s="7" t="s">
        <v>119</v>
      </c>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c r="B82" s="26" t="s">
        <v>65</v>
      </c>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c r="B83" t="s">
        <v>98</v>
      </c>
      <c r="C83" s="16" t="n">
        <v>0.497218798723352</v>
      </c>
      <c r="D83" s="16" t="n">
        <v>0.50703712037293</v>
      </c>
      <c r="E83" s="16" t="n">
        <v>0.487264830089392</v>
      </c>
      <c r="F83" s="16"/>
      <c r="G83" s="16" t="n">
        <v>0.56740556258038</v>
      </c>
      <c r="H83" s="16" t="n">
        <v>0.49513071684325</v>
      </c>
      <c r="I83" s="16" t="n">
        <v>0.471440472667167</v>
      </c>
      <c r="J83" s="16"/>
      <c r="K83" s="16" t="n">
        <v>0.50007832440323</v>
      </c>
      <c r="L83" s="16" t="n">
        <v>0.570211718728789</v>
      </c>
      <c r="M83" s="16" t="n">
        <v>0.487083839071233</v>
      </c>
      <c r="N83" s="16" t="n">
        <v>0.523129834530612</v>
      </c>
      <c r="O83" s="16" t="n">
        <v>0.429236338757728</v>
      </c>
      <c r="P83" s="16" t="n">
        <v>0.497590636134651</v>
      </c>
      <c r="Q83" s="16" t="n">
        <v>0.456968293774096</v>
      </c>
      <c r="R83" s="16" t="n">
        <v>0.337625808123862</v>
      </c>
      <c r="S83" s="16" t="n">
        <v>0.487588673399967</v>
      </c>
      <c r="T83" s="16" t="n">
        <v>0.577604966741152</v>
      </c>
      <c r="U83" s="16" t="n">
        <v>0.507014521719101</v>
      </c>
      <c r="V83" s="16" t="n">
        <v>0.413308240541337</v>
      </c>
      <c r="W83" s="16"/>
      <c r="X83" s="16" t="n">
        <v>0.50617240843763</v>
      </c>
      <c r="Y83" s="16" t="n">
        <v>0.481921779863862</v>
      </c>
      <c r="Z83" s="16"/>
      <c r="AA83" s="16" t="n">
        <v>0.448903448541151</v>
      </c>
      <c r="AB83" s="16" t="n">
        <v>0.552104235413482</v>
      </c>
      <c r="AC83" s="16" t="n">
        <v>0.458702122061932</v>
      </c>
      <c r="AD83" s="16"/>
      <c r="AE83" s="16" t="n">
        <v>0.49341916788423</v>
      </c>
      <c r="AF83" s="16" t="n">
        <v>0.480685201821441</v>
      </c>
      <c r="AG83" s="16" t="n">
        <v>0.542597046396123</v>
      </c>
      <c r="AH83" s="16"/>
      <c r="AI83" s="16" t="n">
        <v>0.495224680702369</v>
      </c>
      <c r="AJ83" s="16" t="n">
        <v>0.502719654217475</v>
      </c>
    </row>
    <row r="84">
      <c r="B84" t="s">
        <v>99</v>
      </c>
      <c r="C84" s="16" t="n">
        <v>0.28433464188109</v>
      </c>
      <c r="D84" s="16" t="n">
        <v>0.259501012919464</v>
      </c>
      <c r="E84" s="16" t="n">
        <v>0.312199077090714</v>
      </c>
      <c r="F84" s="16"/>
      <c r="G84" s="16" t="n">
        <v>0.292094427298327</v>
      </c>
      <c r="H84" s="16" t="n">
        <v>0.283453429114297</v>
      </c>
      <c r="I84" s="16" t="n">
        <v>0.282089651225425</v>
      </c>
      <c r="J84" s="16"/>
      <c r="K84" s="16" t="n">
        <v>0.234407766112232</v>
      </c>
      <c r="L84" s="16" t="n">
        <v>0.324977072250416</v>
      </c>
      <c r="M84" s="16" t="n">
        <v>0.232275076726296</v>
      </c>
      <c r="N84" s="16" t="n">
        <v>0.350120227393742</v>
      </c>
      <c r="O84" s="16" t="n">
        <v>0.315496877734412</v>
      </c>
      <c r="P84" s="16" t="n">
        <v>0.270847394605859</v>
      </c>
      <c r="Q84" s="16" t="n">
        <v>0.270004876478096</v>
      </c>
      <c r="R84" s="16" t="n">
        <v>0.244320376766982</v>
      </c>
      <c r="S84" s="16" t="n">
        <v>0.292104427672367</v>
      </c>
      <c r="T84" s="16" t="n">
        <v>0.298536349492912</v>
      </c>
      <c r="U84" s="16" t="n">
        <v>0.315485275179238</v>
      </c>
      <c r="V84" s="16" t="n">
        <v>0.235311073239678</v>
      </c>
      <c r="W84" s="16"/>
      <c r="X84" s="16" t="n">
        <v>0.28392442614522</v>
      </c>
      <c r="Y84" s="16" t="n">
        <v>0.28503548523347</v>
      </c>
      <c r="Z84" s="16"/>
      <c r="AA84" s="16" t="n">
        <v>0.277042331873843</v>
      </c>
      <c r="AB84" s="16" t="n">
        <v>0.291482516768858</v>
      </c>
      <c r="AC84" s="16" t="n">
        <v>0.280040805301342</v>
      </c>
      <c r="AD84" s="16"/>
      <c r="AE84" s="16" t="n">
        <v>0.260887598095096</v>
      </c>
      <c r="AF84" s="16" t="n">
        <v>0.3024195714302</v>
      </c>
      <c r="AG84" s="16" t="n">
        <v>0.308034285083742</v>
      </c>
      <c r="AH84" s="16"/>
      <c r="AI84" s="16" t="n">
        <v>0.246057145761447</v>
      </c>
      <c r="AJ84" s="16" t="n">
        <v>0.304430686215149</v>
      </c>
    </row>
    <row r="85">
      <c r="B85" t="s">
        <v>100</v>
      </c>
      <c r="C85" s="16" t="n">
        <v>0.228048480040225</v>
      </c>
      <c r="D85" s="16" t="n">
        <v>0.225921343846382</v>
      </c>
      <c r="E85" s="16" t="n">
        <v>0.22892414845269</v>
      </c>
      <c r="F85" s="16"/>
      <c r="G85" s="16" t="n">
        <v>0.26622641648597</v>
      </c>
      <c r="H85" s="16" t="n">
        <v>0.246103676707817</v>
      </c>
      <c r="I85" s="16" t="n">
        <v>0.196172688900557</v>
      </c>
      <c r="J85" s="16"/>
      <c r="K85" s="16" t="n">
        <v>0.220473184580236</v>
      </c>
      <c r="L85" s="16" t="n">
        <v>0.231730904715518</v>
      </c>
      <c r="M85" s="16" t="n">
        <v>0.304588117352131</v>
      </c>
      <c r="N85" s="16" t="n">
        <v>0.183086105190153</v>
      </c>
      <c r="O85" s="16" t="n">
        <v>0.259716887341527</v>
      </c>
      <c r="P85" s="16" t="n">
        <v>0.205978872473991</v>
      </c>
      <c r="Q85" s="16" t="n">
        <v>0.233665310349103</v>
      </c>
      <c r="R85" s="16" t="n">
        <v>0.179875828244779</v>
      </c>
      <c r="S85" s="16" t="n">
        <v>0.238804800333543</v>
      </c>
      <c r="T85" s="16" t="n">
        <v>0.23263491131737</v>
      </c>
      <c r="U85" s="16" t="n">
        <v>0.171829168054812</v>
      </c>
      <c r="V85" s="16" t="n">
        <v>0.238417739984341</v>
      </c>
      <c r="W85" s="16"/>
      <c r="X85" s="16" t="n">
        <v>0.248949669442077</v>
      </c>
      <c r="Y85" s="16" t="n">
        <v>0.192339319302961</v>
      </c>
      <c r="Z85" s="16"/>
      <c r="AA85" s="16" t="n">
        <v>0.188844628923489</v>
      </c>
      <c r="AB85" s="16" t="n">
        <v>0.249532526018869</v>
      </c>
      <c r="AC85" s="16" t="n">
        <v>0.227627058738554</v>
      </c>
      <c r="AD85" s="16"/>
      <c r="AE85" s="16" t="n">
        <v>0.217799568815263</v>
      </c>
      <c r="AF85" s="16" t="n">
        <v>0.254921539024067</v>
      </c>
      <c r="AG85" s="16" t="n">
        <v>0.197929276741163</v>
      </c>
      <c r="AH85" s="16"/>
      <c r="AI85" s="16" t="n">
        <v>0.206630179028925</v>
      </c>
      <c r="AJ85" s="16" t="n">
        <v>0.238582600336656</v>
      </c>
    </row>
    <row r="86">
      <c r="B86" t="s">
        <v>101</v>
      </c>
      <c r="C86" s="16" t="n">
        <v>0.200633799166483</v>
      </c>
      <c r="D86" s="16" t="n">
        <v>0.195398194358555</v>
      </c>
      <c r="E86" s="16" t="n">
        <v>0.203271578727745</v>
      </c>
      <c r="F86" s="16"/>
      <c r="G86" s="16" t="n">
        <v>0.152525635405078</v>
      </c>
      <c r="H86" s="16" t="n">
        <v>0.213433871075551</v>
      </c>
      <c r="I86" s="16" t="n">
        <v>0.207726428087394</v>
      </c>
      <c r="J86" s="16"/>
      <c r="K86" s="16" t="n">
        <v>0.177898001843006</v>
      </c>
      <c r="L86" s="16" t="n">
        <v>0.203798018018777</v>
      </c>
      <c r="M86" s="16" t="n">
        <v>0.22712077199991</v>
      </c>
      <c r="N86" s="16" t="n">
        <v>0.199639207612659</v>
      </c>
      <c r="O86" s="16" t="n">
        <v>0.164350309781795</v>
      </c>
      <c r="P86" s="16" t="n">
        <v>0.236347646739424</v>
      </c>
      <c r="Q86" s="16" t="n">
        <v>0.216873731939401</v>
      </c>
      <c r="R86" s="16" t="n">
        <v>0.246527710119839</v>
      </c>
      <c r="S86" s="16" t="n">
        <v>0.190654671797359</v>
      </c>
      <c r="T86" s="16" t="n">
        <v>0.148328767823674</v>
      </c>
      <c r="U86" s="16" t="n">
        <v>0.201158475246382</v>
      </c>
      <c r="V86" s="16" t="n">
        <v>0.285660486650244</v>
      </c>
      <c r="W86" s="16"/>
      <c r="X86" s="16" t="n">
        <v>0.191406786534029</v>
      </c>
      <c r="Y86" s="16" t="n">
        <v>0.216397920091958</v>
      </c>
      <c r="Z86" s="16"/>
      <c r="AA86" s="16" t="n">
        <v>0.209438400276124</v>
      </c>
      <c r="AB86" s="16" t="n">
        <v>0.216537497629933</v>
      </c>
      <c r="AC86" s="16" t="n">
        <v>0.173002844582676</v>
      </c>
      <c r="AD86" s="16"/>
      <c r="AE86" s="16" t="n">
        <v>0.193307697507531</v>
      </c>
      <c r="AF86" s="16" t="n">
        <v>0.197188911815061</v>
      </c>
      <c r="AG86" s="16" t="n">
        <v>0.227449209810184</v>
      </c>
      <c r="AH86" s="16"/>
      <c r="AI86" s="16" t="n">
        <v>0.259523395100369</v>
      </c>
      <c r="AJ86" s="16" t="n">
        <v>0.219801527718321</v>
      </c>
    </row>
    <row r="87">
      <c r="B87" t="s">
        <v>102</v>
      </c>
      <c r="C87" s="16" t="n">
        <v>0.182186072906094</v>
      </c>
      <c r="D87" s="16" t="n">
        <v>0.156759697977474</v>
      </c>
      <c r="E87" s="16" t="n">
        <v>0.207489328086621</v>
      </c>
      <c r="F87" s="16"/>
      <c r="G87" s="16" t="n">
        <v>0.178052050747165</v>
      </c>
      <c r="H87" s="16" t="n">
        <v>0.182373489538233</v>
      </c>
      <c r="I87" s="16" t="n">
        <v>0.183644485845105</v>
      </c>
      <c r="J87" s="16"/>
      <c r="K87" s="16" t="n">
        <v>0.173412674416419</v>
      </c>
      <c r="L87" s="16" t="n">
        <v>0.167601986756429</v>
      </c>
      <c r="M87" s="16" t="n">
        <v>0.253067793756568</v>
      </c>
      <c r="N87" s="16" t="n">
        <v>0.14284123265996</v>
      </c>
      <c r="O87" s="16" t="n">
        <v>0.170732021866467</v>
      </c>
      <c r="P87" s="16" t="n">
        <v>0.203748696974688</v>
      </c>
      <c r="Q87" s="16" t="n">
        <v>0.218783256651763</v>
      </c>
      <c r="R87" s="16" t="n">
        <v>0.230855919443586</v>
      </c>
      <c r="S87" s="16" t="n">
        <v>0.145822584956039</v>
      </c>
      <c r="T87" s="16" t="n">
        <v>0.16348077050604</v>
      </c>
      <c r="U87" s="16" t="n">
        <v>0.171913751880701</v>
      </c>
      <c r="V87" s="16" t="n">
        <v>0.204961317234942</v>
      </c>
      <c r="W87" s="16"/>
      <c r="X87" s="16" t="n">
        <v>0.201290623194554</v>
      </c>
      <c r="Y87" s="16" t="n">
        <v>0.149546425278994</v>
      </c>
      <c r="Z87" s="16"/>
      <c r="AA87" s="16" t="n">
        <v>0.167459118933258</v>
      </c>
      <c r="AB87" s="16" t="n">
        <v>0.198713666261882</v>
      </c>
      <c r="AC87" s="16" t="n">
        <v>0.170716003491813</v>
      </c>
      <c r="AD87" s="16"/>
      <c r="AE87" s="16" t="n">
        <v>0.171958092640914</v>
      </c>
      <c r="AF87" s="16" t="n">
        <v>0.192651210973643</v>
      </c>
      <c r="AG87" s="16" t="n">
        <v>0.187026514804064</v>
      </c>
      <c r="AH87" s="16"/>
      <c r="AI87" s="16" t="n">
        <v>0.182209941093945</v>
      </c>
      <c r="AJ87" s="16" t="n">
        <v>0.196054474386845</v>
      </c>
    </row>
    <row r="88">
      <c r="B88" t="s">
        <v>103</v>
      </c>
      <c r="C88" s="16" t="n">
        <v>0.176284238422864</v>
      </c>
      <c r="D88" s="16" t="n">
        <v>0.186070738389314</v>
      </c>
      <c r="E88" s="16" t="n">
        <v>0.164689681949763</v>
      </c>
      <c r="F88" s="16"/>
      <c r="G88" s="16" t="n">
        <v>0.201231000002077</v>
      </c>
      <c r="H88" s="16" t="n">
        <v>0.182769756489999</v>
      </c>
      <c r="I88" s="16" t="n">
        <v>0.160397695487502</v>
      </c>
      <c r="J88" s="16"/>
      <c r="K88" s="16" t="n">
        <v>0.199378761078987</v>
      </c>
      <c r="L88" s="16" t="n">
        <v>0.20784238353919</v>
      </c>
      <c r="M88" s="16" t="n">
        <v>0.168959707652218</v>
      </c>
      <c r="N88" s="16" t="n">
        <v>0.131203481143835</v>
      </c>
      <c r="O88" s="16" t="n">
        <v>0.190684297444452</v>
      </c>
      <c r="P88" s="16" t="n">
        <v>0.16228285142976</v>
      </c>
      <c r="Q88" s="16" t="n">
        <v>0.120466133643892</v>
      </c>
      <c r="R88" s="16" t="n">
        <v>0.139394660118307</v>
      </c>
      <c r="S88" s="16" t="n">
        <v>0.176473729708682</v>
      </c>
      <c r="T88" s="16" t="n">
        <v>0.166416627103226</v>
      </c>
      <c r="U88" s="16" t="n">
        <v>0.242894027962763</v>
      </c>
      <c r="V88" s="16" t="n">
        <v>0.223033778900836</v>
      </c>
      <c r="W88" s="16"/>
      <c r="X88" s="16" t="n">
        <v>0.16590833371297</v>
      </c>
      <c r="Y88" s="16" t="n">
        <v>0.194011212804871</v>
      </c>
      <c r="Z88" s="16"/>
      <c r="AA88" s="16" t="n">
        <v>0.163189022422259</v>
      </c>
      <c r="AB88" s="16" t="n">
        <v>0.170200366583614</v>
      </c>
      <c r="AC88" s="16" t="n">
        <v>0.19387955892508</v>
      </c>
      <c r="AD88" s="16"/>
      <c r="AE88" s="16" t="n">
        <v>0.165797400478165</v>
      </c>
      <c r="AF88" s="16" t="n">
        <v>0.185642967538894</v>
      </c>
      <c r="AG88" s="16" t="n">
        <v>0.184173536381628</v>
      </c>
      <c r="AH88" s="16"/>
      <c r="AI88" s="16" t="n">
        <v>0.157437877835166</v>
      </c>
      <c r="AJ88" s="16" t="n">
        <v>0.140614798593791</v>
      </c>
    </row>
    <row r="89">
      <c r="B89" t="s">
        <v>104</v>
      </c>
      <c r="C89" s="16" t="n">
        <v>0.148209842496548</v>
      </c>
      <c r="D89" s="16" t="n">
        <v>0.137558650848748</v>
      </c>
      <c r="E89" s="16" t="n">
        <v>0.158348741727398</v>
      </c>
      <c r="F89" s="16"/>
      <c r="G89" s="16" t="n">
        <v>0.12555410046478</v>
      </c>
      <c r="H89" s="16" t="n">
        <v>0.136177944582987</v>
      </c>
      <c r="I89" s="16" t="n">
        <v>0.168351420533599</v>
      </c>
      <c r="J89" s="16"/>
      <c r="K89" s="16" t="n">
        <v>0.165927547690558</v>
      </c>
      <c r="L89" s="16" t="n">
        <v>0.099488117705301</v>
      </c>
      <c r="M89" s="16" t="n">
        <v>0.149062316904986</v>
      </c>
      <c r="N89" s="16" t="n">
        <v>0.119750617613945</v>
      </c>
      <c r="O89" s="16" t="n">
        <v>0.184002592301102</v>
      </c>
      <c r="P89" s="16" t="n">
        <v>0.112089237946606</v>
      </c>
      <c r="Q89" s="16" t="n">
        <v>0.188483580375611</v>
      </c>
      <c r="R89" s="16" t="n">
        <v>0.157710775790224</v>
      </c>
      <c r="S89" s="16" t="n">
        <v>0.140340450528773</v>
      </c>
      <c r="T89" s="16" t="n">
        <v>0.174371378357555</v>
      </c>
      <c r="U89" s="16" t="n">
        <v>0.22361234588854</v>
      </c>
      <c r="V89" s="16" t="n">
        <v>0.0863464822714629</v>
      </c>
      <c r="W89" s="16"/>
      <c r="X89" s="16" t="n">
        <v>0.150282548601511</v>
      </c>
      <c r="Y89" s="16" t="n">
        <v>0.144668675817456</v>
      </c>
      <c r="Z89" s="16"/>
      <c r="AA89" s="16" t="n">
        <v>0.193502472534072</v>
      </c>
      <c r="AB89" s="16" t="n">
        <v>0.121298198746935</v>
      </c>
      <c r="AC89" s="16" t="n">
        <v>0.151493384661001</v>
      </c>
      <c r="AD89" s="16"/>
      <c r="AE89" s="16" t="n">
        <v>0.158224261197099</v>
      </c>
      <c r="AF89" s="16" t="n">
        <v>0.153686024612499</v>
      </c>
      <c r="AG89" s="16" t="n">
        <v>0.10991728046451</v>
      </c>
      <c r="AH89" s="16"/>
      <c r="AI89" s="16" t="n">
        <v>0.171118639738796</v>
      </c>
      <c r="AJ89" s="16" t="n">
        <v>0.143596834021016</v>
      </c>
    </row>
    <row r="90">
      <c r="B90" t="s">
        <v>105</v>
      </c>
      <c r="C90" s="16" t="n">
        <v>0.131287737813291</v>
      </c>
      <c r="D90" s="16" t="n">
        <v>0.138032108326452</v>
      </c>
      <c r="E90" s="16" t="n">
        <v>0.125191052112111</v>
      </c>
      <c r="F90" s="16"/>
      <c r="G90" s="16" t="n">
        <v>0.134974305161035</v>
      </c>
      <c r="H90" s="16" t="n">
        <v>0.134755006987599</v>
      </c>
      <c r="I90" s="16" t="n">
        <v>0.126606033073267</v>
      </c>
      <c r="J90" s="16"/>
      <c r="K90" s="16" t="n">
        <v>0.13621412733391</v>
      </c>
      <c r="L90" s="16" t="n">
        <v>0.108157596816628</v>
      </c>
      <c r="M90" s="16" t="n">
        <v>0.124361013125595</v>
      </c>
      <c r="N90" s="16" t="n">
        <v>0.115002908981958</v>
      </c>
      <c r="O90" s="16" t="n">
        <v>0.110848577241757</v>
      </c>
      <c r="P90" s="16" t="n">
        <v>0.150820110435342</v>
      </c>
      <c r="Q90" s="16" t="n">
        <v>0.136555501326062</v>
      </c>
      <c r="R90" s="16" t="n">
        <v>0.166933325684113</v>
      </c>
      <c r="S90" s="16" t="n">
        <v>0.114267503027637</v>
      </c>
      <c r="T90" s="16" t="n">
        <v>0.202295662934861</v>
      </c>
      <c r="U90" s="16" t="n">
        <v>0.0713325566770635</v>
      </c>
      <c r="V90" s="16" t="n">
        <v>0.172417426843079</v>
      </c>
      <c r="W90" s="16"/>
      <c r="X90" s="16" t="n">
        <v>0.124210737091508</v>
      </c>
      <c r="Y90" s="16" t="n">
        <v>0.143378617018926</v>
      </c>
      <c r="Z90" s="16"/>
      <c r="AA90" s="16" t="n">
        <v>0.121580213136085</v>
      </c>
      <c r="AB90" s="16" t="n">
        <v>0.133808713083298</v>
      </c>
      <c r="AC90" s="16" t="n">
        <v>0.134926954748378</v>
      </c>
      <c r="AD90" s="16"/>
      <c r="AE90" s="16" t="n">
        <v>0.127552898449638</v>
      </c>
      <c r="AF90" s="16" t="n">
        <v>0.143907436854665</v>
      </c>
      <c r="AG90" s="16" t="n">
        <v>0.114279380711067</v>
      </c>
      <c r="AH90" s="16"/>
      <c r="AI90" s="16" t="n">
        <v>0.145767710613368</v>
      </c>
      <c r="AJ90" s="16" t="n">
        <v>0.106992722602453</v>
      </c>
    </row>
    <row r="91">
      <c r="B91" t="s">
        <v>106</v>
      </c>
      <c r="C91" s="16" t="n">
        <v>0.131157504362221</v>
      </c>
      <c r="D91" s="16" t="n">
        <v>0.119041022698754</v>
      </c>
      <c r="E91" s="16" t="n">
        <v>0.145762631621435</v>
      </c>
      <c r="F91" s="16"/>
      <c r="G91" s="16" t="n">
        <v>0.124802320311116</v>
      </c>
      <c r="H91" s="16" t="n">
        <v>0.127652984396878</v>
      </c>
      <c r="I91" s="16" t="n">
        <v>0.136927858772231</v>
      </c>
      <c r="J91" s="16"/>
      <c r="K91" s="16" t="n">
        <v>0.114469630400436</v>
      </c>
      <c r="L91" s="16" t="n">
        <v>0.130203706775573</v>
      </c>
      <c r="M91" s="16" t="n">
        <v>0.146955815147099</v>
      </c>
      <c r="N91" s="16" t="n">
        <v>0.149491206376803</v>
      </c>
      <c r="O91" s="16" t="n">
        <v>0.188192958442855</v>
      </c>
      <c r="P91" s="16" t="n">
        <v>0.104790040778764</v>
      </c>
      <c r="Q91" s="16" t="n">
        <v>0.151131342595142</v>
      </c>
      <c r="R91" s="16" t="n">
        <v>0.150575676961332</v>
      </c>
      <c r="S91" s="16" t="n">
        <v>0.0839703617231256</v>
      </c>
      <c r="T91" s="16" t="n">
        <v>0.119721687639519</v>
      </c>
      <c r="U91" s="16" t="n">
        <v>0.144796478354781</v>
      </c>
      <c r="V91" s="16" t="n">
        <v>0.162476327874132</v>
      </c>
      <c r="W91" s="16"/>
      <c r="X91" s="16" t="n">
        <v>0.140065068833356</v>
      </c>
      <c r="Y91" s="16" t="n">
        <v>0.115939152652096</v>
      </c>
      <c r="Z91" s="16"/>
      <c r="AA91" s="16" t="n">
        <v>0.153211410189833</v>
      </c>
      <c r="AB91" s="16" t="n">
        <v>0.15196908301448</v>
      </c>
      <c r="AC91" s="16" t="n">
        <v>0.0873928844548856</v>
      </c>
      <c r="AD91" s="16"/>
      <c r="AE91" s="16" t="n">
        <v>0.128802178997406</v>
      </c>
      <c r="AF91" s="16" t="n">
        <v>0.143829702088088</v>
      </c>
      <c r="AG91" s="16" t="n">
        <v>0.11037204313179</v>
      </c>
      <c r="AH91" s="16"/>
      <c r="AI91" s="16" t="n">
        <v>0.158020456769911</v>
      </c>
      <c r="AJ91" s="16" t="n">
        <v>0.159644135296982</v>
      </c>
    </row>
    <row r="92">
      <c r="B92" t="s">
        <v>107</v>
      </c>
      <c r="C92" s="16" t="n">
        <v>0.126144856708718</v>
      </c>
      <c r="D92" s="16" t="n">
        <v>0.107460935502295</v>
      </c>
      <c r="E92" s="16" t="n">
        <v>0.143002680254694</v>
      </c>
      <c r="F92" s="16"/>
      <c r="G92" s="16" t="n">
        <v>0.119124115451245</v>
      </c>
      <c r="H92" s="16" t="n">
        <v>0.115953429747056</v>
      </c>
      <c r="I92" s="16" t="n">
        <v>0.138399025657735</v>
      </c>
      <c r="J92" s="16"/>
      <c r="K92" s="16" t="n">
        <v>0.125374437732667</v>
      </c>
      <c r="L92" s="16" t="n">
        <v>0.138432225365501</v>
      </c>
      <c r="M92" s="16" t="n">
        <v>0.0959469220417775</v>
      </c>
      <c r="N92" s="16" t="n">
        <v>0.0918772420127681</v>
      </c>
      <c r="O92" s="16" t="n">
        <v>0.125750262535861</v>
      </c>
      <c r="P92" s="16" t="n">
        <v>0.143073772291689</v>
      </c>
      <c r="Q92" s="16" t="n">
        <v>0.134643481032178</v>
      </c>
      <c r="R92" s="16" t="n">
        <v>0.145650727062099</v>
      </c>
      <c r="S92" s="16" t="n">
        <v>0.0928500146403162</v>
      </c>
      <c r="T92" s="16" t="n">
        <v>0.161649456625316</v>
      </c>
      <c r="U92" s="16" t="n">
        <v>0.141432517349378</v>
      </c>
      <c r="V92" s="16" t="n">
        <v>0.166861487150727</v>
      </c>
      <c r="W92" s="16"/>
      <c r="X92" s="16" t="n">
        <v>0.13361720738888</v>
      </c>
      <c r="Y92" s="16" t="n">
        <v>0.113378531960735</v>
      </c>
      <c r="Z92" s="16"/>
      <c r="AA92" s="16" t="n">
        <v>0.103508895623597</v>
      </c>
      <c r="AB92" s="16" t="n">
        <v>0.11697587715915</v>
      </c>
      <c r="AC92" s="16" t="n">
        <v>0.154757337883793</v>
      </c>
      <c r="AD92" s="16"/>
      <c r="AE92" s="16" t="n">
        <v>0.109403924968519</v>
      </c>
      <c r="AF92" s="16" t="n">
        <v>0.14128264203522</v>
      </c>
      <c r="AG92" s="16" t="n">
        <v>0.138317155157706</v>
      </c>
      <c r="AH92" s="16"/>
      <c r="AI92" s="16" t="n">
        <v>0.104333847398227</v>
      </c>
      <c r="AJ92" s="16" t="n">
        <v>0.111948933712715</v>
      </c>
    </row>
    <row r="93">
      <c r="B93" t="s">
        <v>108</v>
      </c>
      <c r="C93" s="16" t="n">
        <v>0.122822621597182</v>
      </c>
      <c r="D93" s="16" t="n">
        <v>0.0949158150844476</v>
      </c>
      <c r="E93" s="16" t="n">
        <v>0.150731764218467</v>
      </c>
      <c r="F93" s="16"/>
      <c r="G93" s="16" t="n">
        <v>0.127818627213871</v>
      </c>
      <c r="H93" s="16" t="n">
        <v>0.117669352794863</v>
      </c>
      <c r="I93" s="16" t="n">
        <v>0.125643579592408</v>
      </c>
      <c r="J93" s="16"/>
      <c r="K93" s="16" t="n">
        <v>0.111599292574834</v>
      </c>
      <c r="L93" s="16" t="n">
        <v>0.173591159710942</v>
      </c>
      <c r="M93" s="16" t="n">
        <v>0.102647091783222</v>
      </c>
      <c r="N93" s="16" t="n">
        <v>0.156143921325013</v>
      </c>
      <c r="O93" s="16" t="n">
        <v>0.141358610205435</v>
      </c>
      <c r="P93" s="16" t="n">
        <v>0.100074699850096</v>
      </c>
      <c r="Q93" s="16" t="n">
        <v>0.0962727321991694</v>
      </c>
      <c r="R93" s="16" t="n">
        <v>0.103317233108866</v>
      </c>
      <c r="S93" s="16" t="n">
        <v>0.132699560772376</v>
      </c>
      <c r="T93" s="16" t="n">
        <v>0.0942830453497528</v>
      </c>
      <c r="U93" s="16" t="n">
        <v>0.0860387119702921</v>
      </c>
      <c r="V93" s="16" t="n">
        <v>0.135061905080163</v>
      </c>
      <c r="W93" s="16"/>
      <c r="X93" s="16" t="n">
        <v>0.113898605829913</v>
      </c>
      <c r="Y93" s="16" t="n">
        <v>0.138069079936393</v>
      </c>
      <c r="Z93" s="16"/>
      <c r="AA93" s="16" t="n">
        <v>0.132123305907843</v>
      </c>
      <c r="AB93" s="16" t="n">
        <v>0.119752615807062</v>
      </c>
      <c r="AC93" s="16" t="n">
        <v>0.120211594073811</v>
      </c>
      <c r="AD93" s="16"/>
      <c r="AE93" s="16" t="n">
        <v>0.133561185541511</v>
      </c>
      <c r="AF93" s="16" t="n">
        <v>0.123887226204508</v>
      </c>
      <c r="AG93" s="16" t="n">
        <v>0.092020671010208</v>
      </c>
      <c r="AH93" s="16"/>
      <c r="AI93" s="16" t="n">
        <v>0.12438188661806</v>
      </c>
      <c r="AJ93" s="16" t="n">
        <v>0.110446602784792</v>
      </c>
    </row>
    <row r="94">
      <c r="B94" t="s">
        <v>109</v>
      </c>
      <c r="C94" s="16" t="n">
        <v>0.117021575358127</v>
      </c>
      <c r="D94" s="16" t="n">
        <v>0.125168947878847</v>
      </c>
      <c r="E94" s="16" t="n">
        <v>0.108179354010303</v>
      </c>
      <c r="F94" s="16"/>
      <c r="G94" s="16" t="n">
        <v>0.0908591957553836</v>
      </c>
      <c r="H94" s="16" t="n">
        <v>0.133137124712703</v>
      </c>
      <c r="I94" s="16" t="n">
        <v>0.112362069137913</v>
      </c>
      <c r="J94" s="16"/>
      <c r="K94" s="16" t="n">
        <v>0.0893834824069039</v>
      </c>
      <c r="L94" s="16" t="n">
        <v>0.0631106546497962</v>
      </c>
      <c r="M94" s="16" t="n">
        <v>0.10377387822566</v>
      </c>
      <c r="N94" s="16" t="n">
        <v>0.186682768338985</v>
      </c>
      <c r="O94" s="16" t="n">
        <v>0.154133146151052</v>
      </c>
      <c r="P94" s="16" t="n">
        <v>0.12388162635594</v>
      </c>
      <c r="Q94" s="16" t="n">
        <v>0.105160339064478</v>
      </c>
      <c r="R94" s="16" t="n">
        <v>0.147059799239093</v>
      </c>
      <c r="S94" s="16" t="n">
        <v>0.143546615749301</v>
      </c>
      <c r="T94" s="16" t="n">
        <v>0.11943014713789</v>
      </c>
      <c r="U94" s="16" t="n">
        <v>0.0882447878746341</v>
      </c>
      <c r="V94" s="16" t="n">
        <v>0.139954298561097</v>
      </c>
      <c r="W94" s="16"/>
      <c r="X94" s="16" t="n">
        <v>0.125522632324719</v>
      </c>
      <c r="Y94" s="16" t="n">
        <v>0.102497731579661</v>
      </c>
      <c r="Z94" s="16"/>
      <c r="AA94" s="16" t="n">
        <v>0.109413886888399</v>
      </c>
      <c r="AB94" s="16" t="n">
        <v>0.109298519498035</v>
      </c>
      <c r="AC94" s="16" t="n">
        <v>0.132846082474783</v>
      </c>
      <c r="AD94" s="16"/>
      <c r="AE94" s="16" t="n">
        <v>0.109507161705192</v>
      </c>
      <c r="AF94" s="16" t="n">
        <v>0.104226898560097</v>
      </c>
      <c r="AG94" s="16" t="n">
        <v>0.164290168746845</v>
      </c>
      <c r="AH94" s="16"/>
      <c r="AI94" s="16" t="n">
        <v>0.0926226605170299</v>
      </c>
      <c r="AJ94" s="16" t="n">
        <v>0.129108057206361</v>
      </c>
    </row>
    <row r="95">
      <c r="B95" t="s">
        <v>110</v>
      </c>
      <c r="C95" s="16" t="n">
        <v>0.0741693003111447</v>
      </c>
      <c r="D95" s="16" t="n">
        <v>0.0751228698992875</v>
      </c>
      <c r="E95" s="16" t="n">
        <v>0.071973301032573</v>
      </c>
      <c r="F95" s="16"/>
      <c r="G95" s="16" t="n">
        <v>0.0750415881633285</v>
      </c>
      <c r="H95" s="16" t="n">
        <v>0.0877663268187332</v>
      </c>
      <c r="I95" s="16" t="n">
        <v>0.0611752304755771</v>
      </c>
      <c r="J95" s="16"/>
      <c r="K95" s="16" t="n">
        <v>0.12049332570956</v>
      </c>
      <c r="L95" s="16" t="n">
        <v>0.0825295265210351</v>
      </c>
      <c r="M95" s="16" t="n">
        <v>0.0671749258824062</v>
      </c>
      <c r="N95" s="16" t="n">
        <v>0.0838931940678862</v>
      </c>
      <c r="O95" s="16" t="n">
        <v>0.0518539959665039</v>
      </c>
      <c r="P95" s="16" t="n">
        <v>0.0725040391169865</v>
      </c>
      <c r="Q95" s="16" t="n">
        <v>0.0772958481728557</v>
      </c>
      <c r="R95" s="16" t="n">
        <v>0.0518344808124554</v>
      </c>
      <c r="S95" s="16" t="n">
        <v>0.0821549493843415</v>
      </c>
      <c r="T95" s="16" t="n">
        <v>0.0164475882966864</v>
      </c>
      <c r="U95" s="16" t="n">
        <v>0.0296678197323572</v>
      </c>
      <c r="V95" s="16" t="n">
        <v>0.0837527998495443</v>
      </c>
      <c r="W95" s="16"/>
      <c r="X95" s="16" t="n">
        <v>0.0744990473063228</v>
      </c>
      <c r="Y95" s="16" t="n">
        <v>0.0736059357950373</v>
      </c>
      <c r="Z95" s="16"/>
      <c r="AA95" s="16" t="n">
        <v>0.074150545723016</v>
      </c>
      <c r="AB95" s="16" t="n">
        <v>0.0674371940518728</v>
      </c>
      <c r="AC95" s="16" t="n">
        <v>0.0831873526188236</v>
      </c>
      <c r="AD95" s="16"/>
      <c r="AE95" s="16" t="n">
        <v>0.0790573197837786</v>
      </c>
      <c r="AF95" s="16" t="n">
        <v>0.0714084460256144</v>
      </c>
      <c r="AG95" s="16" t="n">
        <v>0.0670746819995713</v>
      </c>
      <c r="AH95" s="16"/>
      <c r="AI95" s="16" t="n">
        <v>0.0838214821974978</v>
      </c>
      <c r="AJ95" s="16" t="n">
        <v>0.0597132119171843</v>
      </c>
    </row>
    <row r="96">
      <c r="B96" t="s">
        <v>111</v>
      </c>
      <c r="C96" s="16" t="n">
        <v>0.0737449105884029</v>
      </c>
      <c r="D96" s="16" t="n">
        <v>0.0758194394131246</v>
      </c>
      <c r="E96" s="16" t="n">
        <v>0.0727205495945001</v>
      </c>
      <c r="F96" s="16"/>
      <c r="G96" s="16" t="n">
        <v>0.0607596907918574</v>
      </c>
      <c r="H96" s="16" t="n">
        <v>0.0657651909879577</v>
      </c>
      <c r="I96" s="16" t="n">
        <v>0.0862972148896426</v>
      </c>
      <c r="J96" s="16"/>
      <c r="K96" s="16" t="n">
        <v>0.0717393889578845</v>
      </c>
      <c r="L96" s="16" t="n">
        <v>0.0601422416410021</v>
      </c>
      <c r="M96" s="16" t="n">
        <v>0.0613019323290431</v>
      </c>
      <c r="N96" s="16" t="n">
        <v>0.101288836368027</v>
      </c>
      <c r="O96" s="16" t="n">
        <v>0.064507159593623</v>
      </c>
      <c r="P96" s="16" t="n">
        <v>0.112207720947584</v>
      </c>
      <c r="Q96" s="16" t="n">
        <v>0.0349813779571308</v>
      </c>
      <c r="R96" s="16" t="n">
        <v>0.107165595798437</v>
      </c>
      <c r="S96" s="16" t="n">
        <v>0.0764461056410461</v>
      </c>
      <c r="T96" s="16" t="n">
        <v>0.0800189189390428</v>
      </c>
      <c r="U96" s="16" t="n">
        <v>0.0714448356588002</v>
      </c>
      <c r="V96" s="16" t="n">
        <v>0.0438001792507971</v>
      </c>
      <c r="W96" s="16"/>
      <c r="X96" s="16" t="n">
        <v>0.0641680828670892</v>
      </c>
      <c r="Y96" s="16" t="n">
        <v>0.0901066818674657</v>
      </c>
      <c r="Z96" s="16"/>
      <c r="AA96" s="16" t="n">
        <v>0.101774958576248</v>
      </c>
      <c r="AB96" s="16" t="n">
        <v>0.0625746470123921</v>
      </c>
      <c r="AC96" s="16" t="n">
        <v>0.0684413061741151</v>
      </c>
      <c r="AD96" s="16"/>
      <c r="AE96" s="16" t="n">
        <v>0.0836715449858521</v>
      </c>
      <c r="AF96" s="16" t="n">
        <v>0.0608614437180039</v>
      </c>
      <c r="AG96" s="16" t="n">
        <v>0.0748659036619806</v>
      </c>
      <c r="AH96" s="16"/>
      <c r="AI96" s="16" t="n">
        <v>0.0973398127157529</v>
      </c>
      <c r="AJ96" s="16" t="n">
        <v>0.0734679112393988</v>
      </c>
    </row>
    <row r="97">
      <c r="B97" t="s">
        <v>112</v>
      </c>
      <c r="C97" s="16" t="n">
        <v>0.0703891231944163</v>
      </c>
      <c r="D97" s="16" t="n">
        <v>0.0975066562186679</v>
      </c>
      <c r="E97" s="16" t="n">
        <v>0.0451181976352296</v>
      </c>
      <c r="F97" s="16"/>
      <c r="G97" s="16" t="n">
        <v>0.0504455344185374</v>
      </c>
      <c r="H97" s="16" t="n">
        <v>0.0691696778540503</v>
      </c>
      <c r="I97" s="16" t="n">
        <v>0.079400497576412</v>
      </c>
      <c r="J97" s="16"/>
      <c r="K97" s="16" t="n">
        <v>0.0997339846688597</v>
      </c>
      <c r="L97" s="16" t="n">
        <v>0.0812052530460254</v>
      </c>
      <c r="M97" s="16" t="n">
        <v>0.044446200527365</v>
      </c>
      <c r="N97" s="16" t="n">
        <v>0.0994087805973903</v>
      </c>
      <c r="O97" s="16" t="n">
        <v>0.0650810690770475</v>
      </c>
      <c r="P97" s="16" t="n">
        <v>0.051951296120582</v>
      </c>
      <c r="Q97" s="16" t="n">
        <v>0.0624767995104016</v>
      </c>
      <c r="R97" s="16" t="n">
        <v>0.0555094449114124</v>
      </c>
      <c r="S97" s="16" t="n">
        <v>0.0566649210397793</v>
      </c>
      <c r="T97" s="16" t="n">
        <v>0.0225664595709189</v>
      </c>
      <c r="U97" s="16" t="n">
        <v>0.128073533553834</v>
      </c>
      <c r="V97" s="16" t="n">
        <v>0.0748759693725374</v>
      </c>
      <c r="W97" s="16"/>
      <c r="X97" s="16" t="n">
        <v>0.0619046384133256</v>
      </c>
      <c r="Y97" s="16" t="n">
        <v>0.0848846538073291</v>
      </c>
      <c r="Z97" s="16"/>
      <c r="AA97" s="16" t="n">
        <v>0.0982195069935107</v>
      </c>
      <c r="AB97" s="16" t="n">
        <v>0.0506761262489806</v>
      </c>
      <c r="AC97" s="16" t="n">
        <v>0.0766560292609488</v>
      </c>
      <c r="AD97" s="16"/>
      <c r="AE97" s="16" t="n">
        <v>0.0924269348271265</v>
      </c>
      <c r="AF97" s="16" t="n">
        <v>0.0467658810385959</v>
      </c>
      <c r="AG97" s="16" t="n">
        <v>0.0622525168047278</v>
      </c>
      <c r="AH97" s="16"/>
      <c r="AI97" s="16" t="n">
        <v>0.0813202962124591</v>
      </c>
      <c r="AJ97" s="16" t="n">
        <v>0.0700582687145888</v>
      </c>
    </row>
    <row r="98">
      <c r="B98" t="s">
        <v>113</v>
      </c>
      <c r="C98" s="16" t="n">
        <v>0.0688564015832648</v>
      </c>
      <c r="D98" s="16" t="n">
        <v>0.066662463944487</v>
      </c>
      <c r="E98" s="16" t="n">
        <v>0.0728268101511945</v>
      </c>
      <c r="F98" s="16"/>
      <c r="G98" s="16" t="n">
        <v>0.0837968187409238</v>
      </c>
      <c r="H98" s="16" t="n">
        <v>0.0553890979339351</v>
      </c>
      <c r="I98" s="16" t="n">
        <v>0.075484415311603</v>
      </c>
      <c r="J98" s="16"/>
      <c r="K98" s="16" t="n">
        <v>0.0740487617090013</v>
      </c>
      <c r="L98" s="16" t="n">
        <v>0.0327430670060544</v>
      </c>
      <c r="M98" s="16" t="n">
        <v>0.0430509200516199</v>
      </c>
      <c r="N98" s="16" t="n">
        <v>0.0592502982909623</v>
      </c>
      <c r="O98" s="16" t="n">
        <v>0.0754185286180698</v>
      </c>
      <c r="P98" s="16" t="n">
        <v>0.0632272437257797</v>
      </c>
      <c r="Q98" s="16" t="n">
        <v>0.0634087794811019</v>
      </c>
      <c r="R98" s="16" t="n">
        <v>0.0707048936022363</v>
      </c>
      <c r="S98" s="16" t="n">
        <v>0.105685544701428</v>
      </c>
      <c r="T98" s="16" t="n">
        <v>0.0993696845136173</v>
      </c>
      <c r="U98" s="16" t="n">
        <v>0.0826012140999363</v>
      </c>
      <c r="V98" s="16" t="n">
        <v>0.0734800321596391</v>
      </c>
      <c r="W98" s="16"/>
      <c r="X98" s="16" t="n">
        <v>0.0713198114537766</v>
      </c>
      <c r="Y98" s="16" t="n">
        <v>0.0646477272663824</v>
      </c>
      <c r="Z98" s="16"/>
      <c r="AA98" s="16" t="n">
        <v>0.0807241745089781</v>
      </c>
      <c r="AB98" s="16" t="n">
        <v>0.0567362665566617</v>
      </c>
      <c r="AC98" s="16" t="n">
        <v>0.0764962973543428</v>
      </c>
      <c r="AD98" s="16"/>
      <c r="AE98" s="16" t="n">
        <v>0.0813065933823704</v>
      </c>
      <c r="AF98" s="16" t="n">
        <v>0.0667359877082791</v>
      </c>
      <c r="AG98" s="16" t="n">
        <v>0.0403040021888477</v>
      </c>
      <c r="AH98" s="16"/>
      <c r="AI98" s="16" t="n">
        <v>0.0742856514434484</v>
      </c>
      <c r="AJ98" s="16" t="n">
        <v>0.06184072342865</v>
      </c>
    </row>
    <row r="99">
      <c r="B99" t="s">
        <v>114</v>
      </c>
      <c r="C99" s="16" t="n">
        <v>0.0552649427415692</v>
      </c>
      <c r="D99" s="16" t="n">
        <v>0.0574382717199568</v>
      </c>
      <c r="E99" s="16" t="n">
        <v>0.0518059205235762</v>
      </c>
      <c r="F99" s="16"/>
      <c r="G99" s="16" t="n">
        <v>0.0495316570502375</v>
      </c>
      <c r="H99" s="16" t="n">
        <v>0.0454076646816588</v>
      </c>
      <c r="I99" s="16" t="n">
        <v>0.0666997547516259</v>
      </c>
      <c r="J99" s="16"/>
      <c r="K99" s="16" t="n">
        <v>0.0642775119203774</v>
      </c>
      <c r="L99" s="16" t="n">
        <v>0.0304454841329161</v>
      </c>
      <c r="M99" s="16" t="n">
        <v>0.0890226889048989</v>
      </c>
      <c r="N99" s="16" t="n">
        <v>0.0561058327375845</v>
      </c>
      <c r="O99" s="16" t="n">
        <v>0.059321715735721</v>
      </c>
      <c r="P99" s="16" t="n">
        <v>0.0460427474668389</v>
      </c>
      <c r="Q99" s="16" t="n">
        <v>0.0571167860291379</v>
      </c>
      <c r="R99" s="16" t="n">
        <v>0.0896603875150679</v>
      </c>
      <c r="S99" s="16" t="n">
        <v>0.0472894657219292</v>
      </c>
      <c r="T99" s="16" t="n">
        <v>0.0411596292595721</v>
      </c>
      <c r="U99" s="16" t="n">
        <v>0.0566418860052919</v>
      </c>
      <c r="V99" s="16" t="n">
        <v>0.0583761846486548</v>
      </c>
      <c r="W99" s="16"/>
      <c r="X99" s="16" t="n">
        <v>0.0461822071513685</v>
      </c>
      <c r="Y99" s="16" t="n">
        <v>0.0707825699391775</v>
      </c>
      <c r="Z99" s="16"/>
      <c r="AA99" s="16" t="n">
        <v>0.06704196906178</v>
      </c>
      <c r="AB99" s="16" t="n">
        <v>0.0476961774462793</v>
      </c>
      <c r="AC99" s="16" t="n">
        <v>0.0568827092013577</v>
      </c>
      <c r="AD99" s="16"/>
      <c r="AE99" s="16" t="n">
        <v>0.054843621061216</v>
      </c>
      <c r="AF99" s="16" t="n">
        <v>0.0579171974014726</v>
      </c>
      <c r="AG99" s="16" t="n">
        <v>0.0507242702415261</v>
      </c>
      <c r="AH99" s="16"/>
      <c r="AI99" s="16" t="n">
        <v>0.0567889527860347</v>
      </c>
      <c r="AJ99" s="16" t="n">
        <v>0.0684534157196609</v>
      </c>
    </row>
    <row r="100">
      <c r="B100" t="s">
        <v>115</v>
      </c>
      <c r="C100" s="16" t="n">
        <v>0.0544039664045614</v>
      </c>
      <c r="D100" s="16" t="n">
        <v>0.0573420269813172</v>
      </c>
      <c r="E100" s="16" t="n">
        <v>0.0507991038778703</v>
      </c>
      <c r="F100" s="16"/>
      <c r="G100" s="16" t="n">
        <v>0.0174488611342535</v>
      </c>
      <c r="H100" s="16" t="n">
        <v>0.0633034020960126</v>
      </c>
      <c r="I100" s="16" t="n">
        <v>0.0607204228802733</v>
      </c>
      <c r="J100" s="16"/>
      <c r="K100" s="16" t="n">
        <v>0.0594950460810069</v>
      </c>
      <c r="L100" s="16" t="n">
        <v>0.0489516273696646</v>
      </c>
      <c r="M100" s="16" t="n">
        <v>0.0466582001135125</v>
      </c>
      <c r="N100" s="16" t="n">
        <v>0.0424804257284366</v>
      </c>
      <c r="O100" s="16" t="n">
        <v>0.0668092843183837</v>
      </c>
      <c r="P100" s="16" t="n">
        <v>0.0738956054869817</v>
      </c>
      <c r="Q100" s="16" t="n">
        <v>0.0652956534223893</v>
      </c>
      <c r="R100" s="16" t="n">
        <v>0.0427682017184827</v>
      </c>
      <c r="S100" s="16" t="n">
        <v>0.05492233273472</v>
      </c>
      <c r="T100" s="16" t="n">
        <v>0.0585950524159767</v>
      </c>
      <c r="U100" s="16" t="n">
        <v>0.00945864474597164</v>
      </c>
      <c r="V100" s="16" t="n">
        <v>0.0595739298576751</v>
      </c>
      <c r="W100" s="16"/>
      <c r="X100" s="16" t="n">
        <v>0.0503275146482416</v>
      </c>
      <c r="Y100" s="16" t="n">
        <v>0.0613684825478974</v>
      </c>
      <c r="Z100" s="16"/>
      <c r="AA100" s="16" t="n">
        <v>0.0657757889010156</v>
      </c>
      <c r="AB100" s="16" t="n">
        <v>0.0602071202987488</v>
      </c>
      <c r="AC100" s="16" t="n">
        <v>0.0384288188668009</v>
      </c>
      <c r="AD100" s="16"/>
      <c r="AE100" s="16" t="n">
        <v>0.0598646511514897</v>
      </c>
      <c r="AF100" s="16" t="n">
        <v>0.0493825744351438</v>
      </c>
      <c r="AG100" s="16" t="n">
        <v>0.0506119915288764</v>
      </c>
      <c r="AH100" s="16"/>
      <c r="AI100" s="16" t="n">
        <v>0.0762009026595688</v>
      </c>
      <c r="AJ100" s="16" t="n">
        <v>0.0669543309589026</v>
      </c>
    </row>
    <row r="101">
      <c r="B101" t="s">
        <v>116</v>
      </c>
      <c r="C101" s="16" t="n">
        <v>0.0454096662210558</v>
      </c>
      <c r="D101" s="16" t="n">
        <v>0.0433844428511319</v>
      </c>
      <c r="E101" s="16" t="n">
        <v>0.0486058403620076</v>
      </c>
      <c r="F101" s="16"/>
      <c r="G101" s="16" t="n">
        <v>0.0239307044513524</v>
      </c>
      <c r="H101" s="16" t="n">
        <v>0.0394450976580073</v>
      </c>
      <c r="I101" s="16" t="n">
        <v>0.0594419214201618</v>
      </c>
      <c r="J101" s="16"/>
      <c r="K101" s="16" t="n">
        <v>0.0745296423847849</v>
      </c>
      <c r="L101" s="16" t="n">
        <v>0.0461498667209667</v>
      </c>
      <c r="M101" s="16" t="n">
        <v>0.0330292232720196</v>
      </c>
      <c r="N101" s="16" t="n">
        <v>0.0276725999045438</v>
      </c>
      <c r="O101" s="16" t="n">
        <v>0.0648524888018981</v>
      </c>
      <c r="P101" s="16" t="n">
        <v>0.0373991083957662</v>
      </c>
      <c r="Q101" s="16" t="n">
        <v>0.0374945659006811</v>
      </c>
      <c r="R101" s="16" t="n">
        <v>0.051544903977156</v>
      </c>
      <c r="S101" s="16" t="n">
        <v>0.0508815165597087</v>
      </c>
      <c r="T101" s="16" t="n">
        <v>0.0163833754026384</v>
      </c>
      <c r="U101" s="16" t="n">
        <v>0.039085008859886</v>
      </c>
      <c r="V101" s="16" t="n">
        <v>0.04545360351572</v>
      </c>
      <c r="W101" s="16"/>
      <c r="X101" s="16" t="n">
        <v>0.0344711332959881</v>
      </c>
      <c r="Y101" s="16" t="n">
        <v>0.0640978768745837</v>
      </c>
      <c r="Z101" s="16"/>
      <c r="AA101" s="16" t="n">
        <v>0.0632368272181075</v>
      </c>
      <c r="AB101" s="16" t="n">
        <v>0.0402581622215481</v>
      </c>
      <c r="AC101" s="16" t="n">
        <v>0.0394245978976241</v>
      </c>
      <c r="AD101" s="16"/>
      <c r="AE101" s="16" t="n">
        <v>0.0489101009254656</v>
      </c>
      <c r="AF101" s="16" t="n">
        <v>0.0464126765017482</v>
      </c>
      <c r="AG101" s="16" t="n">
        <v>0.0339693004715646</v>
      </c>
      <c r="AH101" s="16"/>
      <c r="AI101" s="16" t="n">
        <v>0.0516713992143461</v>
      </c>
      <c r="AJ101" s="16" t="n">
        <v>0.0560508741048533</v>
      </c>
    </row>
    <row r="102">
      <c r="B102" t="s">
        <v>117</v>
      </c>
      <c r="C102" s="16" t="n">
        <v>0.0334846614888944</v>
      </c>
      <c r="D102" s="16" t="n">
        <v>0.0331772855474422</v>
      </c>
      <c r="E102" s="16" t="n">
        <v>0.0346567213274806</v>
      </c>
      <c r="F102" s="16"/>
      <c r="G102" s="16" t="n">
        <v>0.0191346907651757</v>
      </c>
      <c r="H102" s="16" t="n">
        <v>0.0341228972698022</v>
      </c>
      <c r="I102" s="16" t="n">
        <v>0.0385585519294098</v>
      </c>
      <c r="J102" s="16"/>
      <c r="K102" s="16" t="n">
        <v>0.0395386517562091</v>
      </c>
      <c r="L102" s="16" t="n">
        <v>0.045746598614256</v>
      </c>
      <c r="M102" s="16" t="n">
        <v>0.0259117906362843</v>
      </c>
      <c r="N102" s="16" t="n">
        <v>0.0237213089572002</v>
      </c>
      <c r="O102" s="16" t="n">
        <v>0.0469982414101595</v>
      </c>
      <c r="P102" s="16" t="n">
        <v>0.0228702928953073</v>
      </c>
      <c r="Q102" s="16" t="n">
        <v>0.0363905599153669</v>
      </c>
      <c r="R102" s="16" t="n">
        <v>0</v>
      </c>
      <c r="S102" s="16" t="n">
        <v>0.0385559388251157</v>
      </c>
      <c r="T102" s="16" t="n">
        <v>0.0259287992144715</v>
      </c>
      <c r="U102" s="16" t="n">
        <v>0.0306554866769952</v>
      </c>
      <c r="V102" s="16" t="n">
        <v>0.0411503658077675</v>
      </c>
      <c r="W102" s="16"/>
      <c r="X102" s="16" t="n">
        <v>0.0330750800556922</v>
      </c>
      <c r="Y102" s="16" t="n">
        <v>0.0341844211509892</v>
      </c>
      <c r="Z102" s="16"/>
      <c r="AA102" s="16" t="n">
        <v>0.0458199414995603</v>
      </c>
      <c r="AB102" s="16" t="n">
        <v>0.030324444870582</v>
      </c>
      <c r="AC102" s="16" t="n">
        <v>0.0288025960649566</v>
      </c>
      <c r="AD102" s="16"/>
      <c r="AE102" s="16" t="n">
        <v>0.0354205796526334</v>
      </c>
      <c r="AF102" s="16" t="n">
        <v>0.0348808393886791</v>
      </c>
      <c r="AG102" s="16" t="n">
        <v>0.0253618392117088</v>
      </c>
      <c r="AH102" s="16"/>
      <c r="AI102" s="16" t="n">
        <v>0.0454045837004417</v>
      </c>
      <c r="AJ102" s="16" t="n">
        <v>0.0383980715373542</v>
      </c>
    </row>
    <row r="103">
      <c r="B103" t="s">
        <v>118</v>
      </c>
      <c r="C103" s="16" t="n">
        <v>0.0185015917546308</v>
      </c>
      <c r="D103" s="16" t="n">
        <v>0.0171892616574914</v>
      </c>
      <c r="E103" s="16" t="n">
        <v>0.019433468374079</v>
      </c>
      <c r="F103" s="16"/>
      <c r="G103" s="16" t="n">
        <v>0.0100712078743415</v>
      </c>
      <c r="H103" s="16" t="n">
        <v>0.0222128275569699</v>
      </c>
      <c r="I103" s="16" t="n">
        <v>0.018378621448709</v>
      </c>
      <c r="J103" s="16"/>
      <c r="K103" s="16" t="n">
        <v>0.00852632490346525</v>
      </c>
      <c r="L103" s="16" t="n">
        <v>0.0312909492543549</v>
      </c>
      <c r="M103" s="16" t="n">
        <v>0.0124454042595743</v>
      </c>
      <c r="N103" s="16" t="n">
        <v>0.01698846343824</v>
      </c>
      <c r="O103" s="16" t="n">
        <v>0.015535620632563</v>
      </c>
      <c r="P103" s="16" t="n">
        <v>0.00901236190376688</v>
      </c>
      <c r="Q103" s="16" t="n">
        <v>0.0384540167764136</v>
      </c>
      <c r="R103" s="16" t="n">
        <v>0.0105146662913603</v>
      </c>
      <c r="S103" s="16" t="n">
        <v>0.0279262960799321</v>
      </c>
      <c r="T103" s="16" t="n">
        <v>0.00864293307149049</v>
      </c>
      <c r="U103" s="16" t="n">
        <v>0.0116679239400913</v>
      </c>
      <c r="V103" s="16" t="n">
        <v>0.02272680175786</v>
      </c>
      <c r="W103" s="16"/>
      <c r="X103" s="16" t="n">
        <v>0.0196285206797809</v>
      </c>
      <c r="Y103" s="16" t="n">
        <v>0.0165762617959399</v>
      </c>
      <c r="Z103" s="16"/>
      <c r="AA103" s="16" t="n">
        <v>0.0183652250267883</v>
      </c>
      <c r="AB103" s="16" t="n">
        <v>0.0197924316295201</v>
      </c>
      <c r="AC103" s="16" t="n">
        <v>0.0168735222162142</v>
      </c>
      <c r="AD103" s="16"/>
      <c r="AE103" s="16" t="n">
        <v>0.0179774423702897</v>
      </c>
      <c r="AF103" s="16" t="n">
        <v>0.0156170405984919</v>
      </c>
      <c r="AG103" s="16" t="n">
        <v>0.0260499071931953</v>
      </c>
      <c r="AH103" s="16"/>
      <c r="AI103" s="16" t="n">
        <v>0.014954199529794</v>
      </c>
      <c r="AJ103" s="16" t="n">
        <v>0.0207026655523387</v>
      </c>
    </row>
    <row r="104">
      <c r="B104" t="s">
        <v>94</v>
      </c>
      <c r="C104" s="16" t="n">
        <v>0.00709777838278725</v>
      </c>
      <c r="D104" s="16" t="n">
        <v>0.0116399806820782</v>
      </c>
      <c r="E104" s="16" t="n">
        <v>0.00274366479963977</v>
      </c>
      <c r="F104" s="16"/>
      <c r="G104" s="16" t="n">
        <v>0.0069093442817997</v>
      </c>
      <c r="H104" s="16" t="n">
        <v>0.00944455635898847</v>
      </c>
      <c r="I104" s="16" t="n">
        <v>0.00498895352791941</v>
      </c>
      <c r="J104" s="16"/>
      <c r="K104" s="16" t="n">
        <v>0.00605128338706526</v>
      </c>
      <c r="L104" s="16" t="n">
        <v>0.00477651890144873</v>
      </c>
      <c r="M104" s="16" t="n">
        <v>0.00687343186024319</v>
      </c>
      <c r="N104" s="16" t="n">
        <v>0.00763706572053126</v>
      </c>
      <c r="O104" s="16" t="n">
        <v>0</v>
      </c>
      <c r="P104" s="16" t="n">
        <v>0.011115490012965</v>
      </c>
      <c r="Q104" s="16" t="n">
        <v>0.021090833953041</v>
      </c>
      <c r="R104" s="16" t="n">
        <v>0.0123468099866224</v>
      </c>
      <c r="S104" s="16" t="n">
        <v>0</v>
      </c>
      <c r="T104" s="16" t="n">
        <v>0</v>
      </c>
      <c r="U104" s="16" t="n">
        <v>0.0233358478801826</v>
      </c>
      <c r="V104" s="16" t="n">
        <v>0</v>
      </c>
      <c r="W104" s="16"/>
      <c r="X104" s="16" t="n">
        <v>0.00885783660824398</v>
      </c>
      <c r="Y104" s="16" t="n">
        <v>0.00409076280719475</v>
      </c>
      <c r="Z104" s="16"/>
      <c r="AA104" s="16" t="n">
        <v>0</v>
      </c>
      <c r="AB104" s="16" t="n">
        <v>0.00928776599438421</v>
      </c>
      <c r="AC104" s="16" t="n">
        <v>0.00929484990423201</v>
      </c>
      <c r="AD104" s="16"/>
      <c r="AE104" s="16" t="n">
        <v>0.00642362658256429</v>
      </c>
      <c r="AF104" s="16" t="n">
        <v>0.00695520401053471</v>
      </c>
      <c r="AG104" s="16" t="n">
        <v>0.00919311375495311</v>
      </c>
      <c r="AH104" s="16"/>
      <c r="AI104" s="16" t="n">
        <v>0</v>
      </c>
      <c r="AJ104" s="16" t="n">
        <v>0.00378383265817435</v>
      </c>
    </row>
    <row r="105">
      <c r="B105" t="s">
        <v>96</v>
      </c>
      <c r="C105" s="16" t="n">
        <v>0.00411536913532158</v>
      </c>
      <c r="D105" s="16" t="n">
        <v>0.00751634840939006</v>
      </c>
      <c r="E105" s="16" t="n">
        <v>0.000824245320317804</v>
      </c>
      <c r="F105" s="16"/>
      <c r="G105" s="16" t="n">
        <v>0.00340553850048045</v>
      </c>
      <c r="H105" s="16" t="n">
        <v>0.00444540869266817</v>
      </c>
      <c r="I105" s="16" t="n">
        <v>0.00408868166826644</v>
      </c>
      <c r="J105" s="16"/>
      <c r="K105" s="16" t="n">
        <v>0</v>
      </c>
      <c r="L105" s="16" t="n">
        <v>0.00310567555915407</v>
      </c>
      <c r="M105" s="16" t="n">
        <v>0.0145482660619628</v>
      </c>
      <c r="N105" s="16" t="n">
        <v>0.00935139771770871</v>
      </c>
      <c r="O105" s="16" t="n">
        <v>0</v>
      </c>
      <c r="P105" s="16" t="n">
        <v>0</v>
      </c>
      <c r="Q105" s="16" t="n">
        <v>0</v>
      </c>
      <c r="R105" s="16" t="n">
        <v>0.0137863765138294</v>
      </c>
      <c r="S105" s="16" t="n">
        <v>0.0102528482513423</v>
      </c>
      <c r="T105" s="16" t="n">
        <v>0</v>
      </c>
      <c r="U105" s="16" t="n">
        <v>0</v>
      </c>
      <c r="V105" s="16" t="n">
        <v>0</v>
      </c>
      <c r="W105" s="16"/>
      <c r="X105" s="16" t="n">
        <v>0.00652416586926809</v>
      </c>
      <c r="Y105" s="16" t="n">
        <v>0</v>
      </c>
      <c r="Z105" s="16"/>
      <c r="AA105" s="16" t="n">
        <v>0.00243253672653853</v>
      </c>
      <c r="AB105" s="16" t="n">
        <v>0</v>
      </c>
      <c r="AC105" s="16" t="n">
        <v>0.010835272697644</v>
      </c>
      <c r="AD105" s="16"/>
      <c r="AE105" s="16" t="n">
        <v>0.00583747807294947</v>
      </c>
      <c r="AF105" s="16" t="n">
        <v>0.00219247763066805</v>
      </c>
      <c r="AG105" s="16" t="n">
        <v>0.00364363762640454</v>
      </c>
      <c r="AH105" s="16"/>
      <c r="AI105" s="16" t="n">
        <v>0</v>
      </c>
      <c r="AJ105" s="16" t="n">
        <v>0.0022597229637287</v>
      </c>
    </row>
    <row r="10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row>
    <row r="107">
      <c r="B107" s="7" t="s">
        <v>140</v>
      </c>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c r="B108" s="26" t="s">
        <v>65</v>
      </c>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row>
    <row r="109">
      <c r="B109" t="s">
        <v>132</v>
      </c>
      <c r="C109" s="16" t="n">
        <v>0.569731138551502</v>
      </c>
      <c r="D109" s="16" t="n">
        <v>0.588723228441217</v>
      </c>
      <c r="E109" s="16" t="n">
        <v>0.552400354356202</v>
      </c>
      <c r="F109" s="16"/>
      <c r="G109" s="16" t="n">
        <v>0.569534141591173</v>
      </c>
      <c r="H109" s="16" t="n">
        <v>0.557238708952186</v>
      </c>
      <c r="I109" s="16" t="n">
        <v>0.581430870226388</v>
      </c>
      <c r="J109" s="16"/>
      <c r="K109" s="16" t="n">
        <v>0.661805587332754</v>
      </c>
      <c r="L109" s="16" t="n">
        <v>0.53982312358716</v>
      </c>
      <c r="M109" s="16" t="n">
        <v>0.582528754449553</v>
      </c>
      <c r="N109" s="16" t="n">
        <v>0.50983083211913</v>
      </c>
      <c r="O109" s="16" t="n">
        <v>0.533894522253874</v>
      </c>
      <c r="P109" s="16" t="n">
        <v>0.577786843850753</v>
      </c>
      <c r="Q109" s="16" t="n">
        <v>0.576151503831469</v>
      </c>
      <c r="R109" s="16" t="n">
        <v>0.479744854012032</v>
      </c>
      <c r="S109" s="16" t="n">
        <v>0.566964268983665</v>
      </c>
      <c r="T109" s="16" t="n">
        <v>0.5511813121035</v>
      </c>
      <c r="U109" s="16" t="n">
        <v>0.62730481103874</v>
      </c>
      <c r="V109" s="16" t="n">
        <v>0.536394208112786</v>
      </c>
      <c r="W109" s="16"/>
      <c r="X109" s="16" t="n">
        <v>0.524640171062832</v>
      </c>
      <c r="Y109" s="16" t="n">
        <v>0.646767931764284</v>
      </c>
      <c r="Z109" s="16"/>
      <c r="AA109" s="16" t="n">
        <v>0.595013801557456</v>
      </c>
      <c r="AB109" s="16" t="n">
        <v>0.568014690952619</v>
      </c>
      <c r="AC109" s="16" t="n">
        <v>0.553766877757881</v>
      </c>
      <c r="AD109" s="16"/>
      <c r="AE109" s="16" t="n">
        <v>0.559584562287988</v>
      </c>
      <c r="AF109" s="16" t="n">
        <v>0.561780163319782</v>
      </c>
      <c r="AG109" s="16" t="n">
        <v>0.613656136347713</v>
      </c>
      <c r="AH109" s="16"/>
      <c r="AI109" s="16" t="n">
        <v>0.655826658946595</v>
      </c>
      <c r="AJ109" s="16" t="n">
        <v>0.531880209002805</v>
      </c>
    </row>
    <row r="110">
      <c r="B110" t="s">
        <v>133</v>
      </c>
      <c r="C110" s="16" t="n">
        <v>0.367028693042552</v>
      </c>
      <c r="D110" s="16" t="n">
        <v>0.345484895326708</v>
      </c>
      <c r="E110" s="16" t="n">
        <v>0.38931358855118</v>
      </c>
      <c r="F110" s="16"/>
      <c r="G110" s="16" t="n">
        <v>0.389983499344691</v>
      </c>
      <c r="H110" s="16" t="n">
        <v>0.37236464445964</v>
      </c>
      <c r="I110" s="16" t="n">
        <v>0.352998353063171</v>
      </c>
      <c r="J110" s="16"/>
      <c r="K110" s="16" t="n">
        <v>0.298890896218948</v>
      </c>
      <c r="L110" s="16" t="n">
        <v>0.405411488976163</v>
      </c>
      <c r="M110" s="16" t="n">
        <v>0.347710052790947</v>
      </c>
      <c r="N110" s="16" t="n">
        <v>0.414913371002843</v>
      </c>
      <c r="O110" s="16" t="n">
        <v>0.420615728406181</v>
      </c>
      <c r="P110" s="16" t="n">
        <v>0.351527767976236</v>
      </c>
      <c r="Q110" s="16" t="n">
        <v>0.348564509862568</v>
      </c>
      <c r="R110" s="16" t="n">
        <v>0.379617686292666</v>
      </c>
      <c r="S110" s="16" t="n">
        <v>0.358522140359532</v>
      </c>
      <c r="T110" s="16" t="n">
        <v>0.409780406089378</v>
      </c>
      <c r="U110" s="16" t="n">
        <v>0.293634848775463</v>
      </c>
      <c r="V110" s="16" t="n">
        <v>0.421729391962442</v>
      </c>
      <c r="W110" s="16"/>
      <c r="X110" s="16" t="n">
        <v>0.406918220389367</v>
      </c>
      <c r="Y110" s="16" t="n">
        <v>0.29887843056827</v>
      </c>
      <c r="Z110" s="16"/>
      <c r="AA110" s="16" t="n">
        <v>0.348799837103449</v>
      </c>
      <c r="AB110" s="16" t="n">
        <v>0.377092996497216</v>
      </c>
      <c r="AC110" s="16" t="n">
        <v>0.366732781471013</v>
      </c>
      <c r="AD110" s="16"/>
      <c r="AE110" s="16" t="n">
        <v>0.371384967309402</v>
      </c>
      <c r="AF110" s="16" t="n">
        <v>0.373515587310083</v>
      </c>
      <c r="AG110" s="16" t="n">
        <v>0.341611687750889</v>
      </c>
      <c r="AH110" s="16"/>
      <c r="AI110" s="16" t="n">
        <v>0.289504351310425</v>
      </c>
      <c r="AJ110" s="16" t="n">
        <v>0.414629328600404</v>
      </c>
    </row>
    <row r="111">
      <c r="B111" t="s">
        <v>134</v>
      </c>
      <c r="C111" s="16" t="n">
        <v>0.0341999351584317</v>
      </c>
      <c r="D111" s="16" t="n">
        <v>0.0300967259569098</v>
      </c>
      <c r="E111" s="16" t="n">
        <v>0.0351436146444295</v>
      </c>
      <c r="F111" s="16"/>
      <c r="G111" s="16" t="n">
        <v>0.0242669201483405</v>
      </c>
      <c r="H111" s="16" t="n">
        <v>0.0406366943763403</v>
      </c>
      <c r="I111" s="16" t="n">
        <v>0.0321348406382883</v>
      </c>
      <c r="J111" s="16"/>
      <c r="K111" s="16" t="n">
        <v>0.0200353486283492</v>
      </c>
      <c r="L111" s="16" t="n">
        <v>0.02561807759144</v>
      </c>
      <c r="M111" s="16" t="n">
        <v>0.0578976110657425</v>
      </c>
      <c r="N111" s="16" t="n">
        <v>0.0486735157806572</v>
      </c>
      <c r="O111" s="16" t="n">
        <v>0.0275394436514712</v>
      </c>
      <c r="P111" s="16" t="n">
        <v>0.0323738033588264</v>
      </c>
      <c r="Q111" s="16" t="n">
        <v>0.0384754612109509</v>
      </c>
      <c r="R111" s="16" t="n">
        <v>0.114504273194851</v>
      </c>
      <c r="S111" s="16" t="n">
        <v>0.0372751027267799</v>
      </c>
      <c r="T111" s="16" t="n">
        <v>0.00864293307149049</v>
      </c>
      <c r="U111" s="16" t="n">
        <v>0.0116679239400913</v>
      </c>
      <c r="V111" s="16" t="n">
        <v>0.0253766152008896</v>
      </c>
      <c r="W111" s="16"/>
      <c r="X111" s="16" t="n">
        <v>0.0412585026162401</v>
      </c>
      <c r="Y111" s="16" t="n">
        <v>0.0221405487245014</v>
      </c>
      <c r="Z111" s="16"/>
      <c r="AA111" s="16" t="n">
        <v>0.026931091602628</v>
      </c>
      <c r="AB111" s="16" t="n">
        <v>0.0333437145565666</v>
      </c>
      <c r="AC111" s="16" t="n">
        <v>0.0405950023614913</v>
      </c>
      <c r="AD111" s="16"/>
      <c r="AE111" s="16" t="n">
        <v>0.0354224126115224</v>
      </c>
      <c r="AF111" s="16" t="n">
        <v>0.0381646155340321</v>
      </c>
      <c r="AG111" s="16" t="n">
        <v>0.0224912682897249</v>
      </c>
      <c r="AH111" s="16"/>
      <c r="AI111" s="16" t="n">
        <v>0.0236533630061064</v>
      </c>
      <c r="AJ111" s="16" t="n">
        <v>0.0315058199668658</v>
      </c>
    </row>
    <row r="112">
      <c r="B112" t="s">
        <v>135</v>
      </c>
      <c r="C112" s="16" t="n">
        <v>0.0139960269763312</v>
      </c>
      <c r="D112" s="16" t="n">
        <v>0.0147881437566942</v>
      </c>
      <c r="E112" s="16" t="n">
        <v>0.0135662928060199</v>
      </c>
      <c r="F112" s="16"/>
      <c r="G112" s="16" t="n">
        <v>0.00247243992909772</v>
      </c>
      <c r="H112" s="16" t="n">
        <v>0.0124293278144533</v>
      </c>
      <c r="I112" s="16" t="n">
        <v>0.0200049008708902</v>
      </c>
      <c r="J112" s="16"/>
      <c r="K112" s="16" t="n">
        <v>0.0128081113658187</v>
      </c>
      <c r="L112" s="16" t="n">
        <v>0.0148177531408912</v>
      </c>
      <c r="M112" s="16" t="n">
        <v>0</v>
      </c>
      <c r="N112" s="16" t="n">
        <v>0</v>
      </c>
      <c r="O112" s="16" t="n">
        <v>0.0179503056884738</v>
      </c>
      <c r="P112" s="16" t="n">
        <v>0.0237414779039353</v>
      </c>
      <c r="Q112" s="16" t="n">
        <v>0.0177940266985455</v>
      </c>
      <c r="R112" s="16" t="n">
        <v>0.0137863765138294</v>
      </c>
      <c r="S112" s="16" t="n">
        <v>0.0195799606530669</v>
      </c>
      <c r="T112" s="16" t="n">
        <v>0.0106616844596473</v>
      </c>
      <c r="U112" s="16" t="n">
        <v>0.034527650374591</v>
      </c>
      <c r="V112" s="16" t="n">
        <v>0</v>
      </c>
      <c r="W112" s="16"/>
      <c r="X112" s="16" t="n">
        <v>0.0134507968484468</v>
      </c>
      <c r="Y112" s="16" t="n">
        <v>0.0149275390496919</v>
      </c>
      <c r="Z112" s="16"/>
      <c r="AA112" s="16" t="n">
        <v>0.0190788557203987</v>
      </c>
      <c r="AB112" s="16" t="n">
        <v>0.00725267116008446</v>
      </c>
      <c r="AC112" s="16" t="n">
        <v>0.0193445708110761</v>
      </c>
      <c r="AD112" s="16"/>
      <c r="AE112" s="16" t="n">
        <v>0.0180171702313177</v>
      </c>
      <c r="AF112" s="16" t="n">
        <v>0.010762197544594</v>
      </c>
      <c r="AG112" s="16" t="n">
        <v>0.0102138613935884</v>
      </c>
      <c r="AH112" s="16"/>
      <c r="AI112" s="16" t="n">
        <v>0.0189332839884691</v>
      </c>
      <c r="AJ112" s="16" t="n">
        <v>0.0102113863455071</v>
      </c>
    </row>
    <row r="113">
      <c r="B113" t="s">
        <v>94</v>
      </c>
      <c r="C113" s="16" t="n">
        <v>0.0150442062711828</v>
      </c>
      <c r="D113" s="16" t="n">
        <v>0.0209070065184712</v>
      </c>
      <c r="E113" s="16" t="n">
        <v>0.00957614964216833</v>
      </c>
      <c r="F113" s="16"/>
      <c r="G113" s="16" t="n">
        <v>0.0137429989866979</v>
      </c>
      <c r="H113" s="16" t="n">
        <v>0.0173306243973807</v>
      </c>
      <c r="I113" s="16" t="n">
        <v>0.013431035201262</v>
      </c>
      <c r="J113" s="16"/>
      <c r="K113" s="16" t="n">
        <v>0.00646005645413013</v>
      </c>
      <c r="L113" s="16" t="n">
        <v>0.0143295567043462</v>
      </c>
      <c r="M113" s="16" t="n">
        <v>0.0118635816937571</v>
      </c>
      <c r="N113" s="16" t="n">
        <v>0.0265822810973702</v>
      </c>
      <c r="O113" s="16" t="n">
        <v>0</v>
      </c>
      <c r="P113" s="16" t="n">
        <v>0.0145701069102494</v>
      </c>
      <c r="Q113" s="16" t="n">
        <v>0.0190144983964673</v>
      </c>
      <c r="R113" s="16" t="n">
        <v>0.0123468099866224</v>
      </c>
      <c r="S113" s="16" t="n">
        <v>0.0176585272769562</v>
      </c>
      <c r="T113" s="16" t="n">
        <v>0.0197336642759842</v>
      </c>
      <c r="U113" s="16" t="n">
        <v>0.0328647658711148</v>
      </c>
      <c r="V113" s="16" t="n">
        <v>0.0164997847238826</v>
      </c>
      <c r="W113" s="16"/>
      <c r="X113" s="16" t="n">
        <v>0.0137323090831141</v>
      </c>
      <c r="Y113" s="16" t="n">
        <v>0.0172855498932526</v>
      </c>
      <c r="Z113" s="16"/>
      <c r="AA113" s="16" t="n">
        <v>0.0101764140160682</v>
      </c>
      <c r="AB113" s="16" t="n">
        <v>0.0142959268335134</v>
      </c>
      <c r="AC113" s="16" t="n">
        <v>0.0195607675985389</v>
      </c>
      <c r="AD113" s="16"/>
      <c r="AE113" s="16" t="n">
        <v>0.0155908875597698</v>
      </c>
      <c r="AF113" s="16" t="n">
        <v>0.0157774362915089</v>
      </c>
      <c r="AG113" s="16" t="n">
        <v>0.0120270462180847</v>
      </c>
      <c r="AH113" s="16"/>
      <c r="AI113" s="16" t="n">
        <v>0.0120823427484043</v>
      </c>
      <c r="AJ113" s="16" t="n">
        <v>0.0117732560844187</v>
      </c>
    </row>
    <row r="114">
      <c r="B114" t="s">
        <v>136</v>
      </c>
      <c r="C114" s="16" t="n">
        <v>0.936759831594054</v>
      </c>
      <c r="D114" s="16" t="n">
        <v>0.934208123767925</v>
      </c>
      <c r="E114" s="16" t="n">
        <v>0.941713942907382</v>
      </c>
      <c r="F114" s="16"/>
      <c r="G114" s="16" t="n">
        <v>0.959517640935864</v>
      </c>
      <c r="H114" s="16" t="n">
        <v>0.929603353411826</v>
      </c>
      <c r="I114" s="16" t="n">
        <v>0.934429223289559</v>
      </c>
      <c r="J114" s="16"/>
      <c r="K114" s="16" t="n">
        <v>0.960696483551702</v>
      </c>
      <c r="L114" s="16" t="n">
        <v>0.945234612563323</v>
      </c>
      <c r="M114" s="16" t="n">
        <v>0.9302388072405</v>
      </c>
      <c r="N114" s="16" t="n">
        <v>0.924744203121973</v>
      </c>
      <c r="O114" s="16" t="n">
        <v>0.954510250660055</v>
      </c>
      <c r="P114" s="16" t="n">
        <v>0.929314611826989</v>
      </c>
      <c r="Q114" s="16" t="n">
        <v>0.924716013694036</v>
      </c>
      <c r="R114" s="16" t="n">
        <v>0.859362540304697</v>
      </c>
      <c r="S114" s="16" t="n">
        <v>0.925486409343197</v>
      </c>
      <c r="T114" s="16" t="n">
        <v>0.960961718192878</v>
      </c>
      <c r="U114" s="16" t="n">
        <v>0.920939659814203</v>
      </c>
      <c r="V114" s="16" t="n">
        <v>0.958123600075228</v>
      </c>
      <c r="W114" s="16"/>
      <c r="X114" s="16" t="n">
        <v>0.931558391452199</v>
      </c>
      <c r="Y114" s="16" t="n">
        <v>0.945646362332554</v>
      </c>
      <c r="Z114" s="16"/>
      <c r="AA114" s="16" t="n">
        <v>0.943813638660905</v>
      </c>
      <c r="AB114" s="16" t="n">
        <v>0.945107687449835</v>
      </c>
      <c r="AC114" s="16" t="n">
        <v>0.920499659228894</v>
      </c>
      <c r="AD114" s="16"/>
      <c r="AE114" s="16" t="n">
        <v>0.93096952959739</v>
      </c>
      <c r="AF114" s="16" t="n">
        <v>0.935295750629865</v>
      </c>
      <c r="AG114" s="16" t="n">
        <v>0.955267824098602</v>
      </c>
      <c r="AH114" s="16"/>
      <c r="AI114" s="16" t="n">
        <v>0.94533101025702</v>
      </c>
      <c r="AJ114" s="16" t="n">
        <v>0.946509537603208</v>
      </c>
    </row>
    <row r="115">
      <c r="B115" t="s">
        <v>137</v>
      </c>
      <c r="C115" s="16" t="n">
        <v>0.0481959621347629</v>
      </c>
      <c r="D115" s="16" t="n">
        <v>0.0448848697136041</v>
      </c>
      <c r="E115" s="16" t="n">
        <v>0.0487099074504494</v>
      </c>
      <c r="F115" s="16"/>
      <c r="G115" s="16" t="n">
        <v>0.0267393600774382</v>
      </c>
      <c r="H115" s="16" t="n">
        <v>0.0530660221907936</v>
      </c>
      <c r="I115" s="16" t="n">
        <v>0.0521397415091785</v>
      </c>
      <c r="J115" s="16"/>
      <c r="K115" s="16" t="n">
        <v>0.0328434599941679</v>
      </c>
      <c r="L115" s="16" t="n">
        <v>0.0404358307323312</v>
      </c>
      <c r="M115" s="16" t="n">
        <v>0.0578976110657425</v>
      </c>
      <c r="N115" s="16" t="n">
        <v>0.0486735157806572</v>
      </c>
      <c r="O115" s="16" t="n">
        <v>0.045489749339945</v>
      </c>
      <c r="P115" s="16" t="n">
        <v>0.0561152812627617</v>
      </c>
      <c r="Q115" s="16" t="n">
        <v>0.0562694879094964</v>
      </c>
      <c r="R115" s="16" t="n">
        <v>0.12829064970868</v>
      </c>
      <c r="S115" s="16" t="n">
        <v>0.0568550633798468</v>
      </c>
      <c r="T115" s="16" t="n">
        <v>0.0193046175311378</v>
      </c>
      <c r="U115" s="16" t="n">
        <v>0.0461955743146823</v>
      </c>
      <c r="V115" s="16" t="n">
        <v>0.0253766152008896</v>
      </c>
      <c r="W115" s="16"/>
      <c r="X115" s="16" t="n">
        <v>0.0547092994646869</v>
      </c>
      <c r="Y115" s="16" t="n">
        <v>0.0370680877741932</v>
      </c>
      <c r="Z115" s="16"/>
      <c r="AA115" s="16" t="n">
        <v>0.0460099473230267</v>
      </c>
      <c r="AB115" s="16" t="n">
        <v>0.0405963857166511</v>
      </c>
      <c r="AC115" s="16" t="n">
        <v>0.0599395731725674</v>
      </c>
      <c r="AD115" s="16"/>
      <c r="AE115" s="16" t="n">
        <v>0.0534395828428401</v>
      </c>
      <c r="AF115" s="16" t="n">
        <v>0.0489268130786262</v>
      </c>
      <c r="AG115" s="16" t="n">
        <v>0.0327051296833133</v>
      </c>
      <c r="AH115" s="16"/>
      <c r="AI115" s="16" t="n">
        <v>0.0425866469945755</v>
      </c>
      <c r="AJ115" s="16" t="n">
        <v>0.0417172063123729</v>
      </c>
    </row>
    <row r="116">
      <c r="B116" t="s">
        <v>138</v>
      </c>
      <c r="C116" s="16" t="n">
        <v>0.888563869459291</v>
      </c>
      <c r="D116" s="16" t="n">
        <v>0.889323254054321</v>
      </c>
      <c r="E116" s="16" t="n">
        <v>0.893004035456933</v>
      </c>
      <c r="F116" s="16"/>
      <c r="G116" s="16" t="n">
        <v>0.932778280858426</v>
      </c>
      <c r="H116" s="16" t="n">
        <v>0.876537331221032</v>
      </c>
      <c r="I116" s="16" t="n">
        <v>0.882289481780381</v>
      </c>
      <c r="J116" s="16"/>
      <c r="K116" s="16" t="n">
        <v>0.927853023557534</v>
      </c>
      <c r="L116" s="16" t="n">
        <v>0.904798781830991</v>
      </c>
      <c r="M116" s="16" t="n">
        <v>0.872341196174758</v>
      </c>
      <c r="N116" s="16" t="n">
        <v>0.876070687341316</v>
      </c>
      <c r="O116" s="16" t="n">
        <v>0.90902050132011</v>
      </c>
      <c r="P116" s="16" t="n">
        <v>0.873199330564227</v>
      </c>
      <c r="Q116" s="16" t="n">
        <v>0.86844652578454</v>
      </c>
      <c r="R116" s="16" t="n">
        <v>0.731071890596017</v>
      </c>
      <c r="S116" s="16" t="n">
        <v>0.86863134596335</v>
      </c>
      <c r="T116" s="16" t="n">
        <v>0.94165710066174</v>
      </c>
      <c r="U116" s="16" t="n">
        <v>0.874744085499521</v>
      </c>
      <c r="V116" s="16" t="n">
        <v>0.932746984874338</v>
      </c>
      <c r="W116" s="16"/>
      <c r="X116" s="16" t="n">
        <v>0.876849091987512</v>
      </c>
      <c r="Y116" s="16" t="n">
        <v>0.908578274558361</v>
      </c>
      <c r="Z116" s="16"/>
      <c r="AA116" s="16" t="n">
        <v>0.897803691337878</v>
      </c>
      <c r="AB116" s="16" t="n">
        <v>0.904511301733184</v>
      </c>
      <c r="AC116" s="16" t="n">
        <v>0.860560086056326</v>
      </c>
      <c r="AD116" s="16"/>
      <c r="AE116" s="16" t="n">
        <v>0.87752994675455</v>
      </c>
      <c r="AF116" s="16" t="n">
        <v>0.886368937551239</v>
      </c>
      <c r="AG116" s="16" t="n">
        <v>0.922562694415289</v>
      </c>
      <c r="AH116" s="16"/>
      <c r="AI116" s="16" t="n">
        <v>0.902744363262445</v>
      </c>
      <c r="AJ116" s="16" t="n">
        <v>0.904792331290835</v>
      </c>
    </row>
    <row r="117">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row>
    <row r="118">
      <c r="B118" s="7" t="s">
        <v>141</v>
      </c>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row>
    <row r="119">
      <c r="B119" s="26" t="s">
        <v>65</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row>
    <row r="120">
      <c r="B120" t="s">
        <v>132</v>
      </c>
      <c r="C120" s="16" t="n">
        <v>0.324771505211051</v>
      </c>
      <c r="D120" s="16" t="n">
        <v>0.342898171823328</v>
      </c>
      <c r="E120" s="16" t="n">
        <v>0.309821781438637</v>
      </c>
      <c r="F120" s="16"/>
      <c r="G120" s="16" t="n">
        <v>0.284585151257304</v>
      </c>
      <c r="H120" s="16" t="n">
        <v>0.301607016976109</v>
      </c>
      <c r="I120" s="16" t="n">
        <v>0.362193802616373</v>
      </c>
      <c r="J120" s="16"/>
      <c r="K120" s="16" t="n">
        <v>0.392802838961154</v>
      </c>
      <c r="L120" s="16" t="n">
        <v>0.294665972528116</v>
      </c>
      <c r="M120" s="16" t="n">
        <v>0.352996088657868</v>
      </c>
      <c r="N120" s="16" t="n">
        <v>0.356383313061969</v>
      </c>
      <c r="O120" s="16" t="n">
        <v>0.336124855076507</v>
      </c>
      <c r="P120" s="16" t="n">
        <v>0.344789762019616</v>
      </c>
      <c r="Q120" s="16" t="n">
        <v>0.295305991735892</v>
      </c>
      <c r="R120" s="16" t="n">
        <v>0.322502873448911</v>
      </c>
      <c r="S120" s="16" t="n">
        <v>0.325038458121567</v>
      </c>
      <c r="T120" s="16" t="n">
        <v>0.24952359712911</v>
      </c>
      <c r="U120" s="16" t="n">
        <v>0.286260444266325</v>
      </c>
      <c r="V120" s="16" t="n">
        <v>0.210716623176904</v>
      </c>
      <c r="W120" s="16"/>
      <c r="X120" s="16" t="n">
        <v>0.307968577198204</v>
      </c>
      <c r="Y120" s="16" t="n">
        <v>0.353478888591552</v>
      </c>
      <c r="Z120" s="16"/>
      <c r="AA120" s="16" t="n">
        <v>0.386183432451494</v>
      </c>
      <c r="AB120" s="16" t="n">
        <v>0.3021928940247</v>
      </c>
      <c r="AC120" s="16" t="n">
        <v>0.310617451168748</v>
      </c>
      <c r="AD120" s="16"/>
      <c r="AE120" s="16" t="n">
        <v>0.354599284755258</v>
      </c>
      <c r="AF120" s="16" t="n">
        <v>0.307217443806603</v>
      </c>
      <c r="AG120" s="16" t="n">
        <v>0.28298673391082</v>
      </c>
      <c r="AH120" s="16"/>
      <c r="AI120" s="16" t="n">
        <v>0.372688033380839</v>
      </c>
      <c r="AJ120" s="16" t="n">
        <v>0.332349196605733</v>
      </c>
    </row>
    <row r="121">
      <c r="B121" t="s">
        <v>133</v>
      </c>
      <c r="C121" s="16" t="n">
        <v>0.504385337311416</v>
      </c>
      <c r="D121" s="16" t="n">
        <v>0.46716715054701</v>
      </c>
      <c r="E121" s="16" t="n">
        <v>0.540124695192475</v>
      </c>
      <c r="F121" s="16"/>
      <c r="G121" s="16" t="n">
        <v>0.527975947517764</v>
      </c>
      <c r="H121" s="16" t="n">
        <v>0.520324446787908</v>
      </c>
      <c r="I121" s="16" t="n">
        <v>0.48023957721894</v>
      </c>
      <c r="J121" s="16"/>
      <c r="K121" s="16" t="n">
        <v>0.456835075944138</v>
      </c>
      <c r="L121" s="16" t="n">
        <v>0.502761199121709</v>
      </c>
      <c r="M121" s="16" t="n">
        <v>0.461570045112753</v>
      </c>
      <c r="N121" s="16" t="n">
        <v>0.524928003182886</v>
      </c>
      <c r="O121" s="16" t="n">
        <v>0.51668161392711</v>
      </c>
      <c r="P121" s="16" t="n">
        <v>0.495009983162182</v>
      </c>
      <c r="Q121" s="16" t="n">
        <v>0.533682399309962</v>
      </c>
      <c r="R121" s="16" t="n">
        <v>0.50812355081585</v>
      </c>
      <c r="S121" s="16" t="n">
        <v>0.480430111521805</v>
      </c>
      <c r="T121" s="16" t="n">
        <v>0.597218185370863</v>
      </c>
      <c r="U121" s="16" t="n">
        <v>0.498183383769199</v>
      </c>
      <c r="V121" s="16" t="n">
        <v>0.560075295495482</v>
      </c>
      <c r="W121" s="16"/>
      <c r="X121" s="16" t="n">
        <v>0.521182670874594</v>
      </c>
      <c r="Y121" s="16" t="n">
        <v>0.475687511908628</v>
      </c>
      <c r="Z121" s="16"/>
      <c r="AA121" s="16" t="n">
        <v>0.492774946081246</v>
      </c>
      <c r="AB121" s="16" t="n">
        <v>0.526380093758417</v>
      </c>
      <c r="AC121" s="16" t="n">
        <v>0.483351782734377</v>
      </c>
      <c r="AD121" s="16"/>
      <c r="AE121" s="16" t="n">
        <v>0.491557275141943</v>
      </c>
      <c r="AF121" s="16" t="n">
        <v>0.529237512713538</v>
      </c>
      <c r="AG121" s="16" t="n">
        <v>0.485431036813928</v>
      </c>
      <c r="AH121" s="16"/>
      <c r="AI121" s="16" t="n">
        <v>0.506130586383128</v>
      </c>
      <c r="AJ121" s="16" t="n">
        <v>0.518240629133628</v>
      </c>
    </row>
    <row r="122">
      <c r="B122" t="s">
        <v>134</v>
      </c>
      <c r="C122" s="16" t="n">
        <v>0.116100737879064</v>
      </c>
      <c r="D122" s="16" t="n">
        <v>0.126729798634368</v>
      </c>
      <c r="E122" s="16" t="n">
        <v>0.104433926361533</v>
      </c>
      <c r="F122" s="16"/>
      <c r="G122" s="16" t="n">
        <v>0.11697346481934</v>
      </c>
      <c r="H122" s="16" t="n">
        <v>0.124508810430212</v>
      </c>
      <c r="I122" s="16" t="n">
        <v>0.107933869313726</v>
      </c>
      <c r="J122" s="16"/>
      <c r="K122" s="16" t="n">
        <v>0.125154635430135</v>
      </c>
      <c r="L122" s="16" t="n">
        <v>0.148229551027643</v>
      </c>
      <c r="M122" s="16" t="n">
        <v>0.0821928963118877</v>
      </c>
      <c r="N122" s="16" t="n">
        <v>0.0760194380205152</v>
      </c>
      <c r="O122" s="16" t="n">
        <v>0.114623471776087</v>
      </c>
      <c r="P122" s="16" t="n">
        <v>0.105772399708798</v>
      </c>
      <c r="Q122" s="16" t="n">
        <v>0.106448593811025</v>
      </c>
      <c r="R122" s="16" t="n">
        <v>0.120490159866674</v>
      </c>
      <c r="S122" s="16" t="n">
        <v>0.13614596401412</v>
      </c>
      <c r="T122" s="16" t="n">
        <v>0.0912244293771398</v>
      </c>
      <c r="U122" s="16" t="n">
        <v>0.13693049760592</v>
      </c>
      <c r="V122" s="16" t="n">
        <v>0.161955066201953</v>
      </c>
      <c r="W122" s="16"/>
      <c r="X122" s="16" t="n">
        <v>0.116176234272481</v>
      </c>
      <c r="Y122" s="16" t="n">
        <v>0.11597175417408</v>
      </c>
      <c r="Z122" s="16"/>
      <c r="AA122" s="16" t="n">
        <v>0.0910763394321148</v>
      </c>
      <c r="AB122" s="16" t="n">
        <v>0.107635581626396</v>
      </c>
      <c r="AC122" s="16" t="n">
        <v>0.145496841729196</v>
      </c>
      <c r="AD122" s="16"/>
      <c r="AE122" s="16" t="n">
        <v>0.107228603061089</v>
      </c>
      <c r="AF122" s="16" t="n">
        <v>0.113598141912101</v>
      </c>
      <c r="AG122" s="16" t="n">
        <v>0.145012730409928</v>
      </c>
      <c r="AH122" s="16"/>
      <c r="AI122" s="16" t="n">
        <v>0.0819708054094582</v>
      </c>
      <c r="AJ122" s="16" t="n">
        <v>0.105472782955802</v>
      </c>
    </row>
    <row r="123">
      <c r="B123" t="s">
        <v>135</v>
      </c>
      <c r="C123" s="16" t="n">
        <v>0.0201440639959744</v>
      </c>
      <c r="D123" s="16" t="n">
        <v>0.020183883817725</v>
      </c>
      <c r="E123" s="16" t="n">
        <v>0.0196343555045297</v>
      </c>
      <c r="F123" s="16"/>
      <c r="G123" s="16" t="n">
        <v>0.0135707686025444</v>
      </c>
      <c r="H123" s="16" t="n">
        <v>0.0176319848564986</v>
      </c>
      <c r="I123" s="16" t="n">
        <v>0.0250772784063797</v>
      </c>
      <c r="J123" s="16"/>
      <c r="K123" s="16" t="n">
        <v>0.0156502196669738</v>
      </c>
      <c r="L123" s="16" t="n">
        <v>0.0207663536744638</v>
      </c>
      <c r="M123" s="16" t="n">
        <v>0.0238089288338958</v>
      </c>
      <c r="N123" s="16" t="n">
        <v>0.0151614887694245</v>
      </c>
      <c r="O123" s="16" t="n">
        <v>0.0220060122323668</v>
      </c>
      <c r="P123" s="16" t="n">
        <v>0.0149322241736916</v>
      </c>
      <c r="Q123" s="16" t="n">
        <v>0.0239756845396945</v>
      </c>
      <c r="R123" s="16" t="n">
        <v>0.022750229368114</v>
      </c>
      <c r="S123" s="16" t="n">
        <v>0.0340473000637089</v>
      </c>
      <c r="T123" s="16" t="n">
        <v>0</v>
      </c>
      <c r="U123" s="16" t="n">
        <v>0.0214993140879623</v>
      </c>
      <c r="V123" s="16" t="n">
        <v>0.0418763999247722</v>
      </c>
      <c r="W123" s="16"/>
      <c r="X123" s="16" t="n">
        <v>0.0202950381206362</v>
      </c>
      <c r="Y123" s="16" t="n">
        <v>0.0198861284698632</v>
      </c>
      <c r="Z123" s="16"/>
      <c r="AA123" s="16" t="n">
        <v>0.0230053368561628</v>
      </c>
      <c r="AB123" s="16" t="n">
        <v>0.0195034412401371</v>
      </c>
      <c r="AC123" s="16" t="n">
        <v>0.0189344080671893</v>
      </c>
      <c r="AD123" s="16"/>
      <c r="AE123" s="16" t="n">
        <v>0.0188839013772568</v>
      </c>
      <c r="AF123" s="16" t="n">
        <v>0.0186201428902644</v>
      </c>
      <c r="AG123" s="16" t="n">
        <v>0.0267441601829916</v>
      </c>
      <c r="AH123" s="16"/>
      <c r="AI123" s="16" t="n">
        <v>0.0259661446399839</v>
      </c>
      <c r="AJ123" s="16" t="n">
        <v>0.0201574374228357</v>
      </c>
    </row>
    <row r="124">
      <c r="B124" t="s">
        <v>94</v>
      </c>
      <c r="C124" s="16" t="n">
        <v>0.0345983556024945</v>
      </c>
      <c r="D124" s="16" t="n">
        <v>0.0430209951775692</v>
      </c>
      <c r="E124" s="16" t="n">
        <v>0.0259852415028257</v>
      </c>
      <c r="F124" s="16"/>
      <c r="G124" s="16" t="n">
        <v>0.0568946678030473</v>
      </c>
      <c r="H124" s="16" t="n">
        <v>0.0359277409492724</v>
      </c>
      <c r="I124" s="16" t="n">
        <v>0.0245554724445822</v>
      </c>
      <c r="J124" s="16"/>
      <c r="K124" s="16" t="n">
        <v>0.00955722999759874</v>
      </c>
      <c r="L124" s="16" t="n">
        <v>0.0335769236480685</v>
      </c>
      <c r="M124" s="16" t="n">
        <v>0.079432041083595</v>
      </c>
      <c r="N124" s="16" t="n">
        <v>0.0275077569652054</v>
      </c>
      <c r="O124" s="16" t="n">
        <v>0.0105640469879288</v>
      </c>
      <c r="P124" s="16" t="n">
        <v>0.0394956309357123</v>
      </c>
      <c r="Q124" s="16" t="n">
        <v>0.0405873306034266</v>
      </c>
      <c r="R124" s="16" t="n">
        <v>0.0261331865004518</v>
      </c>
      <c r="S124" s="16" t="n">
        <v>0.024338166278799</v>
      </c>
      <c r="T124" s="16" t="n">
        <v>0.0620337881228873</v>
      </c>
      <c r="U124" s="16" t="n">
        <v>0.0571263602705947</v>
      </c>
      <c r="V124" s="16" t="n">
        <v>0.0253766152008896</v>
      </c>
      <c r="W124" s="16"/>
      <c r="X124" s="16" t="n">
        <v>0.0343774795340845</v>
      </c>
      <c r="Y124" s="16" t="n">
        <v>0.0349757168558771</v>
      </c>
      <c r="Z124" s="16"/>
      <c r="AA124" s="16" t="n">
        <v>0.00695994517898223</v>
      </c>
      <c r="AB124" s="16" t="n">
        <v>0.0442879893503506</v>
      </c>
      <c r="AC124" s="16" t="n">
        <v>0.0415995163004896</v>
      </c>
      <c r="AD124" s="16"/>
      <c r="AE124" s="16" t="n">
        <v>0.0277309356644541</v>
      </c>
      <c r="AF124" s="16" t="n">
        <v>0.0313267586774933</v>
      </c>
      <c r="AG124" s="16" t="n">
        <v>0.0598253386823335</v>
      </c>
      <c r="AH124" s="16"/>
      <c r="AI124" s="16" t="n">
        <v>0.0132444301865911</v>
      </c>
      <c r="AJ124" s="16" t="n">
        <v>0.0237799538820013</v>
      </c>
    </row>
    <row r="125">
      <c r="B125" t="s">
        <v>136</v>
      </c>
      <c r="C125" s="16" t="n">
        <v>0.829156842522467</v>
      </c>
      <c r="D125" s="16" t="n">
        <v>0.810065322370338</v>
      </c>
      <c r="E125" s="16" t="n">
        <v>0.849946476631111</v>
      </c>
      <c r="F125" s="16"/>
      <c r="G125" s="16" t="n">
        <v>0.812561098775068</v>
      </c>
      <c r="H125" s="16" t="n">
        <v>0.821931463764017</v>
      </c>
      <c r="I125" s="16" t="n">
        <v>0.842433379835312</v>
      </c>
      <c r="J125" s="16"/>
      <c r="K125" s="16" t="n">
        <v>0.849637914905293</v>
      </c>
      <c r="L125" s="16" t="n">
        <v>0.797427171649825</v>
      </c>
      <c r="M125" s="16" t="n">
        <v>0.814566133770621</v>
      </c>
      <c r="N125" s="16" t="n">
        <v>0.881311316244855</v>
      </c>
      <c r="O125" s="16" t="n">
        <v>0.852806469003618</v>
      </c>
      <c r="P125" s="16" t="n">
        <v>0.839799745181798</v>
      </c>
      <c r="Q125" s="16" t="n">
        <v>0.828988391045854</v>
      </c>
      <c r="R125" s="16" t="n">
        <v>0.830626424264761</v>
      </c>
      <c r="S125" s="16" t="n">
        <v>0.805468569643372</v>
      </c>
      <c r="T125" s="16" t="n">
        <v>0.846741782499973</v>
      </c>
      <c r="U125" s="16" t="n">
        <v>0.784443828035523</v>
      </c>
      <c r="V125" s="16" t="n">
        <v>0.770791918672385</v>
      </c>
      <c r="W125" s="16"/>
      <c r="X125" s="16" t="n">
        <v>0.829151248072798</v>
      </c>
      <c r="Y125" s="16" t="n">
        <v>0.82916640050018</v>
      </c>
      <c r="Z125" s="16"/>
      <c r="AA125" s="16" t="n">
        <v>0.87895837853274</v>
      </c>
      <c r="AB125" s="16" t="n">
        <v>0.828572987783116</v>
      </c>
      <c r="AC125" s="16" t="n">
        <v>0.793969233903125</v>
      </c>
      <c r="AD125" s="16"/>
      <c r="AE125" s="16" t="n">
        <v>0.846156559897201</v>
      </c>
      <c r="AF125" s="16" t="n">
        <v>0.836454956520141</v>
      </c>
      <c r="AG125" s="16" t="n">
        <v>0.768417770724747</v>
      </c>
      <c r="AH125" s="16"/>
      <c r="AI125" s="16" t="n">
        <v>0.878818619763967</v>
      </c>
      <c r="AJ125" s="16" t="n">
        <v>0.850589825739361</v>
      </c>
    </row>
    <row r="126">
      <c r="B126" t="s">
        <v>137</v>
      </c>
      <c r="C126" s="16" t="n">
        <v>0.136244801875038</v>
      </c>
      <c r="D126" s="16" t="n">
        <v>0.146913682452093</v>
      </c>
      <c r="E126" s="16" t="n">
        <v>0.124068281866063</v>
      </c>
      <c r="F126" s="16"/>
      <c r="G126" s="16" t="n">
        <v>0.130544233421885</v>
      </c>
      <c r="H126" s="16" t="n">
        <v>0.142140795286711</v>
      </c>
      <c r="I126" s="16" t="n">
        <v>0.133011147720105</v>
      </c>
      <c r="J126" s="16"/>
      <c r="K126" s="16" t="n">
        <v>0.140804855097109</v>
      </c>
      <c r="L126" s="16" t="n">
        <v>0.168995904702106</v>
      </c>
      <c r="M126" s="16" t="n">
        <v>0.106001825145783</v>
      </c>
      <c r="N126" s="16" t="n">
        <v>0.0911809267899397</v>
      </c>
      <c r="O126" s="16" t="n">
        <v>0.136629484008454</v>
      </c>
      <c r="P126" s="16" t="n">
        <v>0.120704623882489</v>
      </c>
      <c r="Q126" s="16" t="n">
        <v>0.130424278350719</v>
      </c>
      <c r="R126" s="16" t="n">
        <v>0.143240389234788</v>
      </c>
      <c r="S126" s="16" t="n">
        <v>0.170193264077829</v>
      </c>
      <c r="T126" s="16" t="n">
        <v>0.0912244293771398</v>
      </c>
      <c r="U126" s="16" t="n">
        <v>0.158429811693882</v>
      </c>
      <c r="V126" s="16" t="n">
        <v>0.203831466126725</v>
      </c>
      <c r="W126" s="16"/>
      <c r="X126" s="16" t="n">
        <v>0.136471272393118</v>
      </c>
      <c r="Y126" s="16" t="n">
        <v>0.135857882643943</v>
      </c>
      <c r="Z126" s="16"/>
      <c r="AA126" s="16" t="n">
        <v>0.114081676288278</v>
      </c>
      <c r="AB126" s="16" t="n">
        <v>0.127139022866533</v>
      </c>
      <c r="AC126" s="16" t="n">
        <v>0.164431249796386</v>
      </c>
      <c r="AD126" s="16"/>
      <c r="AE126" s="16" t="n">
        <v>0.126112504438345</v>
      </c>
      <c r="AF126" s="16" t="n">
        <v>0.132218284802366</v>
      </c>
      <c r="AG126" s="16" t="n">
        <v>0.171756890592919</v>
      </c>
      <c r="AH126" s="16"/>
      <c r="AI126" s="16" t="n">
        <v>0.107936950049442</v>
      </c>
      <c r="AJ126" s="16" t="n">
        <v>0.125630220378638</v>
      </c>
    </row>
    <row r="127">
      <c r="B127" t="s">
        <v>138</v>
      </c>
      <c r="C127" s="16" t="n">
        <v>0.692912040647429</v>
      </c>
      <c r="D127" s="16" t="n">
        <v>0.663151639918245</v>
      </c>
      <c r="E127" s="16" t="n">
        <v>0.725878194765048</v>
      </c>
      <c r="F127" s="16"/>
      <c r="G127" s="16" t="n">
        <v>0.682016865353184</v>
      </c>
      <c r="H127" s="16" t="n">
        <v>0.679790668477306</v>
      </c>
      <c r="I127" s="16" t="n">
        <v>0.709422232115207</v>
      </c>
      <c r="J127" s="16"/>
      <c r="K127" s="16" t="n">
        <v>0.708833059808184</v>
      </c>
      <c r="L127" s="16" t="n">
        <v>0.628431266947719</v>
      </c>
      <c r="M127" s="16" t="n">
        <v>0.708564308624838</v>
      </c>
      <c r="N127" s="16" t="n">
        <v>0.790130389454915</v>
      </c>
      <c r="O127" s="16" t="n">
        <v>0.716176984995164</v>
      </c>
      <c r="P127" s="16" t="n">
        <v>0.719095121299309</v>
      </c>
      <c r="Q127" s="16" t="n">
        <v>0.698564112695135</v>
      </c>
      <c r="R127" s="16" t="n">
        <v>0.687386035029973</v>
      </c>
      <c r="S127" s="16" t="n">
        <v>0.635275305565543</v>
      </c>
      <c r="T127" s="16" t="n">
        <v>0.755517353122833</v>
      </c>
      <c r="U127" s="16" t="n">
        <v>0.626014016341642</v>
      </c>
      <c r="V127" s="16" t="n">
        <v>0.56696045254566</v>
      </c>
      <c r="W127" s="16"/>
      <c r="X127" s="16" t="n">
        <v>0.69267997567968</v>
      </c>
      <c r="Y127" s="16" t="n">
        <v>0.693308517856236</v>
      </c>
      <c r="Z127" s="16"/>
      <c r="AA127" s="16" t="n">
        <v>0.764876702244463</v>
      </c>
      <c r="AB127" s="16" t="n">
        <v>0.701433964916583</v>
      </c>
      <c r="AC127" s="16" t="n">
        <v>0.629537984106739</v>
      </c>
      <c r="AD127" s="16"/>
      <c r="AE127" s="16" t="n">
        <v>0.720044055458855</v>
      </c>
      <c r="AF127" s="16" t="n">
        <v>0.704236671717775</v>
      </c>
      <c r="AG127" s="16" t="n">
        <v>0.596660880131828</v>
      </c>
      <c r="AH127" s="16"/>
      <c r="AI127" s="16" t="n">
        <v>0.770881669714525</v>
      </c>
      <c r="AJ127" s="16" t="n">
        <v>0.724959605360723</v>
      </c>
    </row>
    <row r="128">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row>
    <row r="129">
      <c r="B129" s="7" t="s">
        <v>142</v>
      </c>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row>
    <row r="130">
      <c r="B130" s="26" t="s">
        <v>65</v>
      </c>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row>
    <row r="131">
      <c r="B131" t="s">
        <v>132</v>
      </c>
      <c r="C131" s="16" t="n">
        <v>0.474250865504206</v>
      </c>
      <c r="D131" s="16" t="n">
        <v>0.446144172101255</v>
      </c>
      <c r="E131" s="16" t="n">
        <v>0.499815080525892</v>
      </c>
      <c r="F131" s="16"/>
      <c r="G131" s="16" t="n">
        <v>0.445055715296411</v>
      </c>
      <c r="H131" s="16" t="n">
        <v>0.439589310004473</v>
      </c>
      <c r="I131" s="16" t="n">
        <v>0.518028009247842</v>
      </c>
      <c r="J131" s="16"/>
      <c r="K131" s="16" t="n">
        <v>0.490530775195476</v>
      </c>
      <c r="L131" s="16" t="n">
        <v>0.434923058941239</v>
      </c>
      <c r="M131" s="16" t="n">
        <v>0.45839710721055</v>
      </c>
      <c r="N131" s="16" t="n">
        <v>0.518278009635268</v>
      </c>
      <c r="O131" s="16" t="n">
        <v>0.445636800988785</v>
      </c>
      <c r="P131" s="16" t="n">
        <v>0.562095609978825</v>
      </c>
      <c r="Q131" s="16" t="n">
        <v>0.495905302138386</v>
      </c>
      <c r="R131" s="16" t="n">
        <v>0.478717380181074</v>
      </c>
      <c r="S131" s="16" t="n">
        <v>0.451841470207628</v>
      </c>
      <c r="T131" s="16" t="n">
        <v>0.433045782665737</v>
      </c>
      <c r="U131" s="16" t="n">
        <v>0.444924832778865</v>
      </c>
      <c r="V131" s="16" t="n">
        <v>0.460604876060171</v>
      </c>
      <c r="W131" s="16"/>
      <c r="X131" s="16" t="n">
        <v>0.450715139893459</v>
      </c>
      <c r="Y131" s="16" t="n">
        <v>0.514461065638932</v>
      </c>
      <c r="Z131" s="16"/>
      <c r="AA131" s="16" t="n">
        <v>0.529778061005366</v>
      </c>
      <c r="AB131" s="16" t="n">
        <v>0.441341613798256</v>
      </c>
      <c r="AC131" s="16" t="n">
        <v>0.47816470091232</v>
      </c>
      <c r="AD131" s="16"/>
      <c r="AE131" s="16" t="n">
        <v>0.477183300004889</v>
      </c>
      <c r="AF131" s="16" t="n">
        <v>0.471700945089137</v>
      </c>
      <c r="AG131" s="16" t="n">
        <v>0.471901669839835</v>
      </c>
      <c r="AH131" s="16"/>
      <c r="AI131" s="16" t="n">
        <v>0.55523436573666</v>
      </c>
      <c r="AJ131" s="16" t="n">
        <v>0.459155795173572</v>
      </c>
    </row>
    <row r="132">
      <c r="B132" t="s">
        <v>133</v>
      </c>
      <c r="C132" s="16" t="n">
        <v>0.435454332693648</v>
      </c>
      <c r="D132" s="16" t="n">
        <v>0.450857126963885</v>
      </c>
      <c r="E132" s="16" t="n">
        <v>0.423390521784586</v>
      </c>
      <c r="F132" s="16"/>
      <c r="G132" s="16" t="n">
        <v>0.461760736001439</v>
      </c>
      <c r="H132" s="16" t="n">
        <v>0.462874885599171</v>
      </c>
      <c r="I132" s="16" t="n">
        <v>0.399554557452712</v>
      </c>
      <c r="J132" s="16"/>
      <c r="K132" s="16" t="n">
        <v>0.401094553308171</v>
      </c>
      <c r="L132" s="16" t="n">
        <v>0.484319562082879</v>
      </c>
      <c r="M132" s="16" t="n">
        <v>0.445638963567269</v>
      </c>
      <c r="N132" s="16" t="n">
        <v>0.413339618064748</v>
      </c>
      <c r="O132" s="16" t="n">
        <v>0.467814040217225</v>
      </c>
      <c r="P132" s="16" t="n">
        <v>0.366116090043904</v>
      </c>
      <c r="Q132" s="16" t="n">
        <v>0.422908770986126</v>
      </c>
      <c r="R132" s="16" t="n">
        <v>0.405733213303175</v>
      </c>
      <c r="S132" s="16" t="n">
        <v>0.452207652064478</v>
      </c>
      <c r="T132" s="16" t="n">
        <v>0.466335428088617</v>
      </c>
      <c r="U132" s="16" t="n">
        <v>0.4485562864971</v>
      </c>
      <c r="V132" s="16" t="n">
        <v>0.463321409358272</v>
      </c>
      <c r="W132" s="16"/>
      <c r="X132" s="16" t="n">
        <v>0.464213091620998</v>
      </c>
      <c r="Y132" s="16" t="n">
        <v>0.38632071041998</v>
      </c>
      <c r="Z132" s="16"/>
      <c r="AA132" s="16" t="n">
        <v>0.396860402869487</v>
      </c>
      <c r="AB132" s="16" t="n">
        <v>0.473635781523464</v>
      </c>
      <c r="AC132" s="16" t="n">
        <v>0.412258845912401</v>
      </c>
      <c r="AD132" s="16"/>
      <c r="AE132" s="16" t="n">
        <v>0.424620453647088</v>
      </c>
      <c r="AF132" s="16" t="n">
        <v>0.448707347785478</v>
      </c>
      <c r="AG132" s="16" t="n">
        <v>0.435955059088541</v>
      </c>
      <c r="AH132" s="16"/>
      <c r="AI132" s="16" t="n">
        <v>0.372755088454106</v>
      </c>
      <c r="AJ132" s="16" t="n">
        <v>0.461842851331632</v>
      </c>
    </row>
    <row r="133">
      <c r="B133" t="s">
        <v>134</v>
      </c>
      <c r="C133" s="16" t="n">
        <v>0.0508399108765007</v>
      </c>
      <c r="D133" s="16" t="n">
        <v>0.0479903256887637</v>
      </c>
      <c r="E133" s="16" t="n">
        <v>0.0518575524546298</v>
      </c>
      <c r="F133" s="16"/>
      <c r="G133" s="16" t="n">
        <v>0.0476692206573866</v>
      </c>
      <c r="H133" s="16" t="n">
        <v>0.0530135956963528</v>
      </c>
      <c r="I133" s="16" t="n">
        <v>0.050069986981101</v>
      </c>
      <c r="J133" s="16"/>
      <c r="K133" s="16" t="n">
        <v>0.060003904815261</v>
      </c>
      <c r="L133" s="16" t="n">
        <v>0.0425203057676128</v>
      </c>
      <c r="M133" s="16" t="n">
        <v>0.0479915977193333</v>
      </c>
      <c r="N133" s="16" t="n">
        <v>0.0285204987702959</v>
      </c>
      <c r="O133" s="16" t="n">
        <v>0.0554828197560758</v>
      </c>
      <c r="P133" s="16" t="n">
        <v>0.0339621760094832</v>
      </c>
      <c r="Q133" s="16" t="n">
        <v>0.0298221577739575</v>
      </c>
      <c r="R133" s="16" t="n">
        <v>0.080452367161014</v>
      </c>
      <c r="S133" s="16" t="n">
        <v>0.0722808576907809</v>
      </c>
      <c r="T133" s="16" t="n">
        <v>0.0570755747471188</v>
      </c>
      <c r="U133" s="16" t="n">
        <v>0.0638227247050488</v>
      </c>
      <c r="V133" s="16" t="n">
        <v>0.0595739298576751</v>
      </c>
      <c r="W133" s="16"/>
      <c r="X133" s="16" t="n">
        <v>0.0540143333686162</v>
      </c>
      <c r="Y133" s="16" t="n">
        <v>0.0454164892309893</v>
      </c>
      <c r="Z133" s="16"/>
      <c r="AA133" s="16" t="n">
        <v>0.056627149639304</v>
      </c>
      <c r="AB133" s="16" t="n">
        <v>0.0464923777120318</v>
      </c>
      <c r="AC133" s="16" t="n">
        <v>0.0524751784431791</v>
      </c>
      <c r="AD133" s="16"/>
      <c r="AE133" s="16" t="n">
        <v>0.0590465769052154</v>
      </c>
      <c r="AF133" s="16" t="n">
        <v>0.0457304929751251</v>
      </c>
      <c r="AG133" s="16" t="n">
        <v>0.039940310598004</v>
      </c>
      <c r="AH133" s="16"/>
      <c r="AI133" s="16" t="n">
        <v>0.0443186676677221</v>
      </c>
      <c r="AJ133" s="16" t="n">
        <v>0.0585735647990486</v>
      </c>
    </row>
    <row r="134">
      <c r="B134" t="s">
        <v>135</v>
      </c>
      <c r="C134" s="16" t="n">
        <v>0.0199031176922172</v>
      </c>
      <c r="D134" s="16" t="n">
        <v>0.0241103124648563</v>
      </c>
      <c r="E134" s="16" t="n">
        <v>0.01621446095086</v>
      </c>
      <c r="F134" s="16"/>
      <c r="G134" s="16" t="n">
        <v>0.0156715101488602</v>
      </c>
      <c r="H134" s="16" t="n">
        <v>0.0223915507033635</v>
      </c>
      <c r="I134" s="16" t="n">
        <v>0.0192593970586035</v>
      </c>
      <c r="J134" s="16"/>
      <c r="K134" s="16" t="n">
        <v>0.0301038946930585</v>
      </c>
      <c r="L134" s="16" t="n">
        <v>0.0156277309920249</v>
      </c>
      <c r="M134" s="16" t="n">
        <v>0.0111439447986622</v>
      </c>
      <c r="N134" s="16" t="n">
        <v>0.0237213089572002</v>
      </c>
      <c r="O134" s="16" t="n">
        <v>0.0242184940182975</v>
      </c>
      <c r="P134" s="16" t="n">
        <v>0.0167145264292381</v>
      </c>
      <c r="Q134" s="16" t="n">
        <v>0.0217174428923612</v>
      </c>
      <c r="R134" s="16" t="n">
        <v>0.022750229368114</v>
      </c>
      <c r="S134" s="16" t="n">
        <v>0.0185625688814508</v>
      </c>
      <c r="T134" s="16" t="n">
        <v>0.0119047751112716</v>
      </c>
      <c r="U134" s="16" t="n">
        <v>0.0214993140879623</v>
      </c>
      <c r="V134" s="16" t="n">
        <v>0.0164997847238826</v>
      </c>
      <c r="W134" s="16"/>
      <c r="X134" s="16" t="n">
        <v>0.0160327877341432</v>
      </c>
      <c r="Y134" s="16" t="n">
        <v>0.0265154798847183</v>
      </c>
      <c r="Z134" s="16"/>
      <c r="AA134" s="16" t="n">
        <v>0.0145553472246929</v>
      </c>
      <c r="AB134" s="16" t="n">
        <v>0.0187876131591948</v>
      </c>
      <c r="AC134" s="16" t="n">
        <v>0.0252575180730774</v>
      </c>
      <c r="AD134" s="16"/>
      <c r="AE134" s="16" t="n">
        <v>0.0213767556788476</v>
      </c>
      <c r="AF134" s="16" t="n">
        <v>0.0165622555025476</v>
      </c>
      <c r="AG134" s="16" t="n">
        <v>0.023117533958202</v>
      </c>
      <c r="AH134" s="16"/>
      <c r="AI134" s="16" t="n">
        <v>0.0204131078974215</v>
      </c>
      <c r="AJ134" s="16" t="n">
        <v>0.0147354109680982</v>
      </c>
    </row>
    <row r="135">
      <c r="B135" t="s">
        <v>94</v>
      </c>
      <c r="C135" s="16" t="n">
        <v>0.0195517732334289</v>
      </c>
      <c r="D135" s="16" t="n">
        <v>0.0308980627812401</v>
      </c>
      <c r="E135" s="16" t="n">
        <v>0.00872238428403172</v>
      </c>
      <c r="F135" s="16"/>
      <c r="G135" s="16" t="n">
        <v>0.0298428178959034</v>
      </c>
      <c r="H135" s="16" t="n">
        <v>0.0221306579966397</v>
      </c>
      <c r="I135" s="16" t="n">
        <v>0.0130880492597407</v>
      </c>
      <c r="J135" s="16"/>
      <c r="K135" s="16" t="n">
        <v>0.0182668719880339</v>
      </c>
      <c r="L135" s="16" t="n">
        <v>0.0226093422162443</v>
      </c>
      <c r="M135" s="16" t="n">
        <v>0.0368283867041852</v>
      </c>
      <c r="N135" s="16" t="n">
        <v>0.0161405645724879</v>
      </c>
      <c r="O135" s="16" t="n">
        <v>0.00684784501961763</v>
      </c>
      <c r="P135" s="16" t="n">
        <v>0.02111159753855</v>
      </c>
      <c r="Q135" s="16" t="n">
        <v>0.0296463262091701</v>
      </c>
      <c r="R135" s="16" t="n">
        <v>0.0123468099866224</v>
      </c>
      <c r="S135" s="16" t="n">
        <v>0.00510745115566193</v>
      </c>
      <c r="T135" s="16" t="n">
        <v>0.0316384393872558</v>
      </c>
      <c r="U135" s="16" t="n">
        <v>0.0211968419310235</v>
      </c>
      <c r="V135" s="16" t="n">
        <v>0</v>
      </c>
      <c r="W135" s="16"/>
      <c r="X135" s="16" t="n">
        <v>0.0150246473827836</v>
      </c>
      <c r="Y135" s="16" t="n">
        <v>0.0272862548253804</v>
      </c>
      <c r="Z135" s="16"/>
      <c r="AA135" s="16" t="n">
        <v>0.0021790392611494</v>
      </c>
      <c r="AB135" s="16" t="n">
        <v>0.019742613807054</v>
      </c>
      <c r="AC135" s="16" t="n">
        <v>0.0318437566590222</v>
      </c>
      <c r="AD135" s="16"/>
      <c r="AE135" s="16" t="n">
        <v>0.0177729137639591</v>
      </c>
      <c r="AF135" s="16" t="n">
        <v>0.0172989586477119</v>
      </c>
      <c r="AG135" s="16" t="n">
        <v>0.0290854265154178</v>
      </c>
      <c r="AH135" s="16"/>
      <c r="AI135" s="16" t="n">
        <v>0.00727877024409033</v>
      </c>
      <c r="AJ135" s="16" t="n">
        <v>0.00569237772764918</v>
      </c>
    </row>
    <row r="136">
      <c r="B136" t="s">
        <v>136</v>
      </c>
      <c r="C136" s="16" t="n">
        <v>0.909705198197853</v>
      </c>
      <c r="D136" s="16" t="n">
        <v>0.89700129906514</v>
      </c>
      <c r="E136" s="16" t="n">
        <v>0.923205602310479</v>
      </c>
      <c r="F136" s="16"/>
      <c r="G136" s="16" t="n">
        <v>0.90681645129785</v>
      </c>
      <c r="H136" s="16" t="n">
        <v>0.902464195603644</v>
      </c>
      <c r="I136" s="16" t="n">
        <v>0.917582566700555</v>
      </c>
      <c r="J136" s="16"/>
      <c r="K136" s="16" t="n">
        <v>0.891625328503647</v>
      </c>
      <c r="L136" s="16" t="n">
        <v>0.919242621024118</v>
      </c>
      <c r="M136" s="16" t="n">
        <v>0.904036070777819</v>
      </c>
      <c r="N136" s="16" t="n">
        <v>0.931617627700016</v>
      </c>
      <c r="O136" s="16" t="n">
        <v>0.913450841206009</v>
      </c>
      <c r="P136" s="16" t="n">
        <v>0.928211700022729</v>
      </c>
      <c r="Q136" s="16" t="n">
        <v>0.918814073124511</v>
      </c>
      <c r="R136" s="16" t="n">
        <v>0.88445059348425</v>
      </c>
      <c r="S136" s="16" t="n">
        <v>0.904049122272106</v>
      </c>
      <c r="T136" s="16" t="n">
        <v>0.899381210754354</v>
      </c>
      <c r="U136" s="16" t="n">
        <v>0.893481119275965</v>
      </c>
      <c r="V136" s="16" t="n">
        <v>0.923926285418442</v>
      </c>
      <c r="W136" s="16"/>
      <c r="X136" s="16" t="n">
        <v>0.914928231514457</v>
      </c>
      <c r="Y136" s="16" t="n">
        <v>0.900781776058912</v>
      </c>
      <c r="Z136" s="16"/>
      <c r="AA136" s="16" t="n">
        <v>0.926638463874854</v>
      </c>
      <c r="AB136" s="16" t="n">
        <v>0.914977395321719</v>
      </c>
      <c r="AC136" s="16" t="n">
        <v>0.890423546824721</v>
      </c>
      <c r="AD136" s="16"/>
      <c r="AE136" s="16" t="n">
        <v>0.901803753651978</v>
      </c>
      <c r="AF136" s="16" t="n">
        <v>0.920408292874616</v>
      </c>
      <c r="AG136" s="16" t="n">
        <v>0.907856728928376</v>
      </c>
      <c r="AH136" s="16"/>
      <c r="AI136" s="16" t="n">
        <v>0.927989454190766</v>
      </c>
      <c r="AJ136" s="16" t="n">
        <v>0.920998646505204</v>
      </c>
    </row>
    <row r="137">
      <c r="B137" t="s">
        <v>137</v>
      </c>
      <c r="C137" s="16" t="n">
        <v>0.0707430285687179</v>
      </c>
      <c r="D137" s="16" t="n">
        <v>0.0721006381536199</v>
      </c>
      <c r="E137" s="16" t="n">
        <v>0.0680720134054897</v>
      </c>
      <c r="F137" s="16"/>
      <c r="G137" s="16" t="n">
        <v>0.0633407308062468</v>
      </c>
      <c r="H137" s="16" t="n">
        <v>0.0754051463997163</v>
      </c>
      <c r="I137" s="16" t="n">
        <v>0.0693293840397045</v>
      </c>
      <c r="J137" s="16"/>
      <c r="K137" s="16" t="n">
        <v>0.0901077995083195</v>
      </c>
      <c r="L137" s="16" t="n">
        <v>0.0581480367596376</v>
      </c>
      <c r="M137" s="16" t="n">
        <v>0.0591355425179955</v>
      </c>
      <c r="N137" s="16" t="n">
        <v>0.052241807727496</v>
      </c>
      <c r="O137" s="16" t="n">
        <v>0.0797013137743733</v>
      </c>
      <c r="P137" s="16" t="n">
        <v>0.0506767024387213</v>
      </c>
      <c r="Q137" s="16" t="n">
        <v>0.0515396006663187</v>
      </c>
      <c r="R137" s="16" t="n">
        <v>0.103202596529128</v>
      </c>
      <c r="S137" s="16" t="n">
        <v>0.0908434265722316</v>
      </c>
      <c r="T137" s="16" t="n">
        <v>0.0689803498583904</v>
      </c>
      <c r="U137" s="16" t="n">
        <v>0.0853220387930111</v>
      </c>
      <c r="V137" s="16" t="n">
        <v>0.0760737145815577</v>
      </c>
      <c r="W137" s="16"/>
      <c r="X137" s="16" t="n">
        <v>0.0700471211027594</v>
      </c>
      <c r="Y137" s="16" t="n">
        <v>0.0719319691157076</v>
      </c>
      <c r="Z137" s="16"/>
      <c r="AA137" s="16" t="n">
        <v>0.0711824968639969</v>
      </c>
      <c r="AB137" s="16" t="n">
        <v>0.0652799908712266</v>
      </c>
      <c r="AC137" s="16" t="n">
        <v>0.0777326965162565</v>
      </c>
      <c r="AD137" s="16"/>
      <c r="AE137" s="16" t="n">
        <v>0.080423332584063</v>
      </c>
      <c r="AF137" s="16" t="n">
        <v>0.0622927484776726</v>
      </c>
      <c r="AG137" s="16" t="n">
        <v>0.063057844556206</v>
      </c>
      <c r="AH137" s="16"/>
      <c r="AI137" s="16" t="n">
        <v>0.0647317755651436</v>
      </c>
      <c r="AJ137" s="16" t="n">
        <v>0.0733089757671468</v>
      </c>
    </row>
    <row r="138">
      <c r="B138" t="s">
        <v>138</v>
      </c>
      <c r="C138" s="16" t="n">
        <v>0.838962169629135</v>
      </c>
      <c r="D138" s="16" t="n">
        <v>0.82490066091152</v>
      </c>
      <c r="E138" s="16" t="n">
        <v>0.855133588904989</v>
      </c>
      <c r="F138" s="16"/>
      <c r="G138" s="16" t="n">
        <v>0.843475720491603</v>
      </c>
      <c r="H138" s="16" t="n">
        <v>0.827059049203928</v>
      </c>
      <c r="I138" s="16" t="n">
        <v>0.84825318266085</v>
      </c>
      <c r="J138" s="16"/>
      <c r="K138" s="16" t="n">
        <v>0.801517528995327</v>
      </c>
      <c r="L138" s="16" t="n">
        <v>0.86109458426448</v>
      </c>
      <c r="M138" s="16" t="n">
        <v>0.844900528259824</v>
      </c>
      <c r="N138" s="16" t="n">
        <v>0.87937581997252</v>
      </c>
      <c r="O138" s="16" t="n">
        <v>0.833749527431636</v>
      </c>
      <c r="P138" s="16" t="n">
        <v>0.877534997584007</v>
      </c>
      <c r="Q138" s="16" t="n">
        <v>0.867274472458193</v>
      </c>
      <c r="R138" s="16" t="n">
        <v>0.781247996955122</v>
      </c>
      <c r="S138" s="16" t="n">
        <v>0.813205695699875</v>
      </c>
      <c r="T138" s="16" t="n">
        <v>0.830400860895964</v>
      </c>
      <c r="U138" s="16" t="n">
        <v>0.808159080482954</v>
      </c>
      <c r="V138" s="16" t="n">
        <v>0.847852570836885</v>
      </c>
      <c r="W138" s="16"/>
      <c r="X138" s="16" t="n">
        <v>0.844881110411698</v>
      </c>
      <c r="Y138" s="16" t="n">
        <v>0.828849806943204</v>
      </c>
      <c r="Z138" s="16"/>
      <c r="AA138" s="16" t="n">
        <v>0.855455967010857</v>
      </c>
      <c r="AB138" s="16" t="n">
        <v>0.849697404450493</v>
      </c>
      <c r="AC138" s="16" t="n">
        <v>0.812690850308465</v>
      </c>
      <c r="AD138" s="16"/>
      <c r="AE138" s="16" t="n">
        <v>0.821380421067915</v>
      </c>
      <c r="AF138" s="16" t="n">
        <v>0.858115544396943</v>
      </c>
      <c r="AG138" s="16" t="n">
        <v>0.84479888437217</v>
      </c>
      <c r="AH138" s="16"/>
      <c r="AI138" s="16" t="n">
        <v>0.863257678625622</v>
      </c>
      <c r="AJ138" s="16" t="n">
        <v>0.847689670738057</v>
      </c>
    </row>
    <row r="139">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row>
    <row r="140">
      <c r="B140" s="7" t="s">
        <v>143</v>
      </c>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row>
    <row r="141">
      <c r="B141" s="26" t="s">
        <v>65</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row>
    <row r="142">
      <c r="B142" t="s">
        <v>132</v>
      </c>
      <c r="C142" s="16" t="n">
        <v>0.242785944417156</v>
      </c>
      <c r="D142" s="16" t="n">
        <v>0.257981598710663</v>
      </c>
      <c r="E142" s="16" t="n">
        <v>0.228568211153875</v>
      </c>
      <c r="F142" s="16"/>
      <c r="G142" s="16" t="n">
        <v>0.179775377396611</v>
      </c>
      <c r="H142" s="16" t="n">
        <v>0.228770769060486</v>
      </c>
      <c r="I142" s="16" t="n">
        <v>0.280711107886394</v>
      </c>
      <c r="J142" s="16"/>
      <c r="K142" s="16" t="n">
        <v>0.239061755720227</v>
      </c>
      <c r="L142" s="16" t="n">
        <v>0.204161491606264</v>
      </c>
      <c r="M142" s="16" t="n">
        <v>0.204464100914645</v>
      </c>
      <c r="N142" s="16" t="n">
        <v>0.305787676197719</v>
      </c>
      <c r="O142" s="16" t="n">
        <v>0.221619082383135</v>
      </c>
      <c r="P142" s="16" t="n">
        <v>0.259611838032617</v>
      </c>
      <c r="Q142" s="16" t="n">
        <v>0.317680809465394</v>
      </c>
      <c r="R142" s="16" t="n">
        <v>0.281379090737011</v>
      </c>
      <c r="S142" s="16" t="n">
        <v>0.232971730775871</v>
      </c>
      <c r="T142" s="16" t="n">
        <v>0.18013843446539</v>
      </c>
      <c r="U142" s="16" t="n">
        <v>0.247459774854641</v>
      </c>
      <c r="V142" s="16" t="n">
        <v>0.290956697122391</v>
      </c>
      <c r="W142" s="16"/>
      <c r="X142" s="16" t="n">
        <v>0.223553007346079</v>
      </c>
      <c r="Y142" s="16" t="n">
        <v>0.275644937659901</v>
      </c>
      <c r="Z142" s="16"/>
      <c r="AA142" s="16" t="n">
        <v>0.290134611731958</v>
      </c>
      <c r="AB142" s="16" t="n">
        <v>0.184110022113846</v>
      </c>
      <c r="AC142" s="16" t="n">
        <v>0.287070747609354</v>
      </c>
      <c r="AD142" s="16"/>
      <c r="AE142" s="16" t="n">
        <v>0.254782902102603</v>
      </c>
      <c r="AF142" s="16" t="n">
        <v>0.228897964294025</v>
      </c>
      <c r="AG142" s="16" t="n">
        <v>0.240550214743527</v>
      </c>
      <c r="AH142" s="16"/>
      <c r="AI142" s="16" t="n">
        <v>0.257972044485491</v>
      </c>
      <c r="AJ142" s="16" t="n">
        <v>0.232003288708992</v>
      </c>
    </row>
    <row r="143">
      <c r="B143" t="s">
        <v>133</v>
      </c>
      <c r="C143" s="16" t="n">
        <v>0.47150455202179</v>
      </c>
      <c r="D143" s="16" t="n">
        <v>0.443101652869164</v>
      </c>
      <c r="E143" s="16" t="n">
        <v>0.500381386752495</v>
      </c>
      <c r="F143" s="16"/>
      <c r="G143" s="16" t="n">
        <v>0.509174874946426</v>
      </c>
      <c r="H143" s="16" t="n">
        <v>0.482356355297616</v>
      </c>
      <c r="I143" s="16" t="n">
        <v>0.446530690450297</v>
      </c>
      <c r="J143" s="16"/>
      <c r="K143" s="16" t="n">
        <v>0.488633189289246</v>
      </c>
      <c r="L143" s="16" t="n">
        <v>0.501535173674352</v>
      </c>
      <c r="M143" s="16" t="n">
        <v>0.493470567938108</v>
      </c>
      <c r="N143" s="16" t="n">
        <v>0.383486394292238</v>
      </c>
      <c r="O143" s="16" t="n">
        <v>0.494118717963086</v>
      </c>
      <c r="P143" s="16" t="n">
        <v>0.467677760161808</v>
      </c>
      <c r="Q143" s="16" t="n">
        <v>0.415128772783552</v>
      </c>
      <c r="R143" s="16" t="n">
        <v>0.443116508715084</v>
      </c>
      <c r="S143" s="16" t="n">
        <v>0.464659265181052</v>
      </c>
      <c r="T143" s="16" t="n">
        <v>0.477459621491002</v>
      </c>
      <c r="U143" s="16" t="n">
        <v>0.548996507753283</v>
      </c>
      <c r="V143" s="16" t="n">
        <v>0.501432172199637</v>
      </c>
      <c r="W143" s="16"/>
      <c r="X143" s="16" t="n">
        <v>0.482791148753914</v>
      </c>
      <c r="Y143" s="16" t="n">
        <v>0.452221683035953</v>
      </c>
      <c r="Z143" s="16"/>
      <c r="AA143" s="16" t="n">
        <v>0.461549135501415</v>
      </c>
      <c r="AB143" s="16" t="n">
        <v>0.503669845030234</v>
      </c>
      <c r="AC143" s="16" t="n">
        <v>0.435672144076404</v>
      </c>
      <c r="AD143" s="16"/>
      <c r="AE143" s="16" t="n">
        <v>0.495057405879741</v>
      </c>
      <c r="AF143" s="16" t="n">
        <v>0.450746600191504</v>
      </c>
      <c r="AG143" s="16" t="n">
        <v>0.453228146294968</v>
      </c>
      <c r="AH143" s="16"/>
      <c r="AI143" s="16" t="n">
        <v>0.481399204280307</v>
      </c>
      <c r="AJ143" s="16" t="n">
        <v>0.474041173663978</v>
      </c>
    </row>
    <row r="144">
      <c r="B144" t="s">
        <v>134</v>
      </c>
      <c r="C144" s="16" t="n">
        <v>0.193182957735332</v>
      </c>
      <c r="D144" s="16" t="n">
        <v>0.199122417303171</v>
      </c>
      <c r="E144" s="16" t="n">
        <v>0.189074192575172</v>
      </c>
      <c r="F144" s="16"/>
      <c r="G144" s="16" t="n">
        <v>0.207195814938685</v>
      </c>
      <c r="H144" s="16" t="n">
        <v>0.195810320915645</v>
      </c>
      <c r="I144" s="16" t="n">
        <v>0.185204169493063</v>
      </c>
      <c r="J144" s="16"/>
      <c r="K144" s="16" t="n">
        <v>0.17874119451122</v>
      </c>
      <c r="L144" s="16" t="n">
        <v>0.216194033918206</v>
      </c>
      <c r="M144" s="16" t="n">
        <v>0.221326910058451</v>
      </c>
      <c r="N144" s="16" t="n">
        <v>0.168405483236601</v>
      </c>
      <c r="O144" s="16" t="n">
        <v>0.18865387337128</v>
      </c>
      <c r="P144" s="16" t="n">
        <v>0.219534276302387</v>
      </c>
      <c r="Q144" s="16" t="n">
        <v>0.174376375355873</v>
      </c>
      <c r="R144" s="16" t="n">
        <v>0.173658187855008</v>
      </c>
      <c r="S144" s="16" t="n">
        <v>0.220362760872491</v>
      </c>
      <c r="T144" s="16" t="n">
        <v>0.233677878616016</v>
      </c>
      <c r="U144" s="16" t="n">
        <v>0.0801762798802966</v>
      </c>
      <c r="V144" s="16" t="n">
        <v>0.12179767315838</v>
      </c>
      <c r="W144" s="16"/>
      <c r="X144" s="16" t="n">
        <v>0.20522875613124</v>
      </c>
      <c r="Y144" s="16" t="n">
        <v>0.172603011644319</v>
      </c>
      <c r="Z144" s="16"/>
      <c r="AA144" s="16" t="n">
        <v>0.181551511305699</v>
      </c>
      <c r="AB144" s="16" t="n">
        <v>0.212964575214147</v>
      </c>
      <c r="AC144" s="16" t="n">
        <v>0.175124786912017</v>
      </c>
      <c r="AD144" s="16"/>
      <c r="AE144" s="16" t="n">
        <v>0.172195040667104</v>
      </c>
      <c r="AF144" s="16" t="n">
        <v>0.210570410093622</v>
      </c>
      <c r="AG144" s="16" t="n">
        <v>0.211837682785019</v>
      </c>
      <c r="AH144" s="16"/>
      <c r="AI144" s="16" t="n">
        <v>0.183378175967759</v>
      </c>
      <c r="AJ144" s="16" t="n">
        <v>0.209052830740613</v>
      </c>
    </row>
    <row r="145">
      <c r="B145" t="s">
        <v>135</v>
      </c>
      <c r="C145" s="16" t="n">
        <v>0.0335303361032061</v>
      </c>
      <c r="D145" s="16" t="n">
        <v>0.0403735652146613</v>
      </c>
      <c r="E145" s="16" t="n">
        <v>0.0265701128747437</v>
      </c>
      <c r="F145" s="16"/>
      <c r="G145" s="16" t="n">
        <v>0.0241573219924685</v>
      </c>
      <c r="H145" s="16" t="n">
        <v>0.0329040601864635</v>
      </c>
      <c r="I145" s="16" t="n">
        <v>0.0378149293149172</v>
      </c>
      <c r="J145" s="16"/>
      <c r="K145" s="16" t="n">
        <v>0.0545124113422512</v>
      </c>
      <c r="L145" s="16" t="n">
        <v>0.0298818809934938</v>
      </c>
      <c r="M145" s="16" t="n">
        <v>0.00499014983351391</v>
      </c>
      <c r="N145" s="16" t="n">
        <v>0.0598225521122083</v>
      </c>
      <c r="O145" s="16" t="n">
        <v>0.018910709962716</v>
      </c>
      <c r="P145" s="16" t="n">
        <v>0.0207956940774046</v>
      </c>
      <c r="Q145" s="16" t="n">
        <v>0.0178260432356817</v>
      </c>
      <c r="R145" s="16" t="n">
        <v>0.0350970393547364</v>
      </c>
      <c r="S145" s="16" t="n">
        <v>0.0425705371794773</v>
      </c>
      <c r="T145" s="16" t="n">
        <v>0.0225664595709189</v>
      </c>
      <c r="U145" s="16" t="n">
        <v>0.034527650374591</v>
      </c>
      <c r="V145" s="16" t="n">
        <v>0.0672530151256617</v>
      </c>
      <c r="W145" s="16"/>
      <c r="X145" s="16" t="n">
        <v>0.0279063573605433</v>
      </c>
      <c r="Y145" s="16" t="n">
        <v>0.0431387635014529</v>
      </c>
      <c r="Z145" s="16"/>
      <c r="AA145" s="16" t="n">
        <v>0.0421307483744317</v>
      </c>
      <c r="AB145" s="16" t="n">
        <v>0.0273126398410648</v>
      </c>
      <c r="AC145" s="16" t="n">
        <v>0.0356352546244407</v>
      </c>
      <c r="AD145" s="16"/>
      <c r="AE145" s="16" t="n">
        <v>0.0357611453681738</v>
      </c>
      <c r="AF145" s="16" t="n">
        <v>0.0307093043286414</v>
      </c>
      <c r="AG145" s="16" t="n">
        <v>0.0336237705850548</v>
      </c>
      <c r="AH145" s="16"/>
      <c r="AI145" s="16" t="n">
        <v>0.0458507796542149</v>
      </c>
      <c r="AJ145" s="16" t="n">
        <v>0.0306788153119485</v>
      </c>
    </row>
    <row r="146">
      <c r="B146" t="s">
        <v>94</v>
      </c>
      <c r="C146" s="16" t="n">
        <v>0.0589962097225161</v>
      </c>
      <c r="D146" s="16" t="n">
        <v>0.059420765902341</v>
      </c>
      <c r="E146" s="16" t="n">
        <v>0.055406096643714</v>
      </c>
      <c r="F146" s="16"/>
      <c r="G146" s="16" t="n">
        <v>0.079696610725809</v>
      </c>
      <c r="H146" s="16" t="n">
        <v>0.0601584945397894</v>
      </c>
      <c r="I146" s="16" t="n">
        <v>0.0497391028553293</v>
      </c>
      <c r="J146" s="16"/>
      <c r="K146" s="16" t="n">
        <v>0.0390514491370549</v>
      </c>
      <c r="L146" s="16" t="n">
        <v>0.0482274198076843</v>
      </c>
      <c r="M146" s="16" t="n">
        <v>0.0757482712552813</v>
      </c>
      <c r="N146" s="16" t="n">
        <v>0.0824978941612335</v>
      </c>
      <c r="O146" s="16" t="n">
        <v>0.0766976163197835</v>
      </c>
      <c r="P146" s="16" t="n">
        <v>0.0323804314257829</v>
      </c>
      <c r="Q146" s="16" t="n">
        <v>0.0749879991594999</v>
      </c>
      <c r="R146" s="16" t="n">
        <v>0.0667491733381606</v>
      </c>
      <c r="S146" s="16" t="n">
        <v>0.0394357059911089</v>
      </c>
      <c r="T146" s="16" t="n">
        <v>0.0861576058566735</v>
      </c>
      <c r="U146" s="16" t="n">
        <v>0.0888397871371885</v>
      </c>
      <c r="V146" s="16" t="n">
        <v>0.0185604423939301</v>
      </c>
      <c r="W146" s="16"/>
      <c r="X146" s="16" t="n">
        <v>0.0605207304082242</v>
      </c>
      <c r="Y146" s="16" t="n">
        <v>0.0563916041583748</v>
      </c>
      <c r="Z146" s="16"/>
      <c r="AA146" s="16" t="n">
        <v>0.0246339930864951</v>
      </c>
      <c r="AB146" s="16" t="n">
        <v>0.0719429178007082</v>
      </c>
      <c r="AC146" s="16" t="n">
        <v>0.0664970667777853</v>
      </c>
      <c r="AD146" s="16"/>
      <c r="AE146" s="16" t="n">
        <v>0.0422035059823777</v>
      </c>
      <c r="AF146" s="16" t="n">
        <v>0.0790757210922074</v>
      </c>
      <c r="AG146" s="16" t="n">
        <v>0.0607601855914315</v>
      </c>
      <c r="AH146" s="16"/>
      <c r="AI146" s="16" t="n">
        <v>0.0313997956122283</v>
      </c>
      <c r="AJ146" s="16" t="n">
        <v>0.0542238915744683</v>
      </c>
    </row>
    <row r="147">
      <c r="B147" t="s">
        <v>136</v>
      </c>
      <c r="C147" s="16" t="n">
        <v>0.714290496438946</v>
      </c>
      <c r="D147" s="16" t="n">
        <v>0.701083251579827</v>
      </c>
      <c r="E147" s="16" t="n">
        <v>0.72894959790637</v>
      </c>
      <c r="F147" s="16"/>
      <c r="G147" s="16" t="n">
        <v>0.688950252343037</v>
      </c>
      <c r="H147" s="16" t="n">
        <v>0.711127124358102</v>
      </c>
      <c r="I147" s="16" t="n">
        <v>0.727241798336691</v>
      </c>
      <c r="J147" s="16"/>
      <c r="K147" s="16" t="n">
        <v>0.727694945009474</v>
      </c>
      <c r="L147" s="16" t="n">
        <v>0.705696665280616</v>
      </c>
      <c r="M147" s="16" t="n">
        <v>0.697934668852753</v>
      </c>
      <c r="N147" s="16" t="n">
        <v>0.689274070489957</v>
      </c>
      <c r="O147" s="16" t="n">
        <v>0.71573780034622</v>
      </c>
      <c r="P147" s="16" t="n">
        <v>0.727289598194425</v>
      </c>
      <c r="Q147" s="16" t="n">
        <v>0.732809582248946</v>
      </c>
      <c r="R147" s="16" t="n">
        <v>0.724495599452095</v>
      </c>
      <c r="S147" s="16" t="n">
        <v>0.697630995956922</v>
      </c>
      <c r="T147" s="16" t="n">
        <v>0.657598055956392</v>
      </c>
      <c r="U147" s="16" t="n">
        <v>0.796456282607924</v>
      </c>
      <c r="V147" s="16" t="n">
        <v>0.792388869322028</v>
      </c>
      <c r="W147" s="16"/>
      <c r="X147" s="16" t="n">
        <v>0.706344156099993</v>
      </c>
      <c r="Y147" s="16" t="n">
        <v>0.727866620695853</v>
      </c>
      <c r="Z147" s="16"/>
      <c r="AA147" s="16" t="n">
        <v>0.751683747233374</v>
      </c>
      <c r="AB147" s="16" t="n">
        <v>0.68777986714408</v>
      </c>
      <c r="AC147" s="16" t="n">
        <v>0.722742891685757</v>
      </c>
      <c r="AD147" s="16"/>
      <c r="AE147" s="16" t="n">
        <v>0.749840307982344</v>
      </c>
      <c r="AF147" s="16" t="n">
        <v>0.679644564485529</v>
      </c>
      <c r="AG147" s="16" t="n">
        <v>0.693778361038495</v>
      </c>
      <c r="AH147" s="16"/>
      <c r="AI147" s="16" t="n">
        <v>0.739371248765798</v>
      </c>
      <c r="AJ147" s="16" t="n">
        <v>0.70604446237297</v>
      </c>
    </row>
    <row r="148">
      <c r="B148" t="s">
        <v>137</v>
      </c>
      <c r="C148" s="16" t="n">
        <v>0.226713293838538</v>
      </c>
      <c r="D148" s="16" t="n">
        <v>0.239495982517832</v>
      </c>
      <c r="E148" s="16" t="n">
        <v>0.215644305449916</v>
      </c>
      <c r="F148" s="16"/>
      <c r="G148" s="16" t="n">
        <v>0.231353136931154</v>
      </c>
      <c r="H148" s="16" t="n">
        <v>0.228714381102109</v>
      </c>
      <c r="I148" s="16" t="n">
        <v>0.22301909880798</v>
      </c>
      <c r="J148" s="16"/>
      <c r="K148" s="16" t="n">
        <v>0.233253605853471</v>
      </c>
      <c r="L148" s="16" t="n">
        <v>0.2460759149117</v>
      </c>
      <c r="M148" s="16" t="n">
        <v>0.226317059891965</v>
      </c>
      <c r="N148" s="16" t="n">
        <v>0.228228035348809</v>
      </c>
      <c r="O148" s="16" t="n">
        <v>0.207564583333996</v>
      </c>
      <c r="P148" s="16" t="n">
        <v>0.240329970379792</v>
      </c>
      <c r="Q148" s="16" t="n">
        <v>0.192202418591554</v>
      </c>
      <c r="R148" s="16" t="n">
        <v>0.208755227209744</v>
      </c>
      <c r="S148" s="16" t="n">
        <v>0.262933298051969</v>
      </c>
      <c r="T148" s="16" t="n">
        <v>0.256244338186935</v>
      </c>
      <c r="U148" s="16" t="n">
        <v>0.114703930254888</v>
      </c>
      <c r="V148" s="16" t="n">
        <v>0.189050688284041</v>
      </c>
      <c r="W148" s="16"/>
      <c r="X148" s="16" t="n">
        <v>0.233135113491783</v>
      </c>
      <c r="Y148" s="16" t="n">
        <v>0.215741775145772</v>
      </c>
      <c r="Z148" s="16"/>
      <c r="AA148" s="16" t="n">
        <v>0.223682259680131</v>
      </c>
      <c r="AB148" s="16" t="n">
        <v>0.240277215055212</v>
      </c>
      <c r="AC148" s="16" t="n">
        <v>0.210760041536457</v>
      </c>
      <c r="AD148" s="16"/>
      <c r="AE148" s="16" t="n">
        <v>0.207956186035278</v>
      </c>
      <c r="AF148" s="16" t="n">
        <v>0.241279714422263</v>
      </c>
      <c r="AG148" s="16" t="n">
        <v>0.245461453370074</v>
      </c>
      <c r="AH148" s="16"/>
      <c r="AI148" s="16" t="n">
        <v>0.229228955621974</v>
      </c>
      <c r="AJ148" s="16" t="n">
        <v>0.239731646052562</v>
      </c>
    </row>
    <row r="149">
      <c r="B149" t="s">
        <v>138</v>
      </c>
      <c r="C149" s="16" t="n">
        <v>0.487577202600408</v>
      </c>
      <c r="D149" s="16" t="n">
        <v>0.461587269061994</v>
      </c>
      <c r="E149" s="16" t="n">
        <v>0.513305292456454</v>
      </c>
      <c r="F149" s="16"/>
      <c r="G149" s="16" t="n">
        <v>0.457597115411883</v>
      </c>
      <c r="H149" s="16" t="n">
        <v>0.482412743255993</v>
      </c>
      <c r="I149" s="16" t="n">
        <v>0.504222699528711</v>
      </c>
      <c r="J149" s="16"/>
      <c r="K149" s="16" t="n">
        <v>0.494441339156002</v>
      </c>
      <c r="L149" s="16" t="n">
        <v>0.459620750368915</v>
      </c>
      <c r="M149" s="16" t="n">
        <v>0.471617608960788</v>
      </c>
      <c r="N149" s="16" t="n">
        <v>0.461046035141149</v>
      </c>
      <c r="O149" s="16" t="n">
        <v>0.508173217012224</v>
      </c>
      <c r="P149" s="16" t="n">
        <v>0.486959627814633</v>
      </c>
      <c r="Q149" s="16" t="n">
        <v>0.540607163657392</v>
      </c>
      <c r="R149" s="16" t="n">
        <v>0.515740372242351</v>
      </c>
      <c r="S149" s="16" t="n">
        <v>0.434697697904954</v>
      </c>
      <c r="T149" s="16" t="n">
        <v>0.401353717769457</v>
      </c>
      <c r="U149" s="16" t="n">
        <v>0.681752352353036</v>
      </c>
      <c r="V149" s="16" t="n">
        <v>0.603338181037987</v>
      </c>
      <c r="W149" s="16"/>
      <c r="X149" s="16" t="n">
        <v>0.47320904260821</v>
      </c>
      <c r="Y149" s="16" t="n">
        <v>0.512124845550081</v>
      </c>
      <c r="Z149" s="16"/>
      <c r="AA149" s="16" t="n">
        <v>0.528001487553243</v>
      </c>
      <c r="AB149" s="16" t="n">
        <v>0.447502652088869</v>
      </c>
      <c r="AC149" s="16" t="n">
        <v>0.5119828501493</v>
      </c>
      <c r="AD149" s="16"/>
      <c r="AE149" s="16" t="n">
        <v>0.541884121947066</v>
      </c>
      <c r="AF149" s="16" t="n">
        <v>0.438364850063266</v>
      </c>
      <c r="AG149" s="16" t="n">
        <v>0.448316907668421</v>
      </c>
      <c r="AH149" s="16"/>
      <c r="AI149" s="16" t="n">
        <v>0.510142293143824</v>
      </c>
      <c r="AJ149" s="16" t="n">
        <v>0.466312816320408</v>
      </c>
    </row>
    <row r="150">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row>
    <row r="151">
      <c r="B151" s="7" t="s">
        <v>144</v>
      </c>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row>
    <row r="152">
      <c r="B152" s="26" t="s">
        <v>65</v>
      </c>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row>
    <row r="153">
      <c r="B153" t="s">
        <v>132</v>
      </c>
      <c r="C153" s="16" t="n">
        <v>0.38116655202123</v>
      </c>
      <c r="D153" s="16" t="n">
        <v>0.394813963590104</v>
      </c>
      <c r="E153" s="16" t="n">
        <v>0.366549646288279</v>
      </c>
      <c r="F153" s="16"/>
      <c r="G153" s="16" t="n">
        <v>0.374760882595898</v>
      </c>
      <c r="H153" s="16" t="n">
        <v>0.385128910721598</v>
      </c>
      <c r="I153" s="16" t="n">
        <v>0.380010278170685</v>
      </c>
      <c r="J153" s="16"/>
      <c r="K153" s="16" t="n">
        <v>0.423820977543932</v>
      </c>
      <c r="L153" s="16" t="n">
        <v>0.34405855201936</v>
      </c>
      <c r="M153" s="16" t="n">
        <v>0.411247740707368</v>
      </c>
      <c r="N153" s="16" t="n">
        <v>0.335419749441453</v>
      </c>
      <c r="O153" s="16" t="n">
        <v>0.429892876066218</v>
      </c>
      <c r="P153" s="16" t="n">
        <v>0.394419353338488</v>
      </c>
      <c r="Q153" s="16" t="n">
        <v>0.388873682733705</v>
      </c>
      <c r="R153" s="16" t="n">
        <v>0.337762321825402</v>
      </c>
      <c r="S153" s="16" t="n">
        <v>0.361697932341105</v>
      </c>
      <c r="T153" s="16" t="n">
        <v>0.306652169515161</v>
      </c>
      <c r="U153" s="16" t="n">
        <v>0.454465277051779</v>
      </c>
      <c r="V153" s="16" t="n">
        <v>0.430051484849404</v>
      </c>
      <c r="W153" s="16"/>
      <c r="X153" s="16" t="n">
        <v>0.362174243146502</v>
      </c>
      <c r="Y153" s="16" t="n">
        <v>0.4136144379927</v>
      </c>
      <c r="Z153" s="16"/>
      <c r="AA153" s="16" t="n">
        <v>0.424539093432374</v>
      </c>
      <c r="AB153" s="16" t="n">
        <v>0.377989504020249</v>
      </c>
      <c r="AC153" s="16" t="n">
        <v>0.354090722298741</v>
      </c>
      <c r="AD153" s="16"/>
      <c r="AE153" s="16" t="n">
        <v>0.418333323625071</v>
      </c>
      <c r="AF153" s="16" t="n">
        <v>0.358017176618431</v>
      </c>
      <c r="AG153" s="16" t="n">
        <v>0.331824326524216</v>
      </c>
      <c r="AH153" s="16"/>
      <c r="AI153" s="16" t="n">
        <v>0.410716122266124</v>
      </c>
      <c r="AJ153" s="16" t="n">
        <v>0.385745704063545</v>
      </c>
    </row>
    <row r="154">
      <c r="B154" t="s">
        <v>133</v>
      </c>
      <c r="C154" s="16" t="n">
        <v>0.500330736447017</v>
      </c>
      <c r="D154" s="16" t="n">
        <v>0.469246409974285</v>
      </c>
      <c r="E154" s="16" t="n">
        <v>0.530295434315928</v>
      </c>
      <c r="F154" s="16"/>
      <c r="G154" s="16" t="n">
        <v>0.505308984038697</v>
      </c>
      <c r="H154" s="16" t="n">
        <v>0.490957882875273</v>
      </c>
      <c r="I154" s="16" t="n">
        <v>0.50708426170662</v>
      </c>
      <c r="J154" s="16"/>
      <c r="K154" s="16" t="n">
        <v>0.464380372430554</v>
      </c>
      <c r="L154" s="16" t="n">
        <v>0.540434088221264</v>
      </c>
      <c r="M154" s="16" t="n">
        <v>0.501320309398417</v>
      </c>
      <c r="N154" s="16" t="n">
        <v>0.525824091056153</v>
      </c>
      <c r="O154" s="16" t="n">
        <v>0.459520499429709</v>
      </c>
      <c r="P154" s="16" t="n">
        <v>0.494902108098217</v>
      </c>
      <c r="Q154" s="16" t="n">
        <v>0.475993870768952</v>
      </c>
      <c r="R154" s="16" t="n">
        <v>0.532960453714123</v>
      </c>
      <c r="S154" s="16" t="n">
        <v>0.487143718624439</v>
      </c>
      <c r="T154" s="16" t="n">
        <v>0.583809721150468</v>
      </c>
      <c r="U154" s="16" t="n">
        <v>0.422376358778458</v>
      </c>
      <c r="V154" s="16" t="n">
        <v>0.509648551175916</v>
      </c>
      <c r="W154" s="16"/>
      <c r="X154" s="16" t="n">
        <v>0.523430031517023</v>
      </c>
      <c r="Y154" s="16" t="n">
        <v>0.460866167004894</v>
      </c>
      <c r="Z154" s="16"/>
      <c r="AA154" s="16" t="n">
        <v>0.486980715461822</v>
      </c>
      <c r="AB154" s="16" t="n">
        <v>0.506075475847173</v>
      </c>
      <c r="AC154" s="16" t="n">
        <v>0.502288765832363</v>
      </c>
      <c r="AD154" s="16"/>
      <c r="AE154" s="16" t="n">
        <v>0.474838364261282</v>
      </c>
      <c r="AF154" s="16" t="n">
        <v>0.524457587627257</v>
      </c>
      <c r="AG154" s="16" t="n">
        <v>0.516570636359906</v>
      </c>
      <c r="AH154" s="16"/>
      <c r="AI154" s="16" t="n">
        <v>0.50515786835327</v>
      </c>
      <c r="AJ154" s="16" t="n">
        <v>0.515385966193188</v>
      </c>
    </row>
    <row r="155">
      <c r="B155" t="s">
        <v>134</v>
      </c>
      <c r="C155" s="16" t="n">
        <v>0.082237976764937</v>
      </c>
      <c r="D155" s="16" t="n">
        <v>0.0893455430245511</v>
      </c>
      <c r="E155" s="16" t="n">
        <v>0.0762719489090484</v>
      </c>
      <c r="F155" s="16"/>
      <c r="G155" s="16" t="n">
        <v>0.0771796720814437</v>
      </c>
      <c r="H155" s="16" t="n">
        <v>0.0897923024890495</v>
      </c>
      <c r="I155" s="16" t="n">
        <v>0.0772078790747336</v>
      </c>
      <c r="J155" s="16"/>
      <c r="K155" s="16" t="n">
        <v>0.0883189910033426</v>
      </c>
      <c r="L155" s="16" t="n">
        <v>0.064596374506683</v>
      </c>
      <c r="M155" s="16" t="n">
        <v>0.0498761573398323</v>
      </c>
      <c r="N155" s="16" t="n">
        <v>0.0911352913510923</v>
      </c>
      <c r="O155" s="16" t="n">
        <v>0.0994841638352171</v>
      </c>
      <c r="P155" s="16" t="n">
        <v>0.0754181619731625</v>
      </c>
      <c r="Q155" s="16" t="n">
        <v>0.0835555504256665</v>
      </c>
      <c r="R155" s="16" t="n">
        <v>0.106921428298668</v>
      </c>
      <c r="S155" s="16" t="n">
        <v>0.105255668055051</v>
      </c>
      <c r="T155" s="16" t="n">
        <v>0.089804445058386</v>
      </c>
      <c r="U155" s="16" t="n">
        <v>0.068794284210686</v>
      </c>
      <c r="V155" s="16" t="n">
        <v>0.0438001792507971</v>
      </c>
      <c r="W155" s="16"/>
      <c r="X155" s="16" t="n">
        <v>0.0839013351550011</v>
      </c>
      <c r="Y155" s="16" t="n">
        <v>0.079396170446048</v>
      </c>
      <c r="Z155" s="16"/>
      <c r="AA155" s="16" t="n">
        <v>0.0655293241932541</v>
      </c>
      <c r="AB155" s="16" t="n">
        <v>0.0767166118768643</v>
      </c>
      <c r="AC155" s="16" t="n">
        <v>0.101690677649154</v>
      </c>
      <c r="AD155" s="16"/>
      <c r="AE155" s="16" t="n">
        <v>0.0720095162891787</v>
      </c>
      <c r="AF155" s="16" t="n">
        <v>0.0735503211094309</v>
      </c>
      <c r="AG155" s="16" t="n">
        <v>0.12795263289749</v>
      </c>
      <c r="AH155" s="16"/>
      <c r="AI155" s="16" t="n">
        <v>0.0548761544372714</v>
      </c>
      <c r="AJ155" s="16" t="n">
        <v>0.0729833380740847</v>
      </c>
    </row>
    <row r="156">
      <c r="B156" t="s">
        <v>135</v>
      </c>
      <c r="C156" s="16" t="n">
        <v>0.0146362227214542</v>
      </c>
      <c r="D156" s="16" t="n">
        <v>0.0181200016125042</v>
      </c>
      <c r="E156" s="16" t="n">
        <v>0.0115341691784956</v>
      </c>
      <c r="F156" s="16"/>
      <c r="G156" s="16" t="n">
        <v>0.00587797842957817</v>
      </c>
      <c r="H156" s="16" t="n">
        <v>0.0161828652076695</v>
      </c>
      <c r="I156" s="16" t="n">
        <v>0.016656502938341</v>
      </c>
      <c r="J156" s="16"/>
      <c r="K156" s="16" t="n">
        <v>0.0141774942668852</v>
      </c>
      <c r="L156" s="16" t="n">
        <v>0.0217024241811523</v>
      </c>
      <c r="M156" s="16" t="n">
        <v>0.00499014983351391</v>
      </c>
      <c r="N156" s="16" t="n">
        <v>0.0104417165248823</v>
      </c>
      <c r="O156" s="16" t="n">
        <v>0.0111024606688562</v>
      </c>
      <c r="P156" s="16" t="n">
        <v>0.0099548161157944</v>
      </c>
      <c r="Q156" s="16" t="n">
        <v>0.018413831468311</v>
      </c>
      <c r="R156" s="16" t="n">
        <v>0</v>
      </c>
      <c r="S156" s="16" t="n">
        <v>0.0282441537024493</v>
      </c>
      <c r="T156" s="16" t="n">
        <v>0</v>
      </c>
      <c r="U156" s="16" t="n">
        <v>0.0331672380280536</v>
      </c>
      <c r="V156" s="16" t="n">
        <v>0.0164997847238826</v>
      </c>
      <c r="W156" s="16"/>
      <c r="X156" s="16" t="n">
        <v>0.0103055430808192</v>
      </c>
      <c r="Y156" s="16" t="n">
        <v>0.0220350808637248</v>
      </c>
      <c r="Z156" s="16"/>
      <c r="AA156" s="16" t="n">
        <v>0.0179050989585627</v>
      </c>
      <c r="AB156" s="16" t="n">
        <v>0.0123814246978667</v>
      </c>
      <c r="AC156" s="16" t="n">
        <v>0.0152912152387783</v>
      </c>
      <c r="AD156" s="16"/>
      <c r="AE156" s="16" t="n">
        <v>0.015528405005336</v>
      </c>
      <c r="AF156" s="16" t="n">
        <v>0.016555364435842</v>
      </c>
      <c r="AG156" s="16" t="n">
        <v>0.00817035161567642</v>
      </c>
      <c r="AH156" s="16"/>
      <c r="AI156" s="16" t="n">
        <v>0.0247108225581649</v>
      </c>
      <c r="AJ156" s="16" t="n">
        <v>0.0108302173746355</v>
      </c>
    </row>
    <row r="157">
      <c r="B157" t="s">
        <v>94</v>
      </c>
      <c r="C157" s="16" t="n">
        <v>0.0216285120453625</v>
      </c>
      <c r="D157" s="16" t="n">
        <v>0.0284740817985558</v>
      </c>
      <c r="E157" s="16" t="n">
        <v>0.0153488013082494</v>
      </c>
      <c r="F157" s="16"/>
      <c r="G157" s="16" t="n">
        <v>0.0368724828543825</v>
      </c>
      <c r="H157" s="16" t="n">
        <v>0.0179380387064093</v>
      </c>
      <c r="I157" s="16" t="n">
        <v>0.0190410781096205</v>
      </c>
      <c r="J157" s="16"/>
      <c r="K157" s="16" t="n">
        <v>0.00930216475528521</v>
      </c>
      <c r="L157" s="16" t="n">
        <v>0.0292085610715409</v>
      </c>
      <c r="M157" s="16" t="n">
        <v>0.0325656427208682</v>
      </c>
      <c r="N157" s="16" t="n">
        <v>0.0371791516264189</v>
      </c>
      <c r="O157" s="16" t="n">
        <v>0</v>
      </c>
      <c r="P157" s="16" t="n">
        <v>0.0253055604743387</v>
      </c>
      <c r="Q157" s="16" t="n">
        <v>0.0331630646033653</v>
      </c>
      <c r="R157" s="16" t="n">
        <v>0.0223557961618068</v>
      </c>
      <c r="S157" s="16" t="n">
        <v>0.0176585272769562</v>
      </c>
      <c r="T157" s="16" t="n">
        <v>0.0197336642759842</v>
      </c>
      <c r="U157" s="16" t="n">
        <v>0.0211968419310235</v>
      </c>
      <c r="V157" s="16" t="n">
        <v>0</v>
      </c>
      <c r="W157" s="16"/>
      <c r="X157" s="16" t="n">
        <v>0.0201888471006543</v>
      </c>
      <c r="Y157" s="16" t="n">
        <v>0.024088143692633</v>
      </c>
      <c r="Z157" s="16"/>
      <c r="AA157" s="16" t="n">
        <v>0.00504576795398719</v>
      </c>
      <c r="AB157" s="16" t="n">
        <v>0.026836983557847</v>
      </c>
      <c r="AC157" s="16" t="n">
        <v>0.026638618980964</v>
      </c>
      <c r="AD157" s="16"/>
      <c r="AE157" s="16" t="n">
        <v>0.0192903908191322</v>
      </c>
      <c r="AF157" s="16" t="n">
        <v>0.0274195502090399</v>
      </c>
      <c r="AG157" s="16" t="n">
        <v>0.0154820526027106</v>
      </c>
      <c r="AH157" s="16"/>
      <c r="AI157" s="16" t="n">
        <v>0.00453903238516916</v>
      </c>
      <c r="AJ157" s="16" t="n">
        <v>0.0150547742945467</v>
      </c>
    </row>
    <row r="158">
      <c r="B158" t="s">
        <v>136</v>
      </c>
      <c r="C158" s="16" t="n">
        <v>0.881497288468246</v>
      </c>
      <c r="D158" s="16" t="n">
        <v>0.864060373564389</v>
      </c>
      <c r="E158" s="16" t="n">
        <v>0.896845080604207</v>
      </c>
      <c r="F158" s="16"/>
      <c r="G158" s="16" t="n">
        <v>0.880069866634596</v>
      </c>
      <c r="H158" s="16" t="n">
        <v>0.876086793596872</v>
      </c>
      <c r="I158" s="16" t="n">
        <v>0.887094539877305</v>
      </c>
      <c r="J158" s="16"/>
      <c r="K158" s="16" t="n">
        <v>0.888201349974487</v>
      </c>
      <c r="L158" s="16" t="n">
        <v>0.884492640240624</v>
      </c>
      <c r="M158" s="16" t="n">
        <v>0.912568050105786</v>
      </c>
      <c r="N158" s="16" t="n">
        <v>0.861243840497606</v>
      </c>
      <c r="O158" s="16" t="n">
        <v>0.889413375495927</v>
      </c>
      <c r="P158" s="16" t="n">
        <v>0.889321461436704</v>
      </c>
      <c r="Q158" s="16" t="n">
        <v>0.864867553502657</v>
      </c>
      <c r="R158" s="16" t="n">
        <v>0.870722775539525</v>
      </c>
      <c r="S158" s="16" t="n">
        <v>0.848841650965544</v>
      </c>
      <c r="T158" s="16" t="n">
        <v>0.89046189066563</v>
      </c>
      <c r="U158" s="16" t="n">
        <v>0.876841635830237</v>
      </c>
      <c r="V158" s="16" t="n">
        <v>0.93970003602532</v>
      </c>
      <c r="W158" s="16"/>
      <c r="X158" s="16" t="n">
        <v>0.885604274663525</v>
      </c>
      <c r="Y158" s="16" t="n">
        <v>0.874480604997594</v>
      </c>
      <c r="Z158" s="16"/>
      <c r="AA158" s="16" t="n">
        <v>0.911519808894196</v>
      </c>
      <c r="AB158" s="16" t="n">
        <v>0.884064979867422</v>
      </c>
      <c r="AC158" s="16" t="n">
        <v>0.856379488131104</v>
      </c>
      <c r="AD158" s="16"/>
      <c r="AE158" s="16" t="n">
        <v>0.893171687886353</v>
      </c>
      <c r="AF158" s="16" t="n">
        <v>0.882474764245687</v>
      </c>
      <c r="AG158" s="16" t="n">
        <v>0.848394962884123</v>
      </c>
      <c r="AH158" s="16"/>
      <c r="AI158" s="16" t="n">
        <v>0.915873990619395</v>
      </c>
      <c r="AJ158" s="16" t="n">
        <v>0.901131670256733</v>
      </c>
    </row>
    <row r="159">
      <c r="B159" t="s">
        <v>137</v>
      </c>
      <c r="C159" s="16" t="n">
        <v>0.0968741994863911</v>
      </c>
      <c r="D159" s="16" t="n">
        <v>0.107465544637055</v>
      </c>
      <c r="E159" s="16" t="n">
        <v>0.0878061180875439</v>
      </c>
      <c r="F159" s="16"/>
      <c r="G159" s="16" t="n">
        <v>0.0830576505110219</v>
      </c>
      <c r="H159" s="16" t="n">
        <v>0.105975167696719</v>
      </c>
      <c r="I159" s="16" t="n">
        <v>0.0938643820130746</v>
      </c>
      <c r="J159" s="16"/>
      <c r="K159" s="16" t="n">
        <v>0.102496485270228</v>
      </c>
      <c r="L159" s="16" t="n">
        <v>0.0862987986878353</v>
      </c>
      <c r="M159" s="16" t="n">
        <v>0.0548663071733462</v>
      </c>
      <c r="N159" s="16" t="n">
        <v>0.101577007875975</v>
      </c>
      <c r="O159" s="16" t="n">
        <v>0.110586624504073</v>
      </c>
      <c r="P159" s="16" t="n">
        <v>0.0853729780889569</v>
      </c>
      <c r="Q159" s="16" t="n">
        <v>0.101969381893977</v>
      </c>
      <c r="R159" s="16" t="n">
        <v>0.106921428298668</v>
      </c>
      <c r="S159" s="16" t="n">
        <v>0.1334998217575</v>
      </c>
      <c r="T159" s="16" t="n">
        <v>0.089804445058386</v>
      </c>
      <c r="U159" s="16" t="n">
        <v>0.10196152223874</v>
      </c>
      <c r="V159" s="16" t="n">
        <v>0.0602999639746797</v>
      </c>
      <c r="W159" s="16"/>
      <c r="X159" s="16" t="n">
        <v>0.0942068782358203</v>
      </c>
      <c r="Y159" s="16" t="n">
        <v>0.101431251309773</v>
      </c>
      <c r="Z159" s="16"/>
      <c r="AA159" s="16" t="n">
        <v>0.0834344231518168</v>
      </c>
      <c r="AB159" s="16" t="n">
        <v>0.089098036574731</v>
      </c>
      <c r="AC159" s="16" t="n">
        <v>0.116981892887932</v>
      </c>
      <c r="AD159" s="16"/>
      <c r="AE159" s="16" t="n">
        <v>0.0875379212945147</v>
      </c>
      <c r="AF159" s="16" t="n">
        <v>0.0901056855452729</v>
      </c>
      <c r="AG159" s="16" t="n">
        <v>0.136122984513167</v>
      </c>
      <c r="AH159" s="16"/>
      <c r="AI159" s="16" t="n">
        <v>0.0795869769954363</v>
      </c>
      <c r="AJ159" s="16" t="n">
        <v>0.0838135554487202</v>
      </c>
    </row>
    <row r="160">
      <c r="B160" t="s">
        <v>138</v>
      </c>
      <c r="C160" s="16" t="n">
        <v>0.784623088981855</v>
      </c>
      <c r="D160" s="16" t="n">
        <v>0.756594828927333</v>
      </c>
      <c r="E160" s="16" t="n">
        <v>0.809038962516663</v>
      </c>
      <c r="F160" s="16"/>
      <c r="G160" s="16" t="n">
        <v>0.797012216123574</v>
      </c>
      <c r="H160" s="16" t="n">
        <v>0.770111625900153</v>
      </c>
      <c r="I160" s="16" t="n">
        <v>0.79323015786423</v>
      </c>
      <c r="J160" s="16"/>
      <c r="K160" s="16" t="n">
        <v>0.785704864704259</v>
      </c>
      <c r="L160" s="16" t="n">
        <v>0.798193841552788</v>
      </c>
      <c r="M160" s="16" t="n">
        <v>0.857701742932439</v>
      </c>
      <c r="N160" s="16" t="n">
        <v>0.759666832621632</v>
      </c>
      <c r="O160" s="16" t="n">
        <v>0.778826750991854</v>
      </c>
      <c r="P160" s="16" t="n">
        <v>0.803948483347748</v>
      </c>
      <c r="Q160" s="16" t="n">
        <v>0.76289817160868</v>
      </c>
      <c r="R160" s="16" t="n">
        <v>0.763801347240857</v>
      </c>
      <c r="S160" s="16" t="n">
        <v>0.715341829208044</v>
      </c>
      <c r="T160" s="16" t="n">
        <v>0.800657445607244</v>
      </c>
      <c r="U160" s="16" t="n">
        <v>0.774880113591497</v>
      </c>
      <c r="V160" s="16" t="n">
        <v>0.879400072050641</v>
      </c>
      <c r="W160" s="16"/>
      <c r="X160" s="16" t="n">
        <v>0.791397396427705</v>
      </c>
      <c r="Y160" s="16" t="n">
        <v>0.773049353687821</v>
      </c>
      <c r="Z160" s="16"/>
      <c r="AA160" s="16" t="n">
        <v>0.828085385742379</v>
      </c>
      <c r="AB160" s="16" t="n">
        <v>0.794966943292691</v>
      </c>
      <c r="AC160" s="16" t="n">
        <v>0.739397595243172</v>
      </c>
      <c r="AD160" s="16"/>
      <c r="AE160" s="16" t="n">
        <v>0.805633766591838</v>
      </c>
      <c r="AF160" s="16" t="n">
        <v>0.792369078700414</v>
      </c>
      <c r="AG160" s="16" t="n">
        <v>0.712271978370956</v>
      </c>
      <c r="AH160" s="16"/>
      <c r="AI160" s="16" t="n">
        <v>0.836287013623958</v>
      </c>
      <c r="AJ160" s="16" t="n">
        <v>0.817318114808013</v>
      </c>
    </row>
    <row r="161">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row>
    <row r="162">
      <c r="B162" s="7" t="s">
        <v>145</v>
      </c>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row>
    <row r="163">
      <c r="B163" s="26" t="s">
        <v>65</v>
      </c>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row>
    <row r="164">
      <c r="B164" t="s">
        <v>132</v>
      </c>
      <c r="C164" s="16" t="n">
        <v>0.498393814524926</v>
      </c>
      <c r="D164" s="16" t="n">
        <v>0.51676621832633</v>
      </c>
      <c r="E164" s="16" t="n">
        <v>0.482021677389016</v>
      </c>
      <c r="F164" s="16"/>
      <c r="G164" s="16" t="n">
        <v>0.492055159301557</v>
      </c>
      <c r="H164" s="16" t="n">
        <v>0.489636806912279</v>
      </c>
      <c r="I164" s="16" t="n">
        <v>0.50904412191983</v>
      </c>
      <c r="J164" s="16"/>
      <c r="K164" s="16" t="n">
        <v>0.567560775395898</v>
      </c>
      <c r="L164" s="16" t="n">
        <v>0.483173180349152</v>
      </c>
      <c r="M164" s="16" t="n">
        <v>0.478082248597577</v>
      </c>
      <c r="N164" s="16" t="n">
        <v>0.478825952555007</v>
      </c>
      <c r="O164" s="16" t="n">
        <v>0.529051538844833</v>
      </c>
      <c r="P164" s="16" t="n">
        <v>0.500149459473365</v>
      </c>
      <c r="Q164" s="16" t="n">
        <v>0.479484158617812</v>
      </c>
      <c r="R164" s="16" t="n">
        <v>0.4968810068123</v>
      </c>
      <c r="S164" s="16" t="n">
        <v>0.475786374636807</v>
      </c>
      <c r="T164" s="16" t="n">
        <v>0.463600307885621</v>
      </c>
      <c r="U164" s="16" t="n">
        <v>0.49762264984074</v>
      </c>
      <c r="V164" s="16" t="n">
        <v>0.501031449919114</v>
      </c>
      <c r="W164" s="16"/>
      <c r="X164" s="16" t="n">
        <v>0.458256049874367</v>
      </c>
      <c r="Y164" s="16" t="n">
        <v>0.566968184240666</v>
      </c>
      <c r="Z164" s="16"/>
      <c r="AA164" s="16" t="n">
        <v>0.543137201348494</v>
      </c>
      <c r="AB164" s="16" t="n">
        <v>0.512833708372046</v>
      </c>
      <c r="AC164" s="16" t="n">
        <v>0.446764424892838</v>
      </c>
      <c r="AD164" s="16"/>
      <c r="AE164" s="16" t="n">
        <v>0.519123410755796</v>
      </c>
      <c r="AF164" s="16" t="n">
        <v>0.493611147914756</v>
      </c>
      <c r="AG164" s="16" t="n">
        <v>0.453526202218971</v>
      </c>
      <c r="AH164" s="16"/>
      <c r="AI164" s="16" t="n">
        <v>0.560109211331134</v>
      </c>
      <c r="AJ164" s="16" t="n">
        <v>0.509743795418778</v>
      </c>
    </row>
    <row r="165">
      <c r="B165" t="s">
        <v>133</v>
      </c>
      <c r="C165" s="16" t="n">
        <v>0.404296873396271</v>
      </c>
      <c r="D165" s="16" t="n">
        <v>0.379675473658265</v>
      </c>
      <c r="E165" s="16" t="n">
        <v>0.428185904018668</v>
      </c>
      <c r="F165" s="16"/>
      <c r="G165" s="16" t="n">
        <v>0.4196284410621</v>
      </c>
      <c r="H165" s="16" t="n">
        <v>0.416149590145788</v>
      </c>
      <c r="I165" s="16" t="n">
        <v>0.387214740475487</v>
      </c>
      <c r="J165" s="16"/>
      <c r="K165" s="16" t="n">
        <v>0.380859807588561</v>
      </c>
      <c r="L165" s="16" t="n">
        <v>0.448676626125021</v>
      </c>
      <c r="M165" s="16" t="n">
        <v>0.410184669865742</v>
      </c>
      <c r="N165" s="16" t="n">
        <v>0.422259943666765</v>
      </c>
      <c r="O165" s="16" t="n">
        <v>0.389884636734176</v>
      </c>
      <c r="P165" s="16" t="n">
        <v>0.424389381469232</v>
      </c>
      <c r="Q165" s="16" t="n">
        <v>0.386510135614094</v>
      </c>
      <c r="R165" s="16" t="n">
        <v>0.356428267581289</v>
      </c>
      <c r="S165" s="16" t="n">
        <v>0.402920861086402</v>
      </c>
      <c r="T165" s="16" t="n">
        <v>0.433044666948289</v>
      </c>
      <c r="U165" s="16" t="n">
        <v>0.376870906698322</v>
      </c>
      <c r="V165" s="16" t="n">
        <v>0.304350989347342</v>
      </c>
      <c r="W165" s="16"/>
      <c r="X165" s="16" t="n">
        <v>0.436402872371605</v>
      </c>
      <c r="Y165" s="16" t="n">
        <v>0.349444574993624</v>
      </c>
      <c r="Z165" s="16"/>
      <c r="AA165" s="16" t="n">
        <v>0.378936817798751</v>
      </c>
      <c r="AB165" s="16" t="n">
        <v>0.405436853278067</v>
      </c>
      <c r="AC165" s="16" t="n">
        <v>0.421088082567023</v>
      </c>
      <c r="AD165" s="16"/>
      <c r="AE165" s="16" t="n">
        <v>0.39317260332698</v>
      </c>
      <c r="AF165" s="16" t="n">
        <v>0.408884231063142</v>
      </c>
      <c r="AG165" s="16" t="n">
        <v>0.42406201533205</v>
      </c>
      <c r="AH165" s="16"/>
      <c r="AI165" s="16" t="n">
        <v>0.373360132373085</v>
      </c>
      <c r="AJ165" s="16" t="n">
        <v>0.40303329646986</v>
      </c>
    </row>
    <row r="166">
      <c r="B166" t="s">
        <v>134</v>
      </c>
      <c r="C166" s="16" t="n">
        <v>0.0577676642068642</v>
      </c>
      <c r="D166" s="16" t="n">
        <v>0.0543277716016687</v>
      </c>
      <c r="E166" s="16" t="n">
        <v>0.0597651251127021</v>
      </c>
      <c r="F166" s="16"/>
      <c r="G166" s="16" t="n">
        <v>0.0525591115683169</v>
      </c>
      <c r="H166" s="16" t="n">
        <v>0.051323395963145</v>
      </c>
      <c r="I166" s="16" t="n">
        <v>0.0658200453194012</v>
      </c>
      <c r="J166" s="16"/>
      <c r="K166" s="16" t="n">
        <v>0.0245647268720801</v>
      </c>
      <c r="L166" s="16" t="n">
        <v>0.0386916675396269</v>
      </c>
      <c r="M166" s="16" t="n">
        <v>0.0714512075015202</v>
      </c>
      <c r="N166" s="16" t="n">
        <v>0.0666329746332517</v>
      </c>
      <c r="O166" s="16" t="n">
        <v>0.045482864350696</v>
      </c>
      <c r="P166" s="16" t="n">
        <v>0.0411432366792977</v>
      </c>
      <c r="Q166" s="16" t="n">
        <v>0.0783013509508525</v>
      </c>
      <c r="R166" s="16" t="n">
        <v>0.0823676935472521</v>
      </c>
      <c r="S166" s="16" t="n">
        <v>0.0784679209965788</v>
      </c>
      <c r="T166" s="16" t="n">
        <v>0.0562357011165382</v>
      </c>
      <c r="U166" s="16" t="n">
        <v>0.0485851092243005</v>
      </c>
      <c r="V166" s="16" t="n">
        <v>0.178117776009662</v>
      </c>
      <c r="W166" s="16"/>
      <c r="X166" s="16" t="n">
        <v>0.0670010485479094</v>
      </c>
      <c r="Y166" s="16" t="n">
        <v>0.0419926573761953</v>
      </c>
      <c r="Z166" s="16"/>
      <c r="AA166" s="16" t="n">
        <v>0.0529870411677075</v>
      </c>
      <c r="AB166" s="16" t="n">
        <v>0.04831362786022</v>
      </c>
      <c r="AC166" s="16" t="n">
        <v>0.073865625756503</v>
      </c>
      <c r="AD166" s="16"/>
      <c r="AE166" s="16" t="n">
        <v>0.0472493761279545</v>
      </c>
      <c r="AF166" s="16" t="n">
        <v>0.0590377670717734</v>
      </c>
      <c r="AG166" s="16" t="n">
        <v>0.0830020169843825</v>
      </c>
      <c r="AH166" s="16"/>
      <c r="AI166" s="16" t="n">
        <v>0.038793237977409</v>
      </c>
      <c r="AJ166" s="16" t="n">
        <v>0.0576338507491898</v>
      </c>
    </row>
    <row r="167">
      <c r="B167" t="s">
        <v>135</v>
      </c>
      <c r="C167" s="16" t="n">
        <v>0.0184558331662086</v>
      </c>
      <c r="D167" s="16" t="n">
        <v>0.0211443951636522</v>
      </c>
      <c r="E167" s="16" t="n">
        <v>0.0162468393333666</v>
      </c>
      <c r="F167" s="16"/>
      <c r="G167" s="16" t="n">
        <v>0.0104576595108034</v>
      </c>
      <c r="H167" s="16" t="n">
        <v>0.0196075010715558</v>
      </c>
      <c r="I167" s="16" t="n">
        <v>0.0205433682903843</v>
      </c>
      <c r="J167" s="16"/>
      <c r="K167" s="16" t="n">
        <v>0.0171606886212384</v>
      </c>
      <c r="L167" s="16" t="n">
        <v>0.0108512120905761</v>
      </c>
      <c r="M167" s="16" t="n">
        <v>0</v>
      </c>
      <c r="N167" s="16" t="n">
        <v>0.00935139771770871</v>
      </c>
      <c r="O167" s="16" t="n">
        <v>0.0299884867269995</v>
      </c>
      <c r="P167" s="16" t="n">
        <v>0.0141487790515831</v>
      </c>
      <c r="Q167" s="16" t="n">
        <v>0.0264447729083324</v>
      </c>
      <c r="R167" s="16" t="n">
        <v>0.0275727530276588</v>
      </c>
      <c r="S167" s="16" t="n">
        <v>0.024181643282315</v>
      </c>
      <c r="T167" s="16" t="n">
        <v>0.0196452174424194</v>
      </c>
      <c r="U167" s="16" t="n">
        <v>0.0461955743146823</v>
      </c>
      <c r="V167" s="16" t="n">
        <v>0.0164997847238826</v>
      </c>
      <c r="W167" s="16"/>
      <c r="X167" s="16" t="n">
        <v>0.0186654629178462</v>
      </c>
      <c r="Y167" s="16" t="n">
        <v>0.0180976859645054</v>
      </c>
      <c r="Z167" s="16"/>
      <c r="AA167" s="16" t="n">
        <v>0.0222987852652576</v>
      </c>
      <c r="AB167" s="16" t="n">
        <v>0.0129821980225445</v>
      </c>
      <c r="AC167" s="16" t="n">
        <v>0.0230015517332851</v>
      </c>
      <c r="AD167" s="16"/>
      <c r="AE167" s="16" t="n">
        <v>0.0218818382262723</v>
      </c>
      <c r="AF167" s="16" t="n">
        <v>0.0171784665784316</v>
      </c>
      <c r="AG167" s="16" t="n">
        <v>0.0120796394499597</v>
      </c>
      <c r="AH167" s="16"/>
      <c r="AI167" s="16" t="n">
        <v>0.0277374183183718</v>
      </c>
      <c r="AJ167" s="16" t="n">
        <v>0.0165620606155582</v>
      </c>
    </row>
    <row r="168">
      <c r="B168" t="s">
        <v>94</v>
      </c>
      <c r="C168" s="16" t="n">
        <v>0.0210858147057301</v>
      </c>
      <c r="D168" s="16" t="n">
        <v>0.0280861412500844</v>
      </c>
      <c r="E168" s="16" t="n">
        <v>0.0137804541462478</v>
      </c>
      <c r="F168" s="16"/>
      <c r="G168" s="16" t="n">
        <v>0.0252996285572228</v>
      </c>
      <c r="H168" s="16" t="n">
        <v>0.0232827059072327</v>
      </c>
      <c r="I168" s="16" t="n">
        <v>0.0173777239948977</v>
      </c>
      <c r="J168" s="16"/>
      <c r="K168" s="16" t="n">
        <v>0.00985400152222204</v>
      </c>
      <c r="L168" s="16" t="n">
        <v>0.018607313895624</v>
      </c>
      <c r="M168" s="16" t="n">
        <v>0.0402818740351604</v>
      </c>
      <c r="N168" s="16" t="n">
        <v>0.0229297314272671</v>
      </c>
      <c r="O168" s="16" t="n">
        <v>0.00559247334329467</v>
      </c>
      <c r="P168" s="16" t="n">
        <v>0.0201691433265225</v>
      </c>
      <c r="Q168" s="16" t="n">
        <v>0.0292595819089097</v>
      </c>
      <c r="R168" s="16" t="n">
        <v>0.0367502790315002</v>
      </c>
      <c r="S168" s="16" t="n">
        <v>0.018643199997898</v>
      </c>
      <c r="T168" s="16" t="n">
        <v>0.0274741066071321</v>
      </c>
      <c r="U168" s="16" t="n">
        <v>0.0307257599219558</v>
      </c>
      <c r="V168" s="16" t="n">
        <v>0</v>
      </c>
      <c r="W168" s="16"/>
      <c r="X168" s="16" t="n">
        <v>0.0196745662882731</v>
      </c>
      <c r="Y168" s="16" t="n">
        <v>0.023496897425009</v>
      </c>
      <c r="Z168" s="16"/>
      <c r="AA168" s="16" t="n">
        <v>0.0026401544197896</v>
      </c>
      <c r="AB168" s="16" t="n">
        <v>0.0204336124671224</v>
      </c>
      <c r="AC168" s="16" t="n">
        <v>0.0352803150503515</v>
      </c>
      <c r="AD168" s="16"/>
      <c r="AE168" s="16" t="n">
        <v>0.0185727715629965</v>
      </c>
      <c r="AF168" s="16" t="n">
        <v>0.0212883873718966</v>
      </c>
      <c r="AG168" s="16" t="n">
        <v>0.027330126014637</v>
      </c>
      <c r="AH168" s="16"/>
      <c r="AI168" s="16" t="n">
        <v>0</v>
      </c>
      <c r="AJ168" s="16" t="n">
        <v>0.0130269967466142</v>
      </c>
    </row>
    <row r="169">
      <c r="B169" t="s">
        <v>136</v>
      </c>
      <c r="C169" s="16" t="n">
        <v>0.902690687921197</v>
      </c>
      <c r="D169" s="16" t="n">
        <v>0.896441691984595</v>
      </c>
      <c r="E169" s="16" t="n">
        <v>0.910207581407684</v>
      </c>
      <c r="F169" s="16"/>
      <c r="G169" s="16" t="n">
        <v>0.911683600363657</v>
      </c>
      <c r="H169" s="16" t="n">
        <v>0.905786397058066</v>
      </c>
      <c r="I169" s="16" t="n">
        <v>0.896258862395317</v>
      </c>
      <c r="J169" s="16"/>
      <c r="K169" s="16" t="n">
        <v>0.94842058298446</v>
      </c>
      <c r="L169" s="16" t="n">
        <v>0.931849806474173</v>
      </c>
      <c r="M169" s="16" t="n">
        <v>0.888266918463319</v>
      </c>
      <c r="N169" s="16" t="n">
        <v>0.901085896221772</v>
      </c>
      <c r="O169" s="16" t="n">
        <v>0.91893617557901</v>
      </c>
      <c r="P169" s="16" t="n">
        <v>0.924538840942597</v>
      </c>
      <c r="Q169" s="16" t="n">
        <v>0.865994294231905</v>
      </c>
      <c r="R169" s="16" t="n">
        <v>0.853309274393589</v>
      </c>
      <c r="S169" s="16" t="n">
        <v>0.878707235723208</v>
      </c>
      <c r="T169" s="16" t="n">
        <v>0.89664497483391</v>
      </c>
      <c r="U169" s="16" t="n">
        <v>0.874493556539061</v>
      </c>
      <c r="V169" s="16" t="n">
        <v>0.805382439266456</v>
      </c>
      <c r="W169" s="16"/>
      <c r="X169" s="16" t="n">
        <v>0.894658922245971</v>
      </c>
      <c r="Y169" s="16" t="n">
        <v>0.91641275923429</v>
      </c>
      <c r="Z169" s="16"/>
      <c r="AA169" s="16" t="n">
        <v>0.922074019147245</v>
      </c>
      <c r="AB169" s="16" t="n">
        <v>0.918270561650113</v>
      </c>
      <c r="AC169" s="16" t="n">
        <v>0.86785250745986</v>
      </c>
      <c r="AD169" s="16"/>
      <c r="AE169" s="16" t="n">
        <v>0.912296014082777</v>
      </c>
      <c r="AF169" s="16" t="n">
        <v>0.902495378977898</v>
      </c>
      <c r="AG169" s="16" t="n">
        <v>0.877588217551021</v>
      </c>
      <c r="AH169" s="16"/>
      <c r="AI169" s="16" t="n">
        <v>0.933469343704219</v>
      </c>
      <c r="AJ169" s="16" t="n">
        <v>0.912777091888638</v>
      </c>
    </row>
    <row r="170">
      <c r="B170" t="s">
        <v>137</v>
      </c>
      <c r="C170" s="16" t="n">
        <v>0.0762234973730728</v>
      </c>
      <c r="D170" s="16" t="n">
        <v>0.0754721667653209</v>
      </c>
      <c r="E170" s="16" t="n">
        <v>0.0760119644460687</v>
      </c>
      <c r="F170" s="16"/>
      <c r="G170" s="16" t="n">
        <v>0.0630167710791203</v>
      </c>
      <c r="H170" s="16" t="n">
        <v>0.0709308970347008</v>
      </c>
      <c r="I170" s="16" t="n">
        <v>0.0863634136097855</v>
      </c>
      <c r="J170" s="16"/>
      <c r="K170" s="16" t="n">
        <v>0.0417254154933184</v>
      </c>
      <c r="L170" s="16" t="n">
        <v>0.049542879630203</v>
      </c>
      <c r="M170" s="16" t="n">
        <v>0.0714512075015202</v>
      </c>
      <c r="N170" s="16" t="n">
        <v>0.0759843723509604</v>
      </c>
      <c r="O170" s="16" t="n">
        <v>0.0754713510776955</v>
      </c>
      <c r="P170" s="16" t="n">
        <v>0.0552920157308808</v>
      </c>
      <c r="Q170" s="16" t="n">
        <v>0.104746123859185</v>
      </c>
      <c r="R170" s="16" t="n">
        <v>0.109940446574911</v>
      </c>
      <c r="S170" s="16" t="n">
        <v>0.102649564278894</v>
      </c>
      <c r="T170" s="16" t="n">
        <v>0.0758809185589576</v>
      </c>
      <c r="U170" s="16" t="n">
        <v>0.0947806835389828</v>
      </c>
      <c r="V170" s="16" t="n">
        <v>0.194617560733544</v>
      </c>
      <c r="W170" s="16"/>
      <c r="X170" s="16" t="n">
        <v>0.0856665114657556</v>
      </c>
      <c r="Y170" s="16" t="n">
        <v>0.0600903433407007</v>
      </c>
      <c r="Z170" s="16"/>
      <c r="AA170" s="16" t="n">
        <v>0.0752858264329651</v>
      </c>
      <c r="AB170" s="16" t="n">
        <v>0.0612958258827645</v>
      </c>
      <c r="AC170" s="16" t="n">
        <v>0.0968671774897881</v>
      </c>
      <c r="AD170" s="16"/>
      <c r="AE170" s="16" t="n">
        <v>0.0691312143542268</v>
      </c>
      <c r="AF170" s="16" t="n">
        <v>0.076216233650205</v>
      </c>
      <c r="AG170" s="16" t="n">
        <v>0.0950816564343422</v>
      </c>
      <c r="AH170" s="16"/>
      <c r="AI170" s="16" t="n">
        <v>0.0665306562957808</v>
      </c>
      <c r="AJ170" s="16" t="n">
        <v>0.074195911364748</v>
      </c>
    </row>
    <row r="171">
      <c r="B171" t="s">
        <v>138</v>
      </c>
      <c r="C171" s="16" t="n">
        <v>0.826467190548124</v>
      </c>
      <c r="D171" s="16" t="n">
        <v>0.820969525219274</v>
      </c>
      <c r="E171" s="16" t="n">
        <v>0.834195616961615</v>
      </c>
      <c r="F171" s="16"/>
      <c r="G171" s="16" t="n">
        <v>0.848666829284537</v>
      </c>
      <c r="H171" s="16" t="n">
        <v>0.834855500023366</v>
      </c>
      <c r="I171" s="16" t="n">
        <v>0.809895448785531</v>
      </c>
      <c r="J171" s="16"/>
      <c r="K171" s="16" t="n">
        <v>0.906695167491141</v>
      </c>
      <c r="L171" s="16" t="n">
        <v>0.88230692684397</v>
      </c>
      <c r="M171" s="16" t="n">
        <v>0.816815710961799</v>
      </c>
      <c r="N171" s="16" t="n">
        <v>0.825101523870812</v>
      </c>
      <c r="O171" s="16" t="n">
        <v>0.843464824501314</v>
      </c>
      <c r="P171" s="16" t="n">
        <v>0.869246825211716</v>
      </c>
      <c r="Q171" s="16" t="n">
        <v>0.761248170372721</v>
      </c>
      <c r="R171" s="16" t="n">
        <v>0.743368827818678</v>
      </c>
      <c r="S171" s="16" t="n">
        <v>0.776057671444315</v>
      </c>
      <c r="T171" s="16" t="n">
        <v>0.820764056274953</v>
      </c>
      <c r="U171" s="16" t="n">
        <v>0.779712873000079</v>
      </c>
      <c r="V171" s="16" t="n">
        <v>0.610764878532912</v>
      </c>
      <c r="W171" s="16"/>
      <c r="X171" s="16" t="n">
        <v>0.808992410780216</v>
      </c>
      <c r="Y171" s="16" t="n">
        <v>0.856322415893589</v>
      </c>
      <c r="Z171" s="16"/>
      <c r="AA171" s="16" t="n">
        <v>0.84678819271428</v>
      </c>
      <c r="AB171" s="16" t="n">
        <v>0.856974735767349</v>
      </c>
      <c r="AC171" s="16" t="n">
        <v>0.770985329970072</v>
      </c>
      <c r="AD171" s="16"/>
      <c r="AE171" s="16" t="n">
        <v>0.84316479972855</v>
      </c>
      <c r="AF171" s="16" t="n">
        <v>0.826279145327693</v>
      </c>
      <c r="AG171" s="16" t="n">
        <v>0.782506561116679</v>
      </c>
      <c r="AH171" s="16"/>
      <c r="AI171" s="16" t="n">
        <v>0.866938687408438</v>
      </c>
      <c r="AJ171" s="16" t="n">
        <v>0.83858118052389</v>
      </c>
    </row>
    <row r="172">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row>
    <row r="173">
      <c r="B173" s="7" t="s">
        <v>146</v>
      </c>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row>
    <row r="174">
      <c r="B174" s="26" t="s">
        <v>65</v>
      </c>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row>
    <row r="175">
      <c r="B175" t="s">
        <v>132</v>
      </c>
      <c r="C175" s="16" t="n">
        <v>0.147823992678201</v>
      </c>
      <c r="D175" s="16" t="n">
        <v>0.175353534610501</v>
      </c>
      <c r="E175" s="16" t="n">
        <v>0.119879342976762</v>
      </c>
      <c r="F175" s="16"/>
      <c r="G175" s="16" t="n">
        <v>0.121424742596923</v>
      </c>
      <c r="H175" s="16" t="n">
        <v>0.135763221988599</v>
      </c>
      <c r="I175" s="16" t="n">
        <v>0.169470964352608</v>
      </c>
      <c r="J175" s="16"/>
      <c r="K175" s="16" t="n">
        <v>0.208631221339565</v>
      </c>
      <c r="L175" s="16" t="n">
        <v>0.109131173743593</v>
      </c>
      <c r="M175" s="16" t="n">
        <v>0.101137416502128</v>
      </c>
      <c r="N175" s="16" t="n">
        <v>0.164659375867409</v>
      </c>
      <c r="O175" s="16" t="n">
        <v>0.160382859974663</v>
      </c>
      <c r="P175" s="16" t="n">
        <v>0.189578056011591</v>
      </c>
      <c r="Q175" s="16" t="n">
        <v>0.137306557934001</v>
      </c>
      <c r="R175" s="16" t="n">
        <v>0.197427384757203</v>
      </c>
      <c r="S175" s="16" t="n">
        <v>0.149583929752105</v>
      </c>
      <c r="T175" s="16" t="n">
        <v>0.0718313650124372</v>
      </c>
      <c r="U175" s="16" t="n">
        <v>0.127989980042407</v>
      </c>
      <c r="V175" s="16" t="n">
        <v>0.138753136938165</v>
      </c>
      <c r="W175" s="16"/>
      <c r="X175" s="16" t="n">
        <v>0.116233211188124</v>
      </c>
      <c r="Y175" s="16" t="n">
        <v>0.201796054858786</v>
      </c>
      <c r="Z175" s="16"/>
      <c r="AA175" s="16" t="n">
        <v>0.195812804949649</v>
      </c>
      <c r="AB175" s="16" t="n">
        <v>0.127081359947901</v>
      </c>
      <c r="AC175" s="16" t="n">
        <v>0.140908909852766</v>
      </c>
      <c r="AD175" s="16"/>
      <c r="AE175" s="16" t="n">
        <v>0.183283416119215</v>
      </c>
      <c r="AF175" s="16" t="n">
        <v>0.12838773024509</v>
      </c>
      <c r="AG175" s="16" t="n">
        <v>0.0950938679685231</v>
      </c>
      <c r="AH175" s="16"/>
      <c r="AI175" s="16" t="n">
        <v>0.170072623298712</v>
      </c>
      <c r="AJ175" s="16" t="n">
        <v>0.158193440580151</v>
      </c>
    </row>
    <row r="176">
      <c r="B176" t="s">
        <v>133</v>
      </c>
      <c r="C176" s="16" t="n">
        <v>0.357316661052121</v>
      </c>
      <c r="D176" s="16" t="n">
        <v>0.401410370485767</v>
      </c>
      <c r="E176" s="16" t="n">
        <v>0.320733193859373</v>
      </c>
      <c r="F176" s="16"/>
      <c r="G176" s="16" t="n">
        <v>0.367596670566076</v>
      </c>
      <c r="H176" s="16" t="n">
        <v>0.345581361470658</v>
      </c>
      <c r="I176" s="16" t="n">
        <v>0.364174031759884</v>
      </c>
      <c r="J176" s="16"/>
      <c r="K176" s="16" t="n">
        <v>0.380810555960734</v>
      </c>
      <c r="L176" s="16" t="n">
        <v>0.336449758590939</v>
      </c>
      <c r="M176" s="16" t="n">
        <v>0.351143977141343</v>
      </c>
      <c r="N176" s="16" t="n">
        <v>0.379501916435024</v>
      </c>
      <c r="O176" s="16" t="n">
        <v>0.374300079532447</v>
      </c>
      <c r="P176" s="16" t="n">
        <v>0.351246772306013</v>
      </c>
      <c r="Q176" s="16" t="n">
        <v>0.303397184727751</v>
      </c>
      <c r="R176" s="16" t="n">
        <v>0.410180504911302</v>
      </c>
      <c r="S176" s="16" t="n">
        <v>0.385710721250466</v>
      </c>
      <c r="T176" s="16" t="n">
        <v>0.358380506640917</v>
      </c>
      <c r="U176" s="16" t="n">
        <v>0.355920139211051</v>
      </c>
      <c r="V176" s="16" t="n">
        <v>0.228947177861678</v>
      </c>
      <c r="W176" s="16"/>
      <c r="X176" s="16" t="n">
        <v>0.323284772032021</v>
      </c>
      <c r="Y176" s="16" t="n">
        <v>0.415459294557168</v>
      </c>
      <c r="Z176" s="16"/>
      <c r="AA176" s="16" t="n">
        <v>0.406489501165252</v>
      </c>
      <c r="AB176" s="16" t="n">
        <v>0.346326048419483</v>
      </c>
      <c r="AC176" s="16" t="n">
        <v>0.336502645740052</v>
      </c>
      <c r="AD176" s="16"/>
      <c r="AE176" s="16" t="n">
        <v>0.375447902369198</v>
      </c>
      <c r="AF176" s="16" t="n">
        <v>0.349154509978919</v>
      </c>
      <c r="AG176" s="16" t="n">
        <v>0.326564288792767</v>
      </c>
      <c r="AH176" s="16"/>
      <c r="AI176" s="16" t="n">
        <v>0.408181942439401</v>
      </c>
      <c r="AJ176" s="16" t="n">
        <v>0.339623498656654</v>
      </c>
    </row>
    <row r="177">
      <c r="B177" t="s">
        <v>134</v>
      </c>
      <c r="C177" s="16" t="n">
        <v>0.369949851253479</v>
      </c>
      <c r="D177" s="16" t="n">
        <v>0.308276571709565</v>
      </c>
      <c r="E177" s="16" t="n">
        <v>0.433599354125468</v>
      </c>
      <c r="F177" s="16"/>
      <c r="G177" s="16" t="n">
        <v>0.38657818566333</v>
      </c>
      <c r="H177" s="16" t="n">
        <v>0.390112293104134</v>
      </c>
      <c r="I177" s="16" t="n">
        <v>0.344624865717571</v>
      </c>
      <c r="J177" s="16"/>
      <c r="K177" s="16" t="n">
        <v>0.312205919352904</v>
      </c>
      <c r="L177" s="16" t="n">
        <v>0.39775503879207</v>
      </c>
      <c r="M177" s="16" t="n">
        <v>0.371983529199507</v>
      </c>
      <c r="N177" s="16" t="n">
        <v>0.348034949851739</v>
      </c>
      <c r="O177" s="16" t="n">
        <v>0.35975388457034</v>
      </c>
      <c r="P177" s="16" t="n">
        <v>0.370701617390327</v>
      </c>
      <c r="Q177" s="16" t="n">
        <v>0.406972067624277</v>
      </c>
      <c r="R177" s="16" t="n">
        <v>0.280536911463413</v>
      </c>
      <c r="S177" s="16" t="n">
        <v>0.352831013268939</v>
      </c>
      <c r="T177" s="16" t="n">
        <v>0.423192608099301</v>
      </c>
      <c r="U177" s="16" t="n">
        <v>0.394803466830652</v>
      </c>
      <c r="V177" s="16" t="n">
        <v>0.516273350019853</v>
      </c>
      <c r="W177" s="16"/>
      <c r="X177" s="16" t="n">
        <v>0.423414364694929</v>
      </c>
      <c r="Y177" s="16" t="n">
        <v>0.278607063648714</v>
      </c>
      <c r="Z177" s="16"/>
      <c r="AA177" s="16" t="n">
        <v>0.306881399768798</v>
      </c>
      <c r="AB177" s="16" t="n">
        <v>0.399069824486882</v>
      </c>
      <c r="AC177" s="16" t="n">
        <v>0.376550931651174</v>
      </c>
      <c r="AD177" s="16"/>
      <c r="AE177" s="16" t="n">
        <v>0.332081376703388</v>
      </c>
      <c r="AF177" s="16" t="n">
        <v>0.400455625685659</v>
      </c>
      <c r="AG177" s="16" t="n">
        <v>0.40545745707938</v>
      </c>
      <c r="AH177" s="16"/>
      <c r="AI177" s="16" t="n">
        <v>0.324679624390228</v>
      </c>
      <c r="AJ177" s="16" t="n">
        <v>0.390365390603275</v>
      </c>
    </row>
    <row r="178">
      <c r="B178" t="s">
        <v>135</v>
      </c>
      <c r="C178" s="16" t="n">
        <v>0.0776728594050565</v>
      </c>
      <c r="D178" s="16" t="n">
        <v>0.061675650216278</v>
      </c>
      <c r="E178" s="16" t="n">
        <v>0.0859853915840341</v>
      </c>
      <c r="F178" s="16"/>
      <c r="G178" s="16" t="n">
        <v>0.0742014958140993</v>
      </c>
      <c r="H178" s="16" t="n">
        <v>0.0765749523089349</v>
      </c>
      <c r="I178" s="16" t="n">
        <v>0.0800653084362541</v>
      </c>
      <c r="J178" s="16"/>
      <c r="K178" s="16" t="n">
        <v>0.0690217386726373</v>
      </c>
      <c r="L178" s="16" t="n">
        <v>0.0937039859420059</v>
      </c>
      <c r="M178" s="16" t="n">
        <v>0.102667980625333</v>
      </c>
      <c r="N178" s="16" t="n">
        <v>0.06251868131304</v>
      </c>
      <c r="O178" s="16" t="n">
        <v>0.0873372997436913</v>
      </c>
      <c r="P178" s="16" t="n">
        <v>0.0465596346091581</v>
      </c>
      <c r="Q178" s="16" t="n">
        <v>0.0738338465597867</v>
      </c>
      <c r="R178" s="16" t="n">
        <v>0.0789847364149143</v>
      </c>
      <c r="S178" s="16" t="n">
        <v>0.0769078578477695</v>
      </c>
      <c r="T178" s="16" t="n">
        <v>0.0791806410927482</v>
      </c>
      <c r="U178" s="16" t="n">
        <v>0.090630927238895</v>
      </c>
      <c r="V178" s="16" t="n">
        <v>0.0830267657325397</v>
      </c>
      <c r="W178" s="16"/>
      <c r="X178" s="16" t="n">
        <v>0.0878594424913187</v>
      </c>
      <c r="Y178" s="16" t="n">
        <v>0.0602693362946158</v>
      </c>
      <c r="Z178" s="16"/>
      <c r="AA178" s="16" t="n">
        <v>0.0674304531117939</v>
      </c>
      <c r="AB178" s="16" t="n">
        <v>0.0780775378462842</v>
      </c>
      <c r="AC178" s="16" t="n">
        <v>0.0845290339581702</v>
      </c>
      <c r="AD178" s="16"/>
      <c r="AE178" s="16" t="n">
        <v>0.0608938909775856</v>
      </c>
      <c r="AF178" s="16" t="n">
        <v>0.0795280666889995</v>
      </c>
      <c r="AG178" s="16" t="n">
        <v>0.11829184256354</v>
      </c>
      <c r="AH178" s="16"/>
      <c r="AI178" s="16" t="n">
        <v>0.0711743791893404</v>
      </c>
      <c r="AJ178" s="16" t="n">
        <v>0.0839533900886539</v>
      </c>
    </row>
    <row r="179">
      <c r="B179" t="s">
        <v>94</v>
      </c>
      <c r="C179" s="16" t="n">
        <v>0.0472366356111425</v>
      </c>
      <c r="D179" s="16" t="n">
        <v>0.0532838729778886</v>
      </c>
      <c r="E179" s="16" t="n">
        <v>0.0398027174543634</v>
      </c>
      <c r="F179" s="16"/>
      <c r="G179" s="16" t="n">
        <v>0.0501989053595722</v>
      </c>
      <c r="H179" s="16" t="n">
        <v>0.0519681711276739</v>
      </c>
      <c r="I179" s="16" t="n">
        <v>0.041664829733684</v>
      </c>
      <c r="J179" s="16"/>
      <c r="K179" s="16" t="n">
        <v>0.0293305646741604</v>
      </c>
      <c r="L179" s="16" t="n">
        <v>0.0629600429313915</v>
      </c>
      <c r="M179" s="16" t="n">
        <v>0.0730670965316879</v>
      </c>
      <c r="N179" s="16" t="n">
        <v>0.0452850765327876</v>
      </c>
      <c r="O179" s="16" t="n">
        <v>0.0182258761788592</v>
      </c>
      <c r="P179" s="16" t="n">
        <v>0.041913919682911</v>
      </c>
      <c r="Q179" s="16" t="n">
        <v>0.0784903431541848</v>
      </c>
      <c r="R179" s="16" t="n">
        <v>0.0328704624531671</v>
      </c>
      <c r="S179" s="16" t="n">
        <v>0.0349664778807209</v>
      </c>
      <c r="T179" s="16" t="n">
        <v>0.0674148791545967</v>
      </c>
      <c r="U179" s="16" t="n">
        <v>0.0306554866769952</v>
      </c>
      <c r="V179" s="16" t="n">
        <v>0.0329995694477652</v>
      </c>
      <c r="W179" s="16"/>
      <c r="X179" s="16" t="n">
        <v>0.0492082095936071</v>
      </c>
      <c r="Y179" s="16" t="n">
        <v>0.0438682506407161</v>
      </c>
      <c r="Z179" s="16"/>
      <c r="AA179" s="16" t="n">
        <v>0.0233858410045069</v>
      </c>
      <c r="AB179" s="16" t="n">
        <v>0.0494452292994498</v>
      </c>
      <c r="AC179" s="16" t="n">
        <v>0.0615084787978372</v>
      </c>
      <c r="AD179" s="16"/>
      <c r="AE179" s="16" t="n">
        <v>0.0482934138306138</v>
      </c>
      <c r="AF179" s="16" t="n">
        <v>0.0424740674013318</v>
      </c>
      <c r="AG179" s="16" t="n">
        <v>0.0545925435957899</v>
      </c>
      <c r="AH179" s="16"/>
      <c r="AI179" s="16" t="n">
        <v>0.0258914306823178</v>
      </c>
      <c r="AJ179" s="16" t="n">
        <v>0.0278642800712655</v>
      </c>
    </row>
    <row r="180">
      <c r="B180" t="s">
        <v>136</v>
      </c>
      <c r="C180" s="16" t="n">
        <v>0.505140653730322</v>
      </c>
      <c r="D180" s="16" t="n">
        <v>0.576763905096268</v>
      </c>
      <c r="E180" s="16" t="n">
        <v>0.440612536836135</v>
      </c>
      <c r="F180" s="16"/>
      <c r="G180" s="16" t="n">
        <v>0.489021413162998</v>
      </c>
      <c r="H180" s="16" t="n">
        <v>0.481344583459257</v>
      </c>
      <c r="I180" s="16" t="n">
        <v>0.533644996112491</v>
      </c>
      <c r="J180" s="16"/>
      <c r="K180" s="16" t="n">
        <v>0.589441777300299</v>
      </c>
      <c r="L180" s="16" t="n">
        <v>0.445580932334532</v>
      </c>
      <c r="M180" s="16" t="n">
        <v>0.452281393643472</v>
      </c>
      <c r="N180" s="16" t="n">
        <v>0.544161292302433</v>
      </c>
      <c r="O180" s="16" t="n">
        <v>0.534682939507109</v>
      </c>
      <c r="P180" s="16" t="n">
        <v>0.540824828317604</v>
      </c>
      <c r="Q180" s="16" t="n">
        <v>0.440703742661752</v>
      </c>
      <c r="R180" s="16" t="n">
        <v>0.607607889668506</v>
      </c>
      <c r="S180" s="16" t="n">
        <v>0.535294651002571</v>
      </c>
      <c r="T180" s="16" t="n">
        <v>0.430211871653354</v>
      </c>
      <c r="U180" s="16" t="n">
        <v>0.483910119253458</v>
      </c>
      <c r="V180" s="16" t="n">
        <v>0.367700314799842</v>
      </c>
      <c r="W180" s="16"/>
      <c r="X180" s="16" t="n">
        <v>0.439517983220145</v>
      </c>
      <c r="Y180" s="16" t="n">
        <v>0.617255349415954</v>
      </c>
      <c r="Z180" s="16"/>
      <c r="AA180" s="16" t="n">
        <v>0.602302306114901</v>
      </c>
      <c r="AB180" s="16" t="n">
        <v>0.473407408367384</v>
      </c>
      <c r="AC180" s="16" t="n">
        <v>0.477411555592818</v>
      </c>
      <c r="AD180" s="16"/>
      <c r="AE180" s="16" t="n">
        <v>0.558731318488413</v>
      </c>
      <c r="AF180" s="16" t="n">
        <v>0.47754224022401</v>
      </c>
      <c r="AG180" s="16" t="n">
        <v>0.42165815676129</v>
      </c>
      <c r="AH180" s="16"/>
      <c r="AI180" s="16" t="n">
        <v>0.578254565738114</v>
      </c>
      <c r="AJ180" s="16" t="n">
        <v>0.497816939236805</v>
      </c>
    </row>
    <row r="181">
      <c r="B181" t="s">
        <v>137</v>
      </c>
      <c r="C181" s="16" t="n">
        <v>0.447622710658536</v>
      </c>
      <c r="D181" s="16" t="n">
        <v>0.369952221925843</v>
      </c>
      <c r="E181" s="16" t="n">
        <v>0.519584745709502</v>
      </c>
      <c r="F181" s="16"/>
      <c r="G181" s="16" t="n">
        <v>0.46077968147743</v>
      </c>
      <c r="H181" s="16" t="n">
        <v>0.466687245413069</v>
      </c>
      <c r="I181" s="16" t="n">
        <v>0.424690174153825</v>
      </c>
      <c r="J181" s="16"/>
      <c r="K181" s="16" t="n">
        <v>0.381227658025541</v>
      </c>
      <c r="L181" s="16" t="n">
        <v>0.491459024734076</v>
      </c>
      <c r="M181" s="16" t="n">
        <v>0.474651509824841</v>
      </c>
      <c r="N181" s="16" t="n">
        <v>0.410553631164779</v>
      </c>
      <c r="O181" s="16" t="n">
        <v>0.447091184314032</v>
      </c>
      <c r="P181" s="16" t="n">
        <v>0.417261251999485</v>
      </c>
      <c r="Q181" s="16" t="n">
        <v>0.480805914184064</v>
      </c>
      <c r="R181" s="16" t="n">
        <v>0.359521647878327</v>
      </c>
      <c r="S181" s="16" t="n">
        <v>0.429738871116708</v>
      </c>
      <c r="T181" s="16" t="n">
        <v>0.502373249192049</v>
      </c>
      <c r="U181" s="16" t="n">
        <v>0.485434394069547</v>
      </c>
      <c r="V181" s="16" t="n">
        <v>0.599300115752392</v>
      </c>
      <c r="W181" s="16"/>
      <c r="X181" s="16" t="n">
        <v>0.511273807186248</v>
      </c>
      <c r="Y181" s="16" t="n">
        <v>0.33887639994333</v>
      </c>
      <c r="Z181" s="16"/>
      <c r="AA181" s="16" t="n">
        <v>0.374311852880592</v>
      </c>
      <c r="AB181" s="16" t="n">
        <v>0.477147362333166</v>
      </c>
      <c r="AC181" s="16" t="n">
        <v>0.461079965609344</v>
      </c>
      <c r="AD181" s="16"/>
      <c r="AE181" s="16" t="n">
        <v>0.392975267680973</v>
      </c>
      <c r="AF181" s="16" t="n">
        <v>0.479983692374659</v>
      </c>
      <c r="AG181" s="16" t="n">
        <v>0.52374929964292</v>
      </c>
      <c r="AH181" s="16"/>
      <c r="AI181" s="16" t="n">
        <v>0.395854003579568</v>
      </c>
      <c r="AJ181" s="16" t="n">
        <v>0.474318780691929</v>
      </c>
    </row>
    <row r="182">
      <c r="B182" t="s">
        <v>138</v>
      </c>
      <c r="C182" s="16" t="n">
        <v>0.0575179430717859</v>
      </c>
      <c r="D182" s="16" t="n">
        <v>0.206811683170425</v>
      </c>
      <c r="E182" s="16" t="n">
        <v>-0.0789722088733666</v>
      </c>
      <c r="F182" s="16"/>
      <c r="G182" s="16" t="n">
        <v>0.0282417316855685</v>
      </c>
      <c r="H182" s="16" t="n">
        <v>0.0146573380461877</v>
      </c>
      <c r="I182" s="16" t="n">
        <v>0.108954821958667</v>
      </c>
      <c r="J182" s="16"/>
      <c r="K182" s="16" t="n">
        <v>0.208214119274758</v>
      </c>
      <c r="L182" s="16" t="n">
        <v>-0.0458780923995443</v>
      </c>
      <c r="M182" s="16" t="n">
        <v>-0.0223701161813689</v>
      </c>
      <c r="N182" s="16" t="n">
        <v>0.133607661137654</v>
      </c>
      <c r="O182" s="16" t="n">
        <v>0.0875917551930774</v>
      </c>
      <c r="P182" s="16" t="n">
        <v>0.12356357631812</v>
      </c>
      <c r="Q182" s="16" t="n">
        <v>-0.0401021715223119</v>
      </c>
      <c r="R182" s="16" t="n">
        <v>0.248086241790178</v>
      </c>
      <c r="S182" s="16" t="n">
        <v>0.105555779885863</v>
      </c>
      <c r="T182" s="16" t="n">
        <v>-0.0721613775386949</v>
      </c>
      <c r="U182" s="16" t="n">
        <v>-0.00152427481608941</v>
      </c>
      <c r="V182" s="16" t="n">
        <v>-0.23159980095255</v>
      </c>
      <c r="W182" s="16"/>
      <c r="X182" s="16" t="n">
        <v>-0.0717558239661029</v>
      </c>
      <c r="Y182" s="16" t="n">
        <v>0.278378949472625</v>
      </c>
      <c r="Z182" s="16"/>
      <c r="AA182" s="16" t="n">
        <v>0.227990453234309</v>
      </c>
      <c r="AB182" s="16" t="n">
        <v>-0.00373995396578147</v>
      </c>
      <c r="AC182" s="16" t="n">
        <v>0.0163315899834738</v>
      </c>
      <c r="AD182" s="16"/>
      <c r="AE182" s="16" t="n">
        <v>0.165756050807439</v>
      </c>
      <c r="AF182" s="16" t="n">
        <v>-0.00244145215064884</v>
      </c>
      <c r="AG182" s="16" t="n">
        <v>-0.102091142881631</v>
      </c>
      <c r="AH182" s="16"/>
      <c r="AI182" s="16" t="n">
        <v>0.182400562158545</v>
      </c>
      <c r="AJ182" s="16" t="n">
        <v>0.023498158544876</v>
      </c>
    </row>
    <row r="183">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row>
    <row r="184">
      <c r="B184" s="7" t="s">
        <v>147</v>
      </c>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row>
    <row r="185">
      <c r="B185" s="26" t="s">
        <v>65</v>
      </c>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row>
    <row r="186">
      <c r="B186" t="s">
        <v>132</v>
      </c>
      <c r="C186" s="16" t="n">
        <v>0.439950378524364</v>
      </c>
      <c r="D186" s="16" t="n">
        <v>0.425448280150006</v>
      </c>
      <c r="E186" s="16" t="n">
        <v>0.45105109551261</v>
      </c>
      <c r="F186" s="16"/>
      <c r="G186" s="16" t="n">
        <v>0.484362094373628</v>
      </c>
      <c r="H186" s="16" t="n">
        <v>0.439460439406696</v>
      </c>
      <c r="I186" s="16" t="n">
        <v>0.422865363549678</v>
      </c>
      <c r="J186" s="16"/>
      <c r="K186" s="16" t="n">
        <v>0.451431486412365</v>
      </c>
      <c r="L186" s="16" t="n">
        <v>0.431122214083026</v>
      </c>
      <c r="M186" s="16" t="n">
        <v>0.479128571710019</v>
      </c>
      <c r="N186" s="16" t="n">
        <v>0.487447536879784</v>
      </c>
      <c r="O186" s="16" t="n">
        <v>0.490685918997146</v>
      </c>
      <c r="P186" s="16" t="n">
        <v>0.42600494456854</v>
      </c>
      <c r="Q186" s="16" t="n">
        <v>0.400361135043823</v>
      </c>
      <c r="R186" s="16" t="n">
        <v>0.414843942194128</v>
      </c>
      <c r="S186" s="16" t="n">
        <v>0.423772322632729</v>
      </c>
      <c r="T186" s="16" t="n">
        <v>0.37791269564252</v>
      </c>
      <c r="U186" s="16" t="n">
        <v>0.426680404004347</v>
      </c>
      <c r="V186" s="16" t="n">
        <v>0.495061919937161</v>
      </c>
      <c r="W186" s="16"/>
      <c r="X186" s="16" t="n">
        <v>0.435179190421231</v>
      </c>
      <c r="Y186" s="16" t="n">
        <v>0.448101834386842</v>
      </c>
      <c r="Z186" s="16"/>
      <c r="AA186" s="16" t="n">
        <v>0.426132042161552</v>
      </c>
      <c r="AB186" s="16" t="n">
        <v>0.477067111063238</v>
      </c>
      <c r="AC186" s="16" t="n">
        <v>0.400285134527066</v>
      </c>
      <c r="AD186" s="16"/>
      <c r="AE186" s="16" t="n">
        <v>0.445225405940637</v>
      </c>
      <c r="AF186" s="16" t="n">
        <v>0.428897962424423</v>
      </c>
      <c r="AG186" s="16" t="n">
        <v>0.449522136446095</v>
      </c>
      <c r="AH186" s="16"/>
      <c r="AI186" s="16" t="n">
        <v>0.450834154270005</v>
      </c>
      <c r="AJ186" s="16" t="n">
        <v>0.444354033320657</v>
      </c>
    </row>
    <row r="187">
      <c r="B187" t="s">
        <v>133</v>
      </c>
      <c r="C187" s="16" t="n">
        <v>0.447362872388648</v>
      </c>
      <c r="D187" s="16" t="n">
        <v>0.434253159389541</v>
      </c>
      <c r="E187" s="16" t="n">
        <v>0.462906509367867</v>
      </c>
      <c r="F187" s="16"/>
      <c r="G187" s="16" t="n">
        <v>0.382970408558465</v>
      </c>
      <c r="H187" s="16" t="n">
        <v>0.457397410692963</v>
      </c>
      <c r="I187" s="16" t="n">
        <v>0.463459959078505</v>
      </c>
      <c r="J187" s="16"/>
      <c r="K187" s="16" t="n">
        <v>0.448139786315267</v>
      </c>
      <c r="L187" s="16" t="n">
        <v>0.469567235657111</v>
      </c>
      <c r="M187" s="16" t="n">
        <v>0.405312093861447</v>
      </c>
      <c r="N187" s="16" t="n">
        <v>0.412369790297914</v>
      </c>
      <c r="O187" s="16" t="n">
        <v>0.415228288700915</v>
      </c>
      <c r="P187" s="16" t="n">
        <v>0.459698400030402</v>
      </c>
      <c r="Q187" s="16" t="n">
        <v>0.465068970296143</v>
      </c>
      <c r="R187" s="16" t="n">
        <v>0.423204342158022</v>
      </c>
      <c r="S187" s="16" t="n">
        <v>0.43908531251284</v>
      </c>
      <c r="T187" s="16" t="n">
        <v>0.521873327917164</v>
      </c>
      <c r="U187" s="16" t="n">
        <v>0.429828191245572</v>
      </c>
      <c r="V187" s="16" t="n">
        <v>0.444638116088159</v>
      </c>
      <c r="W187" s="16"/>
      <c r="X187" s="16" t="n">
        <v>0.461992716555324</v>
      </c>
      <c r="Y187" s="16" t="n">
        <v>0.422368148554286</v>
      </c>
      <c r="Z187" s="16"/>
      <c r="AA187" s="16" t="n">
        <v>0.492904630023773</v>
      </c>
      <c r="AB187" s="16" t="n">
        <v>0.417853295404962</v>
      </c>
      <c r="AC187" s="16" t="n">
        <v>0.453941342463683</v>
      </c>
      <c r="AD187" s="16"/>
      <c r="AE187" s="16" t="n">
        <v>0.440146256544508</v>
      </c>
      <c r="AF187" s="16" t="n">
        <v>0.467233456785842</v>
      </c>
      <c r="AG187" s="16" t="n">
        <v>0.424131119116008</v>
      </c>
      <c r="AH187" s="16"/>
      <c r="AI187" s="16" t="n">
        <v>0.463889344702707</v>
      </c>
      <c r="AJ187" s="16" t="n">
        <v>0.474597093538847</v>
      </c>
    </row>
    <row r="188">
      <c r="B188" t="s">
        <v>134</v>
      </c>
      <c r="C188" s="16" t="n">
        <v>0.072815941137526</v>
      </c>
      <c r="D188" s="16" t="n">
        <v>0.0875033233719678</v>
      </c>
      <c r="E188" s="16" t="n">
        <v>0.0580525727814213</v>
      </c>
      <c r="F188" s="16"/>
      <c r="G188" s="16" t="n">
        <v>0.103849954025228</v>
      </c>
      <c r="H188" s="16" t="n">
        <v>0.0665378392265724</v>
      </c>
      <c r="I188" s="16" t="n">
        <v>0.0663994016263187</v>
      </c>
      <c r="J188" s="16"/>
      <c r="K188" s="16" t="n">
        <v>0.0491962818090927</v>
      </c>
      <c r="L188" s="16" t="n">
        <v>0.0670575648554718</v>
      </c>
      <c r="M188" s="16" t="n">
        <v>0.080890829905277</v>
      </c>
      <c r="N188" s="16" t="n">
        <v>0.0736003917249317</v>
      </c>
      <c r="O188" s="16" t="n">
        <v>0.0668680543107262</v>
      </c>
      <c r="P188" s="16" t="n">
        <v>0.0749421143698314</v>
      </c>
      <c r="Q188" s="16" t="n">
        <v>0.0997804762168767</v>
      </c>
      <c r="R188" s="16" t="n">
        <v>0.121827300154192</v>
      </c>
      <c r="S188" s="16" t="n">
        <v>0.100986763599954</v>
      </c>
      <c r="T188" s="16" t="n">
        <v>0.0279475506026283</v>
      </c>
      <c r="U188" s="16" t="n">
        <v>0.100795248731095</v>
      </c>
      <c r="V188" s="16" t="n">
        <v>0.0184235640499075</v>
      </c>
      <c r="W188" s="16"/>
      <c r="X188" s="16" t="n">
        <v>0.0666167168558497</v>
      </c>
      <c r="Y188" s="16" t="n">
        <v>0.0834071611903482</v>
      </c>
      <c r="Z188" s="16"/>
      <c r="AA188" s="16" t="n">
        <v>0.0595239199652597</v>
      </c>
      <c r="AB188" s="16" t="n">
        <v>0.0695027433349259</v>
      </c>
      <c r="AC188" s="16" t="n">
        <v>0.0868474956020448</v>
      </c>
      <c r="AD188" s="16"/>
      <c r="AE188" s="16" t="n">
        <v>0.0671594062728478</v>
      </c>
      <c r="AF188" s="16" t="n">
        <v>0.0719753046351436</v>
      </c>
      <c r="AG188" s="16" t="n">
        <v>0.0896380843649582</v>
      </c>
      <c r="AH188" s="16"/>
      <c r="AI188" s="16" t="n">
        <v>0.0489229559594702</v>
      </c>
      <c r="AJ188" s="16" t="n">
        <v>0.056822722354336</v>
      </c>
    </row>
    <row r="189">
      <c r="B189" t="s">
        <v>135</v>
      </c>
      <c r="C189" s="16" t="n">
        <v>0.0212983882070315</v>
      </c>
      <c r="D189" s="16" t="n">
        <v>0.0274868029471921</v>
      </c>
      <c r="E189" s="16" t="n">
        <v>0.0156666197014602</v>
      </c>
      <c r="F189" s="16"/>
      <c r="G189" s="16" t="n">
        <v>0.0142553610656522</v>
      </c>
      <c r="H189" s="16" t="n">
        <v>0.0148803904617543</v>
      </c>
      <c r="I189" s="16" t="n">
        <v>0.0300508719206439</v>
      </c>
      <c r="J189" s="16"/>
      <c r="K189" s="16" t="n">
        <v>0.0337424336114574</v>
      </c>
      <c r="L189" s="16" t="n">
        <v>0.0148177531408912</v>
      </c>
      <c r="M189" s="16" t="n">
        <v>0.0132468066010508</v>
      </c>
      <c r="N189" s="16" t="n">
        <v>0</v>
      </c>
      <c r="O189" s="16" t="n">
        <v>0.0272177379912131</v>
      </c>
      <c r="P189" s="16" t="n">
        <v>0.0207494802751078</v>
      </c>
      <c r="Q189" s="16" t="n">
        <v>0.0098392013705726</v>
      </c>
      <c r="R189" s="16" t="n">
        <v>0.0138888027535175</v>
      </c>
      <c r="S189" s="16" t="n">
        <v>0.0259406989431533</v>
      </c>
      <c r="T189" s="16" t="n">
        <v>0.0438898284902135</v>
      </c>
      <c r="U189" s="16" t="n">
        <v>0.0214993140879623</v>
      </c>
      <c r="V189" s="16" t="n">
        <v>0.0253766152008896</v>
      </c>
      <c r="W189" s="16"/>
      <c r="X189" s="16" t="n">
        <v>0.0175792374653965</v>
      </c>
      <c r="Y189" s="16" t="n">
        <v>0.0276524644792361</v>
      </c>
      <c r="Z189" s="16"/>
      <c r="AA189" s="16" t="n">
        <v>0.0190068711228764</v>
      </c>
      <c r="AB189" s="16" t="n">
        <v>0.0170222041490323</v>
      </c>
      <c r="AC189" s="16" t="n">
        <v>0.0286730042077635</v>
      </c>
      <c r="AD189" s="16"/>
      <c r="AE189" s="16" t="n">
        <v>0.0259316435690106</v>
      </c>
      <c r="AF189" s="16" t="n">
        <v>0.0153250515192049</v>
      </c>
      <c r="AG189" s="16" t="n">
        <v>0.021736207369451</v>
      </c>
      <c r="AH189" s="16"/>
      <c r="AI189" s="16" t="n">
        <v>0.0311380906199741</v>
      </c>
      <c r="AJ189" s="16" t="n">
        <v>0.011225126647758</v>
      </c>
    </row>
    <row r="190">
      <c r="B190" t="s">
        <v>94</v>
      </c>
      <c r="C190" s="16" t="n">
        <v>0.0185724197424313</v>
      </c>
      <c r="D190" s="16" t="n">
        <v>0.025308434141293</v>
      </c>
      <c r="E190" s="16" t="n">
        <v>0.0123232026366417</v>
      </c>
      <c r="F190" s="16"/>
      <c r="G190" s="16" t="n">
        <v>0.0145621819770271</v>
      </c>
      <c r="H190" s="16" t="n">
        <v>0.0217239202120143</v>
      </c>
      <c r="I190" s="16" t="n">
        <v>0.0172244038248542</v>
      </c>
      <c r="J190" s="16"/>
      <c r="K190" s="16" t="n">
        <v>0.0174900118518174</v>
      </c>
      <c r="L190" s="16" t="n">
        <v>0.0174352322635002</v>
      </c>
      <c r="M190" s="16" t="n">
        <v>0.021421697922206</v>
      </c>
      <c r="N190" s="16" t="n">
        <v>0.0265822810973702</v>
      </c>
      <c r="O190" s="16" t="n">
        <v>0</v>
      </c>
      <c r="P190" s="16" t="n">
        <v>0.0186050607561191</v>
      </c>
      <c r="Q190" s="16" t="n">
        <v>0.0249502170725843</v>
      </c>
      <c r="R190" s="16" t="n">
        <v>0.0262356127401399</v>
      </c>
      <c r="S190" s="16" t="n">
        <v>0.0102149023113239</v>
      </c>
      <c r="T190" s="16" t="n">
        <v>0.0283765973474747</v>
      </c>
      <c r="U190" s="16" t="n">
        <v>0.0211968419310235</v>
      </c>
      <c r="V190" s="16" t="n">
        <v>0.0164997847238826</v>
      </c>
      <c r="W190" s="16"/>
      <c r="X190" s="16" t="n">
        <v>0.0186321387021993</v>
      </c>
      <c r="Y190" s="16" t="n">
        <v>0.0184703913892875</v>
      </c>
      <c r="Z190" s="16"/>
      <c r="AA190" s="16" t="n">
        <v>0.00243253672653853</v>
      </c>
      <c r="AB190" s="16" t="n">
        <v>0.018554646047842</v>
      </c>
      <c r="AC190" s="16" t="n">
        <v>0.0302530231994426</v>
      </c>
      <c r="AD190" s="16"/>
      <c r="AE190" s="16" t="n">
        <v>0.0215372876729968</v>
      </c>
      <c r="AF190" s="16" t="n">
        <v>0.0165682246353868</v>
      </c>
      <c r="AG190" s="16" t="n">
        <v>0.0149724527034883</v>
      </c>
      <c r="AH190" s="16"/>
      <c r="AI190" s="16" t="n">
        <v>0.00521545444784406</v>
      </c>
      <c r="AJ190" s="16" t="n">
        <v>0.0130010241384024</v>
      </c>
    </row>
    <row r="191">
      <c r="B191" t="s">
        <v>136</v>
      </c>
      <c r="C191" s="16" t="n">
        <v>0.887313250913011</v>
      </c>
      <c r="D191" s="16" t="n">
        <v>0.859701439539547</v>
      </c>
      <c r="E191" s="16" t="n">
        <v>0.913957604880477</v>
      </c>
      <c r="F191" s="16"/>
      <c r="G191" s="16" t="n">
        <v>0.867332502932092</v>
      </c>
      <c r="H191" s="16" t="n">
        <v>0.896857850099659</v>
      </c>
      <c r="I191" s="16" t="n">
        <v>0.886325322628183</v>
      </c>
      <c r="J191" s="16"/>
      <c r="K191" s="16" t="n">
        <v>0.899571272727633</v>
      </c>
      <c r="L191" s="16" t="n">
        <v>0.900689449740137</v>
      </c>
      <c r="M191" s="16" t="n">
        <v>0.884440665571466</v>
      </c>
      <c r="N191" s="16" t="n">
        <v>0.899817327177698</v>
      </c>
      <c r="O191" s="16" t="n">
        <v>0.905914207698061</v>
      </c>
      <c r="P191" s="16" t="n">
        <v>0.885703344598942</v>
      </c>
      <c r="Q191" s="16" t="n">
        <v>0.865430105339966</v>
      </c>
      <c r="R191" s="16" t="n">
        <v>0.83804828435215</v>
      </c>
      <c r="S191" s="16" t="n">
        <v>0.862857635145569</v>
      </c>
      <c r="T191" s="16" t="n">
        <v>0.899786023559684</v>
      </c>
      <c r="U191" s="16" t="n">
        <v>0.856508595249919</v>
      </c>
      <c r="V191" s="16" t="n">
        <v>0.93970003602532</v>
      </c>
      <c r="W191" s="16"/>
      <c r="X191" s="16" t="n">
        <v>0.897171906976555</v>
      </c>
      <c r="Y191" s="16" t="n">
        <v>0.870469982941128</v>
      </c>
      <c r="Z191" s="16"/>
      <c r="AA191" s="16" t="n">
        <v>0.919036672185325</v>
      </c>
      <c r="AB191" s="16" t="n">
        <v>0.8949204064682</v>
      </c>
      <c r="AC191" s="16" t="n">
        <v>0.854226476990749</v>
      </c>
      <c r="AD191" s="16"/>
      <c r="AE191" s="16" t="n">
        <v>0.885371662485145</v>
      </c>
      <c r="AF191" s="16" t="n">
        <v>0.896131419210265</v>
      </c>
      <c r="AG191" s="16" t="n">
        <v>0.873653255562103</v>
      </c>
      <c r="AH191" s="16"/>
      <c r="AI191" s="16" t="n">
        <v>0.914723498972712</v>
      </c>
      <c r="AJ191" s="16" t="n">
        <v>0.918951126859504</v>
      </c>
    </row>
    <row r="192">
      <c r="B192" t="s">
        <v>137</v>
      </c>
      <c r="C192" s="16" t="n">
        <v>0.0941143293445575</v>
      </c>
      <c r="D192" s="16" t="n">
        <v>0.11499012631916</v>
      </c>
      <c r="E192" s="16" t="n">
        <v>0.0737191924828814</v>
      </c>
      <c r="F192" s="16"/>
      <c r="G192" s="16" t="n">
        <v>0.118105315090881</v>
      </c>
      <c r="H192" s="16" t="n">
        <v>0.0814182296883266</v>
      </c>
      <c r="I192" s="16" t="n">
        <v>0.0964502735469626</v>
      </c>
      <c r="J192" s="16"/>
      <c r="K192" s="16" t="n">
        <v>0.08293871542055</v>
      </c>
      <c r="L192" s="16" t="n">
        <v>0.081875317996363</v>
      </c>
      <c r="M192" s="16" t="n">
        <v>0.0941376365063278</v>
      </c>
      <c r="N192" s="16" t="n">
        <v>0.0736003917249317</v>
      </c>
      <c r="O192" s="16" t="n">
        <v>0.0940857923019393</v>
      </c>
      <c r="P192" s="16" t="n">
        <v>0.0956915946449392</v>
      </c>
      <c r="Q192" s="16" t="n">
        <v>0.109619677587449</v>
      </c>
      <c r="R192" s="16" t="n">
        <v>0.13571610290771</v>
      </c>
      <c r="S192" s="16" t="n">
        <v>0.126927462543107</v>
      </c>
      <c r="T192" s="16" t="n">
        <v>0.0718373790928418</v>
      </c>
      <c r="U192" s="16" t="n">
        <v>0.122294562819057</v>
      </c>
      <c r="V192" s="16" t="n">
        <v>0.0438001792507971</v>
      </c>
      <c r="W192" s="16"/>
      <c r="X192" s="16" t="n">
        <v>0.0841959543212461</v>
      </c>
      <c r="Y192" s="16" t="n">
        <v>0.111059625669584</v>
      </c>
      <c r="Z192" s="16"/>
      <c r="AA192" s="16" t="n">
        <v>0.0785307910881361</v>
      </c>
      <c r="AB192" s="16" t="n">
        <v>0.0865249474839582</v>
      </c>
      <c r="AC192" s="16" t="n">
        <v>0.115520499809808</v>
      </c>
      <c r="AD192" s="16"/>
      <c r="AE192" s="16" t="n">
        <v>0.0930910498418585</v>
      </c>
      <c r="AF192" s="16" t="n">
        <v>0.0873003561543486</v>
      </c>
      <c r="AG192" s="16" t="n">
        <v>0.111374291734409</v>
      </c>
      <c r="AH192" s="16"/>
      <c r="AI192" s="16" t="n">
        <v>0.0800610465794443</v>
      </c>
      <c r="AJ192" s="16" t="n">
        <v>0.0680478490020939</v>
      </c>
    </row>
    <row r="193">
      <c r="B193" t="s">
        <v>138</v>
      </c>
      <c r="C193" s="16" t="n">
        <v>0.793198921568454</v>
      </c>
      <c r="D193" s="16" t="n">
        <v>0.744711313220387</v>
      </c>
      <c r="E193" s="16" t="n">
        <v>0.840238412397595</v>
      </c>
      <c r="F193" s="16"/>
      <c r="G193" s="16" t="n">
        <v>0.749227187841212</v>
      </c>
      <c r="H193" s="16" t="n">
        <v>0.815439620411332</v>
      </c>
      <c r="I193" s="16" t="n">
        <v>0.789875049081221</v>
      </c>
      <c r="J193" s="16"/>
      <c r="K193" s="16" t="n">
        <v>0.816632557307083</v>
      </c>
      <c r="L193" s="16" t="n">
        <v>0.818814131743774</v>
      </c>
      <c r="M193" s="16" t="n">
        <v>0.790303029065138</v>
      </c>
      <c r="N193" s="16" t="n">
        <v>0.826216935452766</v>
      </c>
      <c r="O193" s="16" t="n">
        <v>0.811828415396121</v>
      </c>
      <c r="P193" s="16" t="n">
        <v>0.790011749954002</v>
      </c>
      <c r="Q193" s="16" t="n">
        <v>0.755810427752517</v>
      </c>
      <c r="R193" s="16" t="n">
        <v>0.70233218144444</v>
      </c>
      <c r="S193" s="16" t="n">
        <v>0.735930172602462</v>
      </c>
      <c r="T193" s="16" t="n">
        <v>0.827948644466842</v>
      </c>
      <c r="U193" s="16" t="n">
        <v>0.734214032430862</v>
      </c>
      <c r="V193" s="16" t="n">
        <v>0.895899856774523</v>
      </c>
      <c r="W193" s="16"/>
      <c r="X193" s="16" t="n">
        <v>0.812975952655309</v>
      </c>
      <c r="Y193" s="16" t="n">
        <v>0.759410357271544</v>
      </c>
      <c r="Z193" s="16"/>
      <c r="AA193" s="16" t="n">
        <v>0.840505881097189</v>
      </c>
      <c r="AB193" s="16" t="n">
        <v>0.808395458984242</v>
      </c>
      <c r="AC193" s="16" t="n">
        <v>0.738705977180941</v>
      </c>
      <c r="AD193" s="16"/>
      <c r="AE193" s="16" t="n">
        <v>0.792280612643286</v>
      </c>
      <c r="AF193" s="16" t="n">
        <v>0.808831063055916</v>
      </c>
      <c r="AG193" s="16" t="n">
        <v>0.762278963827693</v>
      </c>
      <c r="AH193" s="16"/>
      <c r="AI193" s="16" t="n">
        <v>0.834662452393267</v>
      </c>
      <c r="AJ193" s="16" t="n">
        <v>0.85090327785741</v>
      </c>
    </row>
    <row r="194">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row>
    <row r="195">
      <c r="B195" s="7" t="s">
        <v>148</v>
      </c>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row>
    <row r="196">
      <c r="B196" s="26" t="s">
        <v>65</v>
      </c>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row>
    <row r="197">
      <c r="B197" t="s">
        <v>132</v>
      </c>
      <c r="C197" s="16" t="n">
        <v>0.317892959382327</v>
      </c>
      <c r="D197" s="16" t="n">
        <v>0.287603317883116</v>
      </c>
      <c r="E197" s="16" t="n">
        <v>0.349189058066018</v>
      </c>
      <c r="F197" s="16"/>
      <c r="G197" s="16" t="n">
        <v>0.342268553630132</v>
      </c>
      <c r="H197" s="16" t="n">
        <v>0.289938785351163</v>
      </c>
      <c r="I197" s="16" t="n">
        <v>0.334271852599994</v>
      </c>
      <c r="J197" s="16"/>
      <c r="K197" s="16" t="n">
        <v>0.371936358180555</v>
      </c>
      <c r="L197" s="16" t="n">
        <v>0.273483593483677</v>
      </c>
      <c r="M197" s="16" t="n">
        <v>0.37436433389905</v>
      </c>
      <c r="N197" s="16" t="n">
        <v>0.300408825093619</v>
      </c>
      <c r="O197" s="16" t="n">
        <v>0.365781998212276</v>
      </c>
      <c r="P197" s="16" t="n">
        <v>0.322215586079808</v>
      </c>
      <c r="Q197" s="16" t="n">
        <v>0.334220623976555</v>
      </c>
      <c r="R197" s="16" t="n">
        <v>0.437578368110552</v>
      </c>
      <c r="S197" s="16" t="n">
        <v>0.228573646327323</v>
      </c>
      <c r="T197" s="16" t="n">
        <v>0.234950737220723</v>
      </c>
      <c r="U197" s="16" t="n">
        <v>0.325027473436637</v>
      </c>
      <c r="V197" s="16" t="n">
        <v>0.361021020336906</v>
      </c>
      <c r="W197" s="16"/>
      <c r="X197" s="16" t="n">
        <v>0.290974239482685</v>
      </c>
      <c r="Y197" s="16" t="n">
        <v>0.363882920874781</v>
      </c>
      <c r="Z197" s="16"/>
      <c r="AA197" s="16" t="n">
        <v>0.365075478882419</v>
      </c>
      <c r="AB197" s="16" t="n">
        <v>0.33687797775573</v>
      </c>
      <c r="AC197" s="16" t="n">
        <v>0.258422619762003</v>
      </c>
      <c r="AD197" s="16"/>
      <c r="AE197" s="16" t="n">
        <v>0.336618305133952</v>
      </c>
      <c r="AF197" s="16" t="n">
        <v>0.315126804156564</v>
      </c>
      <c r="AG197" s="16" t="n">
        <v>0.274046878367644</v>
      </c>
      <c r="AH197" s="16"/>
      <c r="AI197" s="16" t="n">
        <v>0.403029969218994</v>
      </c>
      <c r="AJ197" s="16" t="n">
        <v>0.317048261071416</v>
      </c>
    </row>
    <row r="198">
      <c r="B198" t="s">
        <v>133</v>
      </c>
      <c r="C198" s="16" t="n">
        <v>0.467504218711017</v>
      </c>
      <c r="D198" s="16" t="n">
        <v>0.443708893375334</v>
      </c>
      <c r="E198" s="16" t="n">
        <v>0.493824581018332</v>
      </c>
      <c r="F198" s="16"/>
      <c r="G198" s="16" t="n">
        <v>0.447463718465854</v>
      </c>
      <c r="H198" s="16" t="n">
        <v>0.488704922405636</v>
      </c>
      <c r="I198" s="16" t="n">
        <v>0.455696012080287</v>
      </c>
      <c r="J198" s="16"/>
      <c r="K198" s="16" t="n">
        <v>0.43605071360778</v>
      </c>
      <c r="L198" s="16" t="n">
        <v>0.481852944733214</v>
      </c>
      <c r="M198" s="16" t="n">
        <v>0.45619808017447</v>
      </c>
      <c r="N198" s="16" t="n">
        <v>0.464364783948851</v>
      </c>
      <c r="O198" s="16" t="n">
        <v>0.448397263086442</v>
      </c>
      <c r="P198" s="16" t="n">
        <v>0.495019591103913</v>
      </c>
      <c r="Q198" s="16" t="n">
        <v>0.41046519105001</v>
      </c>
      <c r="R198" s="16" t="n">
        <v>0.342223097685434</v>
      </c>
      <c r="S198" s="16" t="n">
        <v>0.516641790381991</v>
      </c>
      <c r="T198" s="16" t="n">
        <v>0.587097224175476</v>
      </c>
      <c r="U198" s="16" t="n">
        <v>0.445800595460706</v>
      </c>
      <c r="V198" s="16" t="n">
        <v>0.413015273746708</v>
      </c>
      <c r="W198" s="16"/>
      <c r="X198" s="16" t="n">
        <v>0.485370978946724</v>
      </c>
      <c r="Y198" s="16" t="n">
        <v>0.436979304513815</v>
      </c>
      <c r="Z198" s="16"/>
      <c r="AA198" s="16" t="n">
        <v>0.47684509231329</v>
      </c>
      <c r="AB198" s="16" t="n">
        <v>0.458799482840299</v>
      </c>
      <c r="AC198" s="16" t="n">
        <v>0.472400880036829</v>
      </c>
      <c r="AD198" s="16"/>
      <c r="AE198" s="16" t="n">
        <v>0.464056221685165</v>
      </c>
      <c r="AF198" s="16" t="n">
        <v>0.462178808916229</v>
      </c>
      <c r="AG198" s="16" t="n">
        <v>0.488029467317486</v>
      </c>
      <c r="AH198" s="16"/>
      <c r="AI198" s="16" t="n">
        <v>0.413600120966347</v>
      </c>
      <c r="AJ198" s="16" t="n">
        <v>0.50236517901367</v>
      </c>
    </row>
    <row r="199">
      <c r="B199" t="s">
        <v>134</v>
      </c>
      <c r="C199" s="16" t="n">
        <v>0.141668563191262</v>
      </c>
      <c r="D199" s="16" t="n">
        <v>0.176684427974897</v>
      </c>
      <c r="E199" s="16" t="n">
        <v>0.104268331802689</v>
      </c>
      <c r="F199" s="16"/>
      <c r="G199" s="16" t="n">
        <v>0.140856777144912</v>
      </c>
      <c r="H199" s="16" t="n">
        <v>0.142366113805978</v>
      </c>
      <c r="I199" s="16" t="n">
        <v>0.141340241978213</v>
      </c>
      <c r="J199" s="16"/>
      <c r="K199" s="16" t="n">
        <v>0.125009767793642</v>
      </c>
      <c r="L199" s="16" t="n">
        <v>0.14436595337653</v>
      </c>
      <c r="M199" s="16" t="n">
        <v>0.109617295995843</v>
      </c>
      <c r="N199" s="16" t="n">
        <v>0.134817278890813</v>
      </c>
      <c r="O199" s="16" t="n">
        <v>0.142111878030475</v>
      </c>
      <c r="P199" s="16" t="n">
        <v>0.117421778193619</v>
      </c>
      <c r="Q199" s="16" t="n">
        <v>0.171527097063248</v>
      </c>
      <c r="R199" s="16" t="n">
        <v>0.148856895933953</v>
      </c>
      <c r="S199" s="16" t="n">
        <v>0.173595172575541</v>
      </c>
      <c r="T199" s="16" t="n">
        <v>0.137606453251006</v>
      </c>
      <c r="U199" s="16" t="n">
        <v>0.153681282457517</v>
      </c>
      <c r="V199" s="16" t="n">
        <v>0.169429379025114</v>
      </c>
      <c r="W199" s="16"/>
      <c r="X199" s="16" t="n">
        <v>0.147698161786942</v>
      </c>
      <c r="Y199" s="16" t="n">
        <v>0.131367144391851</v>
      </c>
      <c r="Z199" s="16"/>
      <c r="AA199" s="16" t="n">
        <v>0.103504765366785</v>
      </c>
      <c r="AB199" s="16" t="n">
        <v>0.144252819834746</v>
      </c>
      <c r="AC199" s="16" t="n">
        <v>0.165775328638044</v>
      </c>
      <c r="AD199" s="16"/>
      <c r="AE199" s="16" t="n">
        <v>0.129488894423257</v>
      </c>
      <c r="AF199" s="16" t="n">
        <v>0.14955205525174</v>
      </c>
      <c r="AG199" s="16" t="n">
        <v>0.157203568936661</v>
      </c>
      <c r="AH199" s="16"/>
      <c r="AI199" s="16" t="n">
        <v>0.132323254172523</v>
      </c>
      <c r="AJ199" s="16" t="n">
        <v>0.123227806984091</v>
      </c>
    </row>
    <row r="200">
      <c r="B200" t="s">
        <v>135</v>
      </c>
      <c r="C200" s="16" t="n">
        <v>0.0368819269371014</v>
      </c>
      <c r="D200" s="16" t="n">
        <v>0.0503094977925298</v>
      </c>
      <c r="E200" s="16" t="n">
        <v>0.0234308038553944</v>
      </c>
      <c r="F200" s="16"/>
      <c r="G200" s="16" t="n">
        <v>0.0336146738151687</v>
      </c>
      <c r="H200" s="16" t="n">
        <v>0.0376486301611323</v>
      </c>
      <c r="I200" s="16" t="n">
        <v>0.0374590810506422</v>
      </c>
      <c r="J200" s="16"/>
      <c r="K200" s="16" t="n">
        <v>0.0472017615151012</v>
      </c>
      <c r="L200" s="16" t="n">
        <v>0.0474529292268557</v>
      </c>
      <c r="M200" s="16" t="n">
        <v>0.0182369564345647</v>
      </c>
      <c r="N200" s="16" t="n">
        <v>0.0472445498719774</v>
      </c>
      <c r="O200" s="16" t="n">
        <v>0.018910709962716</v>
      </c>
      <c r="P200" s="16" t="n">
        <v>0.0300826680325263</v>
      </c>
      <c r="Q200" s="16" t="n">
        <v>0.0349813779571308</v>
      </c>
      <c r="R200" s="16" t="n">
        <v>0.0489858421082539</v>
      </c>
      <c r="S200" s="16" t="n">
        <v>0.0568512244363455</v>
      </c>
      <c r="T200" s="16" t="n">
        <v>0.0119047751112716</v>
      </c>
      <c r="U200" s="16" t="n">
        <v>0.0201389017414249</v>
      </c>
      <c r="V200" s="16" t="n">
        <v>0.0349233487737901</v>
      </c>
      <c r="W200" s="16"/>
      <c r="X200" s="16" t="n">
        <v>0.0407094657455281</v>
      </c>
      <c r="Y200" s="16" t="n">
        <v>0.0303426723563973</v>
      </c>
      <c r="Z200" s="16"/>
      <c r="AA200" s="16" t="n">
        <v>0.0391514881408854</v>
      </c>
      <c r="AB200" s="16" t="n">
        <v>0.0241138427936173</v>
      </c>
      <c r="AC200" s="16" t="n">
        <v>0.0523206743219577</v>
      </c>
      <c r="AD200" s="16"/>
      <c r="AE200" s="16" t="n">
        <v>0.034291428890496</v>
      </c>
      <c r="AF200" s="16" t="n">
        <v>0.0368399032956224</v>
      </c>
      <c r="AG200" s="16" t="n">
        <v>0.0438539988442491</v>
      </c>
      <c r="AH200" s="16"/>
      <c r="AI200" s="16" t="n">
        <v>0.0384972228152159</v>
      </c>
      <c r="AJ200" s="16" t="n">
        <v>0.0303417504155454</v>
      </c>
    </row>
    <row r="201">
      <c r="B201" t="s">
        <v>94</v>
      </c>
      <c r="C201" s="16" t="n">
        <v>0.0360523317782927</v>
      </c>
      <c r="D201" s="16" t="n">
        <v>0.0416938629741229</v>
      </c>
      <c r="E201" s="16" t="n">
        <v>0.0292872252575671</v>
      </c>
      <c r="F201" s="16"/>
      <c r="G201" s="16" t="n">
        <v>0.0357962769439332</v>
      </c>
      <c r="H201" s="16" t="n">
        <v>0.041341548276091</v>
      </c>
      <c r="I201" s="16" t="n">
        <v>0.0312328122908637</v>
      </c>
      <c r="J201" s="16"/>
      <c r="K201" s="16" t="n">
        <v>0.0198013989029216</v>
      </c>
      <c r="L201" s="16" t="n">
        <v>0.0528445791797235</v>
      </c>
      <c r="M201" s="16" t="n">
        <v>0.0415833334960724</v>
      </c>
      <c r="N201" s="16" t="n">
        <v>0.0531645621947404</v>
      </c>
      <c r="O201" s="16" t="n">
        <v>0.0247981507080914</v>
      </c>
      <c r="P201" s="16" t="n">
        <v>0.0352603765901331</v>
      </c>
      <c r="Q201" s="16" t="n">
        <v>0.0488057099530566</v>
      </c>
      <c r="R201" s="16" t="n">
        <v>0.0223557961618068</v>
      </c>
      <c r="S201" s="16" t="n">
        <v>0.024338166278799</v>
      </c>
      <c r="T201" s="16" t="n">
        <v>0.0284408102415227</v>
      </c>
      <c r="U201" s="16" t="n">
        <v>0.0553517469037151</v>
      </c>
      <c r="V201" s="16" t="n">
        <v>0.0216109781174828</v>
      </c>
      <c r="W201" s="16"/>
      <c r="X201" s="16" t="n">
        <v>0.035247154038121</v>
      </c>
      <c r="Y201" s="16" t="n">
        <v>0.0374279578631561</v>
      </c>
      <c r="Z201" s="16"/>
      <c r="AA201" s="16" t="n">
        <v>0.0154231752966209</v>
      </c>
      <c r="AB201" s="16" t="n">
        <v>0.035955876775608</v>
      </c>
      <c r="AC201" s="16" t="n">
        <v>0.0510804972411663</v>
      </c>
      <c r="AD201" s="16"/>
      <c r="AE201" s="16" t="n">
        <v>0.0355451498671292</v>
      </c>
      <c r="AF201" s="16" t="n">
        <v>0.036302428379844</v>
      </c>
      <c r="AG201" s="16" t="n">
        <v>0.0368660865339603</v>
      </c>
      <c r="AH201" s="16"/>
      <c r="AI201" s="16" t="n">
        <v>0.0125494328269202</v>
      </c>
      <c r="AJ201" s="16" t="n">
        <v>0.027017002515277</v>
      </c>
    </row>
    <row r="202">
      <c r="B202" t="s">
        <v>136</v>
      </c>
      <c r="C202" s="16" t="n">
        <v>0.785397178093344</v>
      </c>
      <c r="D202" s="16" t="n">
        <v>0.73131221125845</v>
      </c>
      <c r="E202" s="16" t="n">
        <v>0.84301363908435</v>
      </c>
      <c r="F202" s="16"/>
      <c r="G202" s="16" t="n">
        <v>0.789732272095986</v>
      </c>
      <c r="H202" s="16" t="n">
        <v>0.778643707756799</v>
      </c>
      <c r="I202" s="16" t="n">
        <v>0.789967864680281</v>
      </c>
      <c r="J202" s="16"/>
      <c r="K202" s="16" t="n">
        <v>0.807987071788335</v>
      </c>
      <c r="L202" s="16" t="n">
        <v>0.755336538216891</v>
      </c>
      <c r="M202" s="16" t="n">
        <v>0.83056241407352</v>
      </c>
      <c r="N202" s="16" t="n">
        <v>0.764773609042469</v>
      </c>
      <c r="O202" s="16" t="n">
        <v>0.814179261298718</v>
      </c>
      <c r="P202" s="16" t="n">
        <v>0.817235177183721</v>
      </c>
      <c r="Q202" s="16" t="n">
        <v>0.744685815026564</v>
      </c>
      <c r="R202" s="16" t="n">
        <v>0.779801465795986</v>
      </c>
      <c r="S202" s="16" t="n">
        <v>0.745215436709314</v>
      </c>
      <c r="T202" s="16" t="n">
        <v>0.822047961396199</v>
      </c>
      <c r="U202" s="16" t="n">
        <v>0.770828068897343</v>
      </c>
      <c r="V202" s="16" t="n">
        <v>0.774036294083613</v>
      </c>
      <c r="W202" s="16"/>
      <c r="X202" s="16" t="n">
        <v>0.776345218429409</v>
      </c>
      <c r="Y202" s="16" t="n">
        <v>0.800862225388596</v>
      </c>
      <c r="Z202" s="16"/>
      <c r="AA202" s="16" t="n">
        <v>0.841920571195709</v>
      </c>
      <c r="AB202" s="16" t="n">
        <v>0.795677460596029</v>
      </c>
      <c r="AC202" s="16" t="n">
        <v>0.730823499798832</v>
      </c>
      <c r="AD202" s="16"/>
      <c r="AE202" s="16" t="n">
        <v>0.800674526819118</v>
      </c>
      <c r="AF202" s="16" t="n">
        <v>0.777305613072793</v>
      </c>
      <c r="AG202" s="16" t="n">
        <v>0.76207634568513</v>
      </c>
      <c r="AH202" s="16"/>
      <c r="AI202" s="16" t="n">
        <v>0.816630090185341</v>
      </c>
      <c r="AJ202" s="16" t="n">
        <v>0.819413440085086</v>
      </c>
    </row>
    <row r="203">
      <c r="B203" t="s">
        <v>137</v>
      </c>
      <c r="C203" s="16" t="n">
        <v>0.178550490128364</v>
      </c>
      <c r="D203" s="16" t="n">
        <v>0.226993925767427</v>
      </c>
      <c r="E203" s="16" t="n">
        <v>0.127699135658083</v>
      </c>
      <c r="F203" s="16"/>
      <c r="G203" s="16" t="n">
        <v>0.174471450960081</v>
      </c>
      <c r="H203" s="16" t="n">
        <v>0.18001474396711</v>
      </c>
      <c r="I203" s="16" t="n">
        <v>0.178799323028855</v>
      </c>
      <c r="J203" s="16"/>
      <c r="K203" s="16" t="n">
        <v>0.172211529308743</v>
      </c>
      <c r="L203" s="16" t="n">
        <v>0.191818882603386</v>
      </c>
      <c r="M203" s="16" t="n">
        <v>0.127854252430408</v>
      </c>
      <c r="N203" s="16" t="n">
        <v>0.18206182876279</v>
      </c>
      <c r="O203" s="16" t="n">
        <v>0.161022587993191</v>
      </c>
      <c r="P203" s="16" t="n">
        <v>0.147504446226146</v>
      </c>
      <c r="Q203" s="16" t="n">
        <v>0.206508475020379</v>
      </c>
      <c r="R203" s="16" t="n">
        <v>0.197842738042207</v>
      </c>
      <c r="S203" s="16" t="n">
        <v>0.230446397011887</v>
      </c>
      <c r="T203" s="16" t="n">
        <v>0.149511228362278</v>
      </c>
      <c r="U203" s="16" t="n">
        <v>0.173820184198942</v>
      </c>
      <c r="V203" s="16" t="n">
        <v>0.204352727798904</v>
      </c>
      <c r="W203" s="16"/>
      <c r="X203" s="16" t="n">
        <v>0.18840762753247</v>
      </c>
      <c r="Y203" s="16" t="n">
        <v>0.161709816748248</v>
      </c>
      <c r="Z203" s="16"/>
      <c r="AA203" s="16" t="n">
        <v>0.142656253507671</v>
      </c>
      <c r="AB203" s="16" t="n">
        <v>0.168366662628363</v>
      </c>
      <c r="AC203" s="16" t="n">
        <v>0.218096002960001</v>
      </c>
      <c r="AD203" s="16"/>
      <c r="AE203" s="16" t="n">
        <v>0.163780323313753</v>
      </c>
      <c r="AF203" s="16" t="n">
        <v>0.186391958547363</v>
      </c>
      <c r="AG203" s="16" t="n">
        <v>0.20105756778091</v>
      </c>
      <c r="AH203" s="16"/>
      <c r="AI203" s="16" t="n">
        <v>0.170820476987739</v>
      </c>
      <c r="AJ203" s="16" t="n">
        <v>0.153569557399637</v>
      </c>
    </row>
    <row r="204">
      <c r="B204" t="s">
        <v>138</v>
      </c>
      <c r="C204" s="16" t="n">
        <v>0.60684668796498</v>
      </c>
      <c r="D204" s="16" t="n">
        <v>0.504318285491023</v>
      </c>
      <c r="E204" s="16" t="n">
        <v>0.715314503426267</v>
      </c>
      <c r="F204" s="16"/>
      <c r="G204" s="16" t="n">
        <v>0.615260821135906</v>
      </c>
      <c r="H204" s="16" t="n">
        <v>0.598628963789689</v>
      </c>
      <c r="I204" s="16" t="n">
        <v>0.611168541651425</v>
      </c>
      <c r="J204" s="16"/>
      <c r="K204" s="16" t="n">
        <v>0.635775542479592</v>
      </c>
      <c r="L204" s="16" t="n">
        <v>0.563517655613505</v>
      </c>
      <c r="M204" s="16" t="n">
        <v>0.702708161643112</v>
      </c>
      <c r="N204" s="16" t="n">
        <v>0.582711780279679</v>
      </c>
      <c r="O204" s="16" t="n">
        <v>0.653156673305528</v>
      </c>
      <c r="P204" s="16" t="n">
        <v>0.669730730957576</v>
      </c>
      <c r="Q204" s="16" t="n">
        <v>0.538177340006185</v>
      </c>
      <c r="R204" s="16" t="n">
        <v>0.581958727753779</v>
      </c>
      <c r="S204" s="16" t="n">
        <v>0.514769039697428</v>
      </c>
      <c r="T204" s="16" t="n">
        <v>0.672536733033921</v>
      </c>
      <c r="U204" s="16" t="n">
        <v>0.597007884698401</v>
      </c>
      <c r="V204" s="16" t="n">
        <v>0.56968356628471</v>
      </c>
      <c r="W204" s="16"/>
      <c r="X204" s="16" t="n">
        <v>0.587937590896939</v>
      </c>
      <c r="Y204" s="16" t="n">
        <v>0.639152408640348</v>
      </c>
      <c r="Z204" s="16"/>
      <c r="AA204" s="16" t="n">
        <v>0.699264317688038</v>
      </c>
      <c r="AB204" s="16" t="n">
        <v>0.627310797967665</v>
      </c>
      <c r="AC204" s="16" t="n">
        <v>0.512727496838831</v>
      </c>
      <c r="AD204" s="16"/>
      <c r="AE204" s="16" t="n">
        <v>0.636894203505364</v>
      </c>
      <c r="AF204" s="16" t="n">
        <v>0.590913654525431</v>
      </c>
      <c r="AG204" s="16" t="n">
        <v>0.561018777904221</v>
      </c>
      <c r="AH204" s="16"/>
      <c r="AI204" s="16" t="n">
        <v>0.645809613197602</v>
      </c>
      <c r="AJ204" s="16" t="n">
        <v>0.66584388268545</v>
      </c>
    </row>
    <row r="205">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row>
    <row r="206">
      <c r="B206" s="7" t="s">
        <v>149</v>
      </c>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row>
    <row r="207">
      <c r="B207" s="26" t="s">
        <v>65</v>
      </c>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row>
    <row r="208">
      <c r="B208" t="s">
        <v>132</v>
      </c>
      <c r="C208" s="16" t="n">
        <v>0.15849092260563</v>
      </c>
      <c r="D208" s="16" t="n">
        <v>0.14619011198577</v>
      </c>
      <c r="E208" s="16" t="n">
        <v>0.169654920461907</v>
      </c>
      <c r="F208" s="16"/>
      <c r="G208" s="16" t="n">
        <v>0.133514852037084</v>
      </c>
      <c r="H208" s="16" t="n">
        <v>0.168586792739083</v>
      </c>
      <c r="I208" s="16" t="n">
        <v>0.15896308571443</v>
      </c>
      <c r="J208" s="16"/>
      <c r="K208" s="16" t="n">
        <v>0.186247030225225</v>
      </c>
      <c r="L208" s="16" t="n">
        <v>0.146793440130829</v>
      </c>
      <c r="M208" s="16" t="n">
        <v>0.165615916412069</v>
      </c>
      <c r="N208" s="16" t="n">
        <v>0.0962836980349867</v>
      </c>
      <c r="O208" s="16" t="n">
        <v>0.179037262377914</v>
      </c>
      <c r="P208" s="16" t="n">
        <v>0.179956062547094</v>
      </c>
      <c r="Q208" s="16" t="n">
        <v>0.154217642428794</v>
      </c>
      <c r="R208" s="16" t="n">
        <v>0.244149765074815</v>
      </c>
      <c r="S208" s="16" t="n">
        <v>0.152613567331502</v>
      </c>
      <c r="T208" s="16" t="n">
        <v>0.155017162401056</v>
      </c>
      <c r="U208" s="16" t="n">
        <v>0.140327561410146</v>
      </c>
      <c r="V208" s="16" t="n">
        <v>0.0679229182215554</v>
      </c>
      <c r="W208" s="16"/>
      <c r="X208" s="16" t="n">
        <v>0.147748266539585</v>
      </c>
      <c r="Y208" s="16" t="n">
        <v>0.176844482531438</v>
      </c>
      <c r="Z208" s="16"/>
      <c r="AA208" s="16" t="n">
        <v>0.178653117447794</v>
      </c>
      <c r="AB208" s="16" t="n">
        <v>0.155715797940987</v>
      </c>
      <c r="AC208" s="16" t="n">
        <v>0.147640886527693</v>
      </c>
      <c r="AD208" s="16"/>
      <c r="AE208" s="16" t="n">
        <v>0.184382126269344</v>
      </c>
      <c r="AF208" s="16" t="n">
        <v>0.131949940343294</v>
      </c>
      <c r="AG208" s="16" t="n">
        <v>0.146343280169406</v>
      </c>
      <c r="AH208" s="16"/>
      <c r="AI208" s="16" t="n">
        <v>0.154270154939593</v>
      </c>
      <c r="AJ208" s="16" t="n">
        <v>0.175844745700949</v>
      </c>
    </row>
    <row r="209">
      <c r="B209" t="s">
        <v>133</v>
      </c>
      <c r="C209" s="16" t="n">
        <v>0.349717906285278</v>
      </c>
      <c r="D209" s="16" t="n">
        <v>0.316478132863378</v>
      </c>
      <c r="E209" s="16" t="n">
        <v>0.378059120737001</v>
      </c>
      <c r="F209" s="16"/>
      <c r="G209" s="16" t="n">
        <v>0.313519895416474</v>
      </c>
      <c r="H209" s="16" t="n">
        <v>0.366595430517637</v>
      </c>
      <c r="I209" s="16" t="n">
        <v>0.348313185976922</v>
      </c>
      <c r="J209" s="16"/>
      <c r="K209" s="16" t="n">
        <v>0.362742932163121</v>
      </c>
      <c r="L209" s="16" t="n">
        <v>0.36408165443706</v>
      </c>
      <c r="M209" s="16" t="n">
        <v>0.365465846305466</v>
      </c>
      <c r="N209" s="16" t="n">
        <v>0.27097342022478</v>
      </c>
      <c r="O209" s="16" t="n">
        <v>0.323880862041451</v>
      </c>
      <c r="P209" s="16" t="n">
        <v>0.355235290399202</v>
      </c>
      <c r="Q209" s="16" t="n">
        <v>0.342494796837688</v>
      </c>
      <c r="R209" s="16" t="n">
        <v>0.314818876224894</v>
      </c>
      <c r="S209" s="16" t="n">
        <v>0.379998426159887</v>
      </c>
      <c r="T209" s="16" t="n">
        <v>0.420116607782667</v>
      </c>
      <c r="U209" s="16" t="n">
        <v>0.294081113890683</v>
      </c>
      <c r="V209" s="16" t="n">
        <v>0.301653037169788</v>
      </c>
      <c r="W209" s="16"/>
      <c r="X209" s="16" t="n">
        <v>0.340081581827473</v>
      </c>
      <c r="Y209" s="16" t="n">
        <v>0.366181326254559</v>
      </c>
      <c r="Z209" s="16"/>
      <c r="AA209" s="16" t="n">
        <v>0.403109704973864</v>
      </c>
      <c r="AB209" s="16" t="n">
        <v>0.355845633633265</v>
      </c>
      <c r="AC209" s="16" t="n">
        <v>0.302960219981169</v>
      </c>
      <c r="AD209" s="16"/>
      <c r="AE209" s="16" t="n">
        <v>0.334180238032876</v>
      </c>
      <c r="AF209" s="16" t="n">
        <v>0.371497633251437</v>
      </c>
      <c r="AG209" s="16" t="n">
        <v>0.344519187130132</v>
      </c>
      <c r="AH209" s="16"/>
      <c r="AI209" s="16" t="n">
        <v>0.380156635828111</v>
      </c>
      <c r="AJ209" s="16" t="n">
        <v>0.416212069470967</v>
      </c>
    </row>
    <row r="210">
      <c r="B210" t="s">
        <v>134</v>
      </c>
      <c r="C210" s="16" t="n">
        <v>0.323095389060978</v>
      </c>
      <c r="D210" s="16" t="n">
        <v>0.346758995403796</v>
      </c>
      <c r="E210" s="16" t="n">
        <v>0.301972307812239</v>
      </c>
      <c r="F210" s="16"/>
      <c r="G210" s="16" t="n">
        <v>0.372572689719645</v>
      </c>
      <c r="H210" s="16" t="n">
        <v>0.300163462078516</v>
      </c>
      <c r="I210" s="16" t="n">
        <v>0.32488784910424</v>
      </c>
      <c r="J210" s="16"/>
      <c r="K210" s="16" t="n">
        <v>0.302941239251032</v>
      </c>
      <c r="L210" s="16" t="n">
        <v>0.336989406837165</v>
      </c>
      <c r="M210" s="16" t="n">
        <v>0.28464183262261</v>
      </c>
      <c r="N210" s="16" t="n">
        <v>0.43088124426729</v>
      </c>
      <c r="O210" s="16" t="n">
        <v>0.323723121369534</v>
      </c>
      <c r="P210" s="16" t="n">
        <v>0.328780214258034</v>
      </c>
      <c r="Q210" s="16" t="n">
        <v>0.264971529920185</v>
      </c>
      <c r="R210" s="16" t="n">
        <v>0.283891804376858</v>
      </c>
      <c r="S210" s="16" t="n">
        <v>0.32863754232506</v>
      </c>
      <c r="T210" s="16" t="n">
        <v>0.285358715776933</v>
      </c>
      <c r="U210" s="16" t="n">
        <v>0.323611294890728</v>
      </c>
      <c r="V210" s="16" t="n">
        <v>0.445220914976665</v>
      </c>
      <c r="W210" s="16"/>
      <c r="X210" s="16" t="n">
        <v>0.343059064139294</v>
      </c>
      <c r="Y210" s="16" t="n">
        <v>0.288987948160273</v>
      </c>
      <c r="Z210" s="16"/>
      <c r="AA210" s="16" t="n">
        <v>0.280147094827299</v>
      </c>
      <c r="AB210" s="16" t="n">
        <v>0.316827691155237</v>
      </c>
      <c r="AC210" s="16" t="n">
        <v>0.362497600982388</v>
      </c>
      <c r="AD210" s="16"/>
      <c r="AE210" s="16" t="n">
        <v>0.325922206818333</v>
      </c>
      <c r="AF210" s="16" t="n">
        <v>0.313330784502304</v>
      </c>
      <c r="AG210" s="16" t="n">
        <v>0.336423260354621</v>
      </c>
      <c r="AH210" s="16"/>
      <c r="AI210" s="16" t="n">
        <v>0.305365281849135</v>
      </c>
      <c r="AJ210" s="16" t="n">
        <v>0.269960223051481</v>
      </c>
    </row>
    <row r="211">
      <c r="B211" t="s">
        <v>135</v>
      </c>
      <c r="C211" s="16" t="n">
        <v>0.0945094948144285</v>
      </c>
      <c r="D211" s="16" t="n">
        <v>0.120996459869155</v>
      </c>
      <c r="E211" s="16" t="n">
        <v>0.0704915780836727</v>
      </c>
      <c r="F211" s="16"/>
      <c r="G211" s="16" t="n">
        <v>0.0979927194193363</v>
      </c>
      <c r="H211" s="16" t="n">
        <v>0.0912364017650846</v>
      </c>
      <c r="I211" s="16" t="n">
        <v>0.0961787791115858</v>
      </c>
      <c r="J211" s="16"/>
      <c r="K211" s="16" t="n">
        <v>0.092223727387083</v>
      </c>
      <c r="L211" s="16" t="n">
        <v>0.0697871828444117</v>
      </c>
      <c r="M211" s="16" t="n">
        <v>0.095793821612322</v>
      </c>
      <c r="N211" s="16" t="n">
        <v>0.110381969405763</v>
      </c>
      <c r="O211" s="16" t="n">
        <v>0.104814716393452</v>
      </c>
      <c r="P211" s="16" t="n">
        <v>0.0915966852118515</v>
      </c>
      <c r="Q211" s="16" t="n">
        <v>0.140867371875369</v>
      </c>
      <c r="R211" s="16" t="n">
        <v>0.0617410407479517</v>
      </c>
      <c r="S211" s="16" t="n">
        <v>0.0822938895426685</v>
      </c>
      <c r="T211" s="16" t="n">
        <v>0.0764307586178119</v>
      </c>
      <c r="U211" s="16" t="n">
        <v>0.110668094497409</v>
      </c>
      <c r="V211" s="16" t="n">
        <v>0.131856216808294</v>
      </c>
      <c r="W211" s="16"/>
      <c r="X211" s="16" t="n">
        <v>0.0914722256589221</v>
      </c>
      <c r="Y211" s="16" t="n">
        <v>0.0996985934054734</v>
      </c>
      <c r="Z211" s="16"/>
      <c r="AA211" s="16" t="n">
        <v>0.0907033305199642</v>
      </c>
      <c r="AB211" s="16" t="n">
        <v>0.0985895826773103</v>
      </c>
      <c r="AC211" s="16" t="n">
        <v>0.0918011413877858</v>
      </c>
      <c r="AD211" s="16"/>
      <c r="AE211" s="16" t="n">
        <v>0.0965333129471165</v>
      </c>
      <c r="AF211" s="16" t="n">
        <v>0.0872862369151256</v>
      </c>
      <c r="AG211" s="16" t="n">
        <v>0.104547411884498</v>
      </c>
      <c r="AH211" s="16"/>
      <c r="AI211" s="16" t="n">
        <v>0.116369709811224</v>
      </c>
      <c r="AJ211" s="16" t="n">
        <v>0.0761648907374334</v>
      </c>
    </row>
    <row r="212">
      <c r="B212" t="s">
        <v>94</v>
      </c>
      <c r="C212" s="16" t="n">
        <v>0.0741862872336854</v>
      </c>
      <c r="D212" s="16" t="n">
        <v>0.0695762998779006</v>
      </c>
      <c r="E212" s="16" t="n">
        <v>0.0798220729051803</v>
      </c>
      <c r="F212" s="16"/>
      <c r="G212" s="16" t="n">
        <v>0.0823998434074606</v>
      </c>
      <c r="H212" s="16" t="n">
        <v>0.0734179128996798</v>
      </c>
      <c r="I212" s="16" t="n">
        <v>0.0716571000928226</v>
      </c>
      <c r="J212" s="16"/>
      <c r="K212" s="16" t="n">
        <v>0.0558450709735382</v>
      </c>
      <c r="L212" s="16" t="n">
        <v>0.0823483157505356</v>
      </c>
      <c r="M212" s="16" t="n">
        <v>0.0884825830475325</v>
      </c>
      <c r="N212" s="16" t="n">
        <v>0.0914796680671803</v>
      </c>
      <c r="O212" s="16" t="n">
        <v>0.0685440378176486</v>
      </c>
      <c r="P212" s="16" t="n">
        <v>0.044431747583819</v>
      </c>
      <c r="Q212" s="16" t="n">
        <v>0.0974486589379637</v>
      </c>
      <c r="R212" s="16" t="n">
        <v>0.0953985135754812</v>
      </c>
      <c r="S212" s="16" t="n">
        <v>0.0564565746408824</v>
      </c>
      <c r="T212" s="16" t="n">
        <v>0.0630767554215327</v>
      </c>
      <c r="U212" s="16" t="n">
        <v>0.131311935311034</v>
      </c>
      <c r="V212" s="16" t="n">
        <v>0.0533469128236977</v>
      </c>
      <c r="W212" s="16"/>
      <c r="X212" s="16" t="n">
        <v>0.0776388618347258</v>
      </c>
      <c r="Y212" s="16" t="n">
        <v>0.0682876496482558</v>
      </c>
      <c r="Z212" s="16"/>
      <c r="AA212" s="16" t="n">
        <v>0.0473867522310792</v>
      </c>
      <c r="AB212" s="16" t="n">
        <v>0.0730212945932014</v>
      </c>
      <c r="AC212" s="16" t="n">
        <v>0.0951001511209641</v>
      </c>
      <c r="AD212" s="16"/>
      <c r="AE212" s="16" t="n">
        <v>0.0589821159323307</v>
      </c>
      <c r="AF212" s="16" t="n">
        <v>0.0959354049878401</v>
      </c>
      <c r="AG212" s="16" t="n">
        <v>0.0681668604613435</v>
      </c>
      <c r="AH212" s="16"/>
      <c r="AI212" s="16" t="n">
        <v>0.0438382175719357</v>
      </c>
      <c r="AJ212" s="16" t="n">
        <v>0.0618180710391699</v>
      </c>
    </row>
    <row r="213">
      <c r="B213" t="s">
        <v>136</v>
      </c>
      <c r="C213" s="16" t="n">
        <v>0.508208828890908</v>
      </c>
      <c r="D213" s="16" t="n">
        <v>0.462668244849148</v>
      </c>
      <c r="E213" s="16" t="n">
        <v>0.547714041198908</v>
      </c>
      <c r="F213" s="16"/>
      <c r="G213" s="16" t="n">
        <v>0.447034747453558</v>
      </c>
      <c r="H213" s="16" t="n">
        <v>0.535182223256719</v>
      </c>
      <c r="I213" s="16" t="n">
        <v>0.507276271691351</v>
      </c>
      <c r="J213" s="16"/>
      <c r="K213" s="16" t="n">
        <v>0.548989962388347</v>
      </c>
      <c r="L213" s="16" t="n">
        <v>0.510875094567888</v>
      </c>
      <c r="M213" s="16" t="n">
        <v>0.531081762717536</v>
      </c>
      <c r="N213" s="16" t="n">
        <v>0.367257118259767</v>
      </c>
      <c r="O213" s="16" t="n">
        <v>0.502918124419365</v>
      </c>
      <c r="P213" s="16" t="n">
        <v>0.535191352946296</v>
      </c>
      <c r="Q213" s="16" t="n">
        <v>0.496712439266482</v>
      </c>
      <c r="R213" s="16" t="n">
        <v>0.558968641299709</v>
      </c>
      <c r="S213" s="16" t="n">
        <v>0.532611993491389</v>
      </c>
      <c r="T213" s="16" t="n">
        <v>0.575133770183723</v>
      </c>
      <c r="U213" s="16" t="n">
        <v>0.434408675300829</v>
      </c>
      <c r="V213" s="16" t="n">
        <v>0.369575955391343</v>
      </c>
      <c r="W213" s="16"/>
      <c r="X213" s="16" t="n">
        <v>0.487829848367058</v>
      </c>
      <c r="Y213" s="16" t="n">
        <v>0.543025808785997</v>
      </c>
      <c r="Z213" s="16"/>
      <c r="AA213" s="16" t="n">
        <v>0.581762822421658</v>
      </c>
      <c r="AB213" s="16" t="n">
        <v>0.511561431574252</v>
      </c>
      <c r="AC213" s="16" t="n">
        <v>0.450601106508862</v>
      </c>
      <c r="AD213" s="16"/>
      <c r="AE213" s="16" t="n">
        <v>0.51856236430222</v>
      </c>
      <c r="AF213" s="16" t="n">
        <v>0.503447573594731</v>
      </c>
      <c r="AG213" s="16" t="n">
        <v>0.490862467299538</v>
      </c>
      <c r="AH213" s="16"/>
      <c r="AI213" s="16" t="n">
        <v>0.534426790767705</v>
      </c>
      <c r="AJ213" s="16" t="n">
        <v>0.592056815171916</v>
      </c>
    </row>
    <row r="214">
      <c r="B214" t="s">
        <v>137</v>
      </c>
      <c r="C214" s="16" t="n">
        <v>0.417604883875406</v>
      </c>
      <c r="D214" s="16" t="n">
        <v>0.467755455272951</v>
      </c>
      <c r="E214" s="16" t="n">
        <v>0.372463885895912</v>
      </c>
      <c r="F214" s="16"/>
      <c r="G214" s="16" t="n">
        <v>0.470565409138982</v>
      </c>
      <c r="H214" s="16" t="n">
        <v>0.391399863843601</v>
      </c>
      <c r="I214" s="16" t="n">
        <v>0.421066628215826</v>
      </c>
      <c r="J214" s="16"/>
      <c r="K214" s="16" t="n">
        <v>0.395164966638115</v>
      </c>
      <c r="L214" s="16" t="n">
        <v>0.406776589681576</v>
      </c>
      <c r="M214" s="16" t="n">
        <v>0.380435654234932</v>
      </c>
      <c r="N214" s="16" t="n">
        <v>0.541263213673053</v>
      </c>
      <c r="O214" s="16" t="n">
        <v>0.428537837762987</v>
      </c>
      <c r="P214" s="16" t="n">
        <v>0.420376899469885</v>
      </c>
      <c r="Q214" s="16" t="n">
        <v>0.405838901795554</v>
      </c>
      <c r="R214" s="16" t="n">
        <v>0.34563284512481</v>
      </c>
      <c r="S214" s="16" t="n">
        <v>0.410931431867729</v>
      </c>
      <c r="T214" s="16" t="n">
        <v>0.361789474394744</v>
      </c>
      <c r="U214" s="16" t="n">
        <v>0.434279389388137</v>
      </c>
      <c r="V214" s="16" t="n">
        <v>0.577077131784959</v>
      </c>
      <c r="W214" s="16"/>
      <c r="X214" s="16" t="n">
        <v>0.434531289798216</v>
      </c>
      <c r="Y214" s="16" t="n">
        <v>0.388686541565747</v>
      </c>
      <c r="Z214" s="16"/>
      <c r="AA214" s="16" t="n">
        <v>0.370850425347263</v>
      </c>
      <c r="AB214" s="16" t="n">
        <v>0.415417273832547</v>
      </c>
      <c r="AC214" s="16" t="n">
        <v>0.454298742370173</v>
      </c>
      <c r="AD214" s="16"/>
      <c r="AE214" s="16" t="n">
        <v>0.422455519765449</v>
      </c>
      <c r="AF214" s="16" t="n">
        <v>0.400617021417429</v>
      </c>
      <c r="AG214" s="16" t="n">
        <v>0.440970672239119</v>
      </c>
      <c r="AH214" s="16"/>
      <c r="AI214" s="16" t="n">
        <v>0.42173499166036</v>
      </c>
      <c r="AJ214" s="16" t="n">
        <v>0.346125113788914</v>
      </c>
    </row>
    <row r="215">
      <c r="B215" t="s">
        <v>138</v>
      </c>
      <c r="C215" s="16" t="n">
        <v>0.0906039450155018</v>
      </c>
      <c r="D215" s="16" t="n">
        <v>-0.00508721042380328</v>
      </c>
      <c r="E215" s="16" t="n">
        <v>0.175250155302997</v>
      </c>
      <c r="F215" s="16"/>
      <c r="G215" s="16" t="n">
        <v>-0.023530661685424</v>
      </c>
      <c r="H215" s="16" t="n">
        <v>0.143782359413119</v>
      </c>
      <c r="I215" s="16" t="n">
        <v>0.0862096434755253</v>
      </c>
      <c r="J215" s="16"/>
      <c r="K215" s="16" t="n">
        <v>0.153824995750231</v>
      </c>
      <c r="L215" s="16" t="n">
        <v>0.104098504886312</v>
      </c>
      <c r="M215" s="16" t="n">
        <v>0.150646108482604</v>
      </c>
      <c r="N215" s="16" t="n">
        <v>-0.174006095413286</v>
      </c>
      <c r="O215" s="16" t="n">
        <v>0.0743802866563781</v>
      </c>
      <c r="P215" s="16" t="n">
        <v>0.114814453476411</v>
      </c>
      <c r="Q215" s="16" t="n">
        <v>0.0908735374709276</v>
      </c>
      <c r="R215" s="16" t="n">
        <v>0.213335796174899</v>
      </c>
      <c r="S215" s="16" t="n">
        <v>0.12168056162366</v>
      </c>
      <c r="T215" s="16" t="n">
        <v>0.213344295788979</v>
      </c>
      <c r="U215" s="16" t="n">
        <v>0.000129285912692123</v>
      </c>
      <c r="V215" s="16" t="n">
        <v>-0.207501176393615</v>
      </c>
      <c r="W215" s="16"/>
      <c r="X215" s="16" t="n">
        <v>0.0532985585688422</v>
      </c>
      <c r="Y215" s="16" t="n">
        <v>0.15433926722025</v>
      </c>
      <c r="Z215" s="16"/>
      <c r="AA215" s="16" t="n">
        <v>0.210912397074395</v>
      </c>
      <c r="AB215" s="16" t="n">
        <v>0.0961441577417048</v>
      </c>
      <c r="AC215" s="16" t="n">
        <v>-0.00369763586131105</v>
      </c>
      <c r="AD215" s="16"/>
      <c r="AE215" s="16" t="n">
        <v>0.0961068445367712</v>
      </c>
      <c r="AF215" s="16" t="n">
        <v>0.102830552177301</v>
      </c>
      <c r="AG215" s="16" t="n">
        <v>0.049891795060419</v>
      </c>
      <c r="AH215" s="16"/>
      <c r="AI215" s="16" t="n">
        <v>0.112691799107345</v>
      </c>
      <c r="AJ215" s="16" t="n">
        <v>0.245931701383001</v>
      </c>
    </row>
    <row r="2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row>
    <row r="217">
      <c r="B217" s="7" t="s">
        <v>150</v>
      </c>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row>
    <row r="218">
      <c r="B218" s="26" t="s">
        <v>65</v>
      </c>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row>
    <row r="219">
      <c r="B219" t="s">
        <v>132</v>
      </c>
      <c r="C219" s="16" t="n">
        <v>0.325719993093268</v>
      </c>
      <c r="D219" s="16" t="n">
        <v>0.325787483212766</v>
      </c>
      <c r="E219" s="16" t="n">
        <v>0.326513261804527</v>
      </c>
      <c r="F219" s="16"/>
      <c r="G219" s="16" t="n">
        <v>0.306918697571315</v>
      </c>
      <c r="H219" s="16" t="n">
        <v>0.318843165204203</v>
      </c>
      <c r="I219" s="16" t="n">
        <v>0.339543370303882</v>
      </c>
      <c r="J219" s="16"/>
      <c r="K219" s="16" t="n">
        <v>0.394149396011389</v>
      </c>
      <c r="L219" s="16" t="n">
        <v>0.298219138558892</v>
      </c>
      <c r="M219" s="16" t="n">
        <v>0.280716648116859</v>
      </c>
      <c r="N219" s="16" t="n">
        <v>0.368450709725626</v>
      </c>
      <c r="O219" s="16" t="n">
        <v>0.331422051798687</v>
      </c>
      <c r="P219" s="16" t="n">
        <v>0.362317213258081</v>
      </c>
      <c r="Q219" s="16" t="n">
        <v>0.323216938770812</v>
      </c>
      <c r="R219" s="16" t="n">
        <v>0.404109893883556</v>
      </c>
      <c r="S219" s="16" t="n">
        <v>0.250601856616802</v>
      </c>
      <c r="T219" s="16" t="n">
        <v>0.276524259740746</v>
      </c>
      <c r="U219" s="16" t="n">
        <v>0.312913870086621</v>
      </c>
      <c r="V219" s="16" t="n">
        <v>0.330320161948156</v>
      </c>
      <c r="W219" s="16"/>
      <c r="X219" s="16" t="n">
        <v>0.300591250437028</v>
      </c>
      <c r="Y219" s="16" t="n">
        <v>0.368651823114266</v>
      </c>
      <c r="Z219" s="16"/>
      <c r="AA219" s="16" t="n">
        <v>0.380726883729226</v>
      </c>
      <c r="AB219" s="16" t="n">
        <v>0.314905667907707</v>
      </c>
      <c r="AC219" s="16" t="n">
        <v>0.300456614449753</v>
      </c>
      <c r="AD219" s="16"/>
      <c r="AE219" s="16" t="n">
        <v>0.359363489601505</v>
      </c>
      <c r="AF219" s="16" t="n">
        <v>0.296366430682089</v>
      </c>
      <c r="AG219" s="16" t="n">
        <v>0.298978364504226</v>
      </c>
      <c r="AH219" s="16"/>
      <c r="AI219" s="16" t="n">
        <v>0.351419418196523</v>
      </c>
      <c r="AJ219" s="16" t="n">
        <v>0.333501995805643</v>
      </c>
    </row>
    <row r="220">
      <c r="B220" t="s">
        <v>133</v>
      </c>
      <c r="C220" s="16" t="n">
        <v>0.472347859559629</v>
      </c>
      <c r="D220" s="16" t="n">
        <v>0.433372244145526</v>
      </c>
      <c r="E220" s="16" t="n">
        <v>0.506231348277296</v>
      </c>
      <c r="F220" s="16"/>
      <c r="G220" s="16" t="n">
        <v>0.483840549243141</v>
      </c>
      <c r="H220" s="16" t="n">
        <v>0.494964891394318</v>
      </c>
      <c r="I220" s="16" t="n">
        <v>0.446767695915498</v>
      </c>
      <c r="J220" s="16"/>
      <c r="K220" s="16" t="n">
        <v>0.421278441194589</v>
      </c>
      <c r="L220" s="16" t="n">
        <v>0.496183879874691</v>
      </c>
      <c r="M220" s="16" t="n">
        <v>0.524552040215419</v>
      </c>
      <c r="N220" s="16" t="n">
        <v>0.409401702306147</v>
      </c>
      <c r="O220" s="16" t="n">
        <v>0.518697424871257</v>
      </c>
      <c r="P220" s="16" t="n">
        <v>0.452423485751385</v>
      </c>
      <c r="Q220" s="16" t="n">
        <v>0.463398644540476</v>
      </c>
      <c r="R220" s="16" t="n">
        <v>0.383661705874724</v>
      </c>
      <c r="S220" s="16" t="n">
        <v>0.520321102761962</v>
      </c>
      <c r="T220" s="16" t="n">
        <v>0.501980487156926</v>
      </c>
      <c r="U220" s="16" t="n">
        <v>0.463299531879167</v>
      </c>
      <c r="V220" s="16" t="n">
        <v>0.495732997278787</v>
      </c>
      <c r="W220" s="16"/>
      <c r="X220" s="16" t="n">
        <v>0.485807470641013</v>
      </c>
      <c r="Y220" s="16" t="n">
        <v>0.449352449761391</v>
      </c>
      <c r="Z220" s="16"/>
      <c r="AA220" s="16" t="n">
        <v>0.456943506501292</v>
      </c>
      <c r="AB220" s="16" t="n">
        <v>0.494060347661618</v>
      </c>
      <c r="AC220" s="16" t="n">
        <v>0.45443199396819</v>
      </c>
      <c r="AD220" s="16"/>
      <c r="AE220" s="16" t="n">
        <v>0.449715784319298</v>
      </c>
      <c r="AF220" s="16" t="n">
        <v>0.497286937573004</v>
      </c>
      <c r="AG220" s="16" t="n">
        <v>0.479255241537194</v>
      </c>
      <c r="AH220" s="16"/>
      <c r="AI220" s="16" t="n">
        <v>0.448952858464952</v>
      </c>
      <c r="AJ220" s="16" t="n">
        <v>0.509040854158834</v>
      </c>
    </row>
    <row r="221">
      <c r="B221" t="s">
        <v>134</v>
      </c>
      <c r="C221" s="16" t="n">
        <v>0.140562809896998</v>
      </c>
      <c r="D221" s="16" t="n">
        <v>0.170972550998374</v>
      </c>
      <c r="E221" s="16" t="n">
        <v>0.112790236735916</v>
      </c>
      <c r="F221" s="16"/>
      <c r="G221" s="16" t="n">
        <v>0.142742346252191</v>
      </c>
      <c r="H221" s="16" t="n">
        <v>0.127305330576831</v>
      </c>
      <c r="I221" s="16" t="n">
        <v>0.152035647120435</v>
      </c>
      <c r="J221" s="16"/>
      <c r="K221" s="16" t="n">
        <v>0.128893256118701</v>
      </c>
      <c r="L221" s="16" t="n">
        <v>0.128207053231122</v>
      </c>
      <c r="M221" s="16" t="n">
        <v>0.130001665854308</v>
      </c>
      <c r="N221" s="16" t="n">
        <v>0.167265972375718</v>
      </c>
      <c r="O221" s="16" t="n">
        <v>0.120110798977331</v>
      </c>
      <c r="P221" s="16" t="n">
        <v>0.135967863028946</v>
      </c>
      <c r="Q221" s="16" t="n">
        <v>0.150150005892698</v>
      </c>
      <c r="R221" s="16" t="n">
        <v>0.0965765674862814</v>
      </c>
      <c r="S221" s="16" t="n">
        <v>0.165339218729994</v>
      </c>
      <c r="T221" s="16" t="n">
        <v>0.172418287844478</v>
      </c>
      <c r="U221" s="16" t="n">
        <v>0.127099107458049</v>
      </c>
      <c r="V221" s="16" t="n">
        <v>0.140947271325292</v>
      </c>
      <c r="W221" s="16"/>
      <c r="X221" s="16" t="n">
        <v>0.153797308632372</v>
      </c>
      <c r="Y221" s="16" t="n">
        <v>0.11795199892675</v>
      </c>
      <c r="Z221" s="16"/>
      <c r="AA221" s="16" t="n">
        <v>0.116556678908466</v>
      </c>
      <c r="AB221" s="16" t="n">
        <v>0.130440661681908</v>
      </c>
      <c r="AC221" s="16" t="n">
        <v>0.171439786967076</v>
      </c>
      <c r="AD221" s="16"/>
      <c r="AE221" s="16" t="n">
        <v>0.136461919539242</v>
      </c>
      <c r="AF221" s="16" t="n">
        <v>0.137258837024851</v>
      </c>
      <c r="AG221" s="16" t="n">
        <v>0.158508815586368</v>
      </c>
      <c r="AH221" s="16"/>
      <c r="AI221" s="16" t="n">
        <v>0.14049025057978</v>
      </c>
      <c r="AJ221" s="16" t="n">
        <v>0.116013624477416</v>
      </c>
    </row>
    <row r="222">
      <c r="B222" t="s">
        <v>135</v>
      </c>
      <c r="C222" s="16" t="n">
        <v>0.0285027712929257</v>
      </c>
      <c r="D222" s="16" t="n">
        <v>0.0328779317657392</v>
      </c>
      <c r="E222" s="16" t="n">
        <v>0.0248684774142341</v>
      </c>
      <c r="F222" s="16"/>
      <c r="G222" s="16" t="n">
        <v>0.0368083662093248</v>
      </c>
      <c r="H222" s="16" t="n">
        <v>0.0262489701989056</v>
      </c>
      <c r="I222" s="16" t="n">
        <v>0.0273191511231982</v>
      </c>
      <c r="J222" s="16"/>
      <c r="K222" s="16" t="n">
        <v>0.036063767303106</v>
      </c>
      <c r="L222" s="16" t="n">
        <v>0.0276865119850299</v>
      </c>
      <c r="M222" s="16" t="n">
        <v>0.0244477717782529</v>
      </c>
      <c r="N222" s="16" t="n">
        <v>0.025737103632209</v>
      </c>
      <c r="O222" s="16" t="n">
        <v>0.0297697243527256</v>
      </c>
      <c r="P222" s="16" t="n">
        <v>0.0191674785192709</v>
      </c>
      <c r="Q222" s="16" t="n">
        <v>0.0194203805383371</v>
      </c>
      <c r="R222" s="16" t="n">
        <v>0.0466480182968159</v>
      </c>
      <c r="S222" s="16" t="n">
        <v>0.0362904300058381</v>
      </c>
      <c r="T222" s="16" t="n">
        <v>0.0239864438896727</v>
      </c>
      <c r="U222" s="16" t="n">
        <v>0.0331672380280536</v>
      </c>
      <c r="V222" s="16" t="n">
        <v>0.0164997847238826</v>
      </c>
      <c r="W222" s="16"/>
      <c r="X222" s="16" t="n">
        <v>0.0233432462150542</v>
      </c>
      <c r="Y222" s="16" t="n">
        <v>0.0373176911901317</v>
      </c>
      <c r="Z222" s="16"/>
      <c r="AA222" s="16" t="n">
        <v>0.0271414511809904</v>
      </c>
      <c r="AB222" s="16" t="n">
        <v>0.0307611986295048</v>
      </c>
      <c r="AC222" s="16" t="n">
        <v>0.0264652156496271</v>
      </c>
      <c r="AD222" s="16"/>
      <c r="AE222" s="16" t="n">
        <v>0.0311618234163905</v>
      </c>
      <c r="AF222" s="16" t="n">
        <v>0.0257844414282236</v>
      </c>
      <c r="AG222" s="16" t="n">
        <v>0.0272392867924933</v>
      </c>
      <c r="AH222" s="16"/>
      <c r="AI222" s="16" t="n">
        <v>0.0386395930552936</v>
      </c>
      <c r="AJ222" s="16" t="n">
        <v>0.0156414278717901</v>
      </c>
    </row>
    <row r="223">
      <c r="B223" t="s">
        <v>94</v>
      </c>
      <c r="C223" s="16" t="n">
        <v>0.0328665661571797</v>
      </c>
      <c r="D223" s="16" t="n">
        <v>0.036989789877594</v>
      </c>
      <c r="E223" s="16" t="n">
        <v>0.0295966757680259</v>
      </c>
      <c r="F223" s="16"/>
      <c r="G223" s="16" t="n">
        <v>0.0296900407240278</v>
      </c>
      <c r="H223" s="16" t="n">
        <v>0.0326376426257425</v>
      </c>
      <c r="I223" s="16" t="n">
        <v>0.0343341355369872</v>
      </c>
      <c r="J223" s="16"/>
      <c r="K223" s="16" t="n">
        <v>0.0196151393722145</v>
      </c>
      <c r="L223" s="16" t="n">
        <v>0.0497034163502643</v>
      </c>
      <c r="M223" s="16" t="n">
        <v>0.0402818740351604</v>
      </c>
      <c r="N223" s="16" t="n">
        <v>0.0291445119602997</v>
      </c>
      <c r="O223" s="16" t="n">
        <v>0</v>
      </c>
      <c r="P223" s="16" t="n">
        <v>0.0301239594423169</v>
      </c>
      <c r="Q223" s="16" t="n">
        <v>0.0438140302576774</v>
      </c>
      <c r="R223" s="16" t="n">
        <v>0.0690038144586227</v>
      </c>
      <c r="S223" s="16" t="n">
        <v>0.0274473918854043</v>
      </c>
      <c r="T223" s="16" t="n">
        <v>0.0250905213681769</v>
      </c>
      <c r="U223" s="16" t="n">
        <v>0.06352025254811</v>
      </c>
      <c r="V223" s="16" t="n">
        <v>0.0164997847238826</v>
      </c>
      <c r="W223" s="16"/>
      <c r="X223" s="16" t="n">
        <v>0.0364607240745329</v>
      </c>
      <c r="Y223" s="16" t="n">
        <v>0.0267260370074606</v>
      </c>
      <c r="Z223" s="16"/>
      <c r="AA223" s="16" t="n">
        <v>0.0186314796800247</v>
      </c>
      <c r="AB223" s="16" t="n">
        <v>0.0298321241192623</v>
      </c>
      <c r="AC223" s="16" t="n">
        <v>0.0472063889653539</v>
      </c>
      <c r="AD223" s="16"/>
      <c r="AE223" s="16" t="n">
        <v>0.0232969831235639</v>
      </c>
      <c r="AF223" s="16" t="n">
        <v>0.0433033532918329</v>
      </c>
      <c r="AG223" s="16" t="n">
        <v>0.0360182915797193</v>
      </c>
      <c r="AH223" s="16"/>
      <c r="AI223" s="16" t="n">
        <v>0.0204978797034518</v>
      </c>
      <c r="AJ223" s="16" t="n">
        <v>0.0258020976863174</v>
      </c>
    </row>
    <row r="224">
      <c r="B224" t="s">
        <v>136</v>
      </c>
      <c r="C224" s="16" t="n">
        <v>0.798067852652897</v>
      </c>
      <c r="D224" s="16" t="n">
        <v>0.759159727358293</v>
      </c>
      <c r="E224" s="16" t="n">
        <v>0.832744610081824</v>
      </c>
      <c r="F224" s="16"/>
      <c r="G224" s="16" t="n">
        <v>0.790759246814456</v>
      </c>
      <c r="H224" s="16" t="n">
        <v>0.813808056598521</v>
      </c>
      <c r="I224" s="16" t="n">
        <v>0.78631106621938</v>
      </c>
      <c r="J224" s="16"/>
      <c r="K224" s="16" t="n">
        <v>0.815427837205978</v>
      </c>
      <c r="L224" s="16" t="n">
        <v>0.794403018433584</v>
      </c>
      <c r="M224" s="16" t="n">
        <v>0.805268688332278</v>
      </c>
      <c r="N224" s="16" t="n">
        <v>0.777852412031774</v>
      </c>
      <c r="O224" s="16" t="n">
        <v>0.850119476669944</v>
      </c>
      <c r="P224" s="16" t="n">
        <v>0.814740699009466</v>
      </c>
      <c r="Q224" s="16" t="n">
        <v>0.786615583311288</v>
      </c>
      <c r="R224" s="16" t="n">
        <v>0.78777159975828</v>
      </c>
      <c r="S224" s="16" t="n">
        <v>0.770922959378764</v>
      </c>
      <c r="T224" s="16" t="n">
        <v>0.778504746897672</v>
      </c>
      <c r="U224" s="16" t="n">
        <v>0.776213401965788</v>
      </c>
      <c r="V224" s="16" t="n">
        <v>0.826053159226943</v>
      </c>
      <c r="W224" s="16"/>
      <c r="X224" s="16" t="n">
        <v>0.786398721078041</v>
      </c>
      <c r="Y224" s="16" t="n">
        <v>0.818004272875657</v>
      </c>
      <c r="Z224" s="16"/>
      <c r="AA224" s="16" t="n">
        <v>0.837670390230518</v>
      </c>
      <c r="AB224" s="16" t="n">
        <v>0.808966015569325</v>
      </c>
      <c r="AC224" s="16" t="n">
        <v>0.754888608417943</v>
      </c>
      <c r="AD224" s="16"/>
      <c r="AE224" s="16" t="n">
        <v>0.809079273920803</v>
      </c>
      <c r="AF224" s="16" t="n">
        <v>0.793653368255093</v>
      </c>
      <c r="AG224" s="16" t="n">
        <v>0.77823360604142</v>
      </c>
      <c r="AH224" s="16"/>
      <c r="AI224" s="16" t="n">
        <v>0.800372276661475</v>
      </c>
      <c r="AJ224" s="16" t="n">
        <v>0.842542849964476</v>
      </c>
    </row>
    <row r="225">
      <c r="B225" t="s">
        <v>137</v>
      </c>
      <c r="C225" s="16" t="n">
        <v>0.169065581189923</v>
      </c>
      <c r="D225" s="16" t="n">
        <v>0.203850482764113</v>
      </c>
      <c r="E225" s="16" t="n">
        <v>0.13765871415015</v>
      </c>
      <c r="F225" s="16"/>
      <c r="G225" s="16" t="n">
        <v>0.179550712461516</v>
      </c>
      <c r="H225" s="16" t="n">
        <v>0.153554300775737</v>
      </c>
      <c r="I225" s="16" t="n">
        <v>0.179354798243633</v>
      </c>
      <c r="J225" s="16"/>
      <c r="K225" s="16" t="n">
        <v>0.164957023421807</v>
      </c>
      <c r="L225" s="16" t="n">
        <v>0.155893565216152</v>
      </c>
      <c r="M225" s="16" t="n">
        <v>0.154449437632561</v>
      </c>
      <c r="N225" s="16" t="n">
        <v>0.193003076007927</v>
      </c>
      <c r="O225" s="16" t="n">
        <v>0.149880523330056</v>
      </c>
      <c r="P225" s="16" t="n">
        <v>0.155135341548217</v>
      </c>
      <c r="Q225" s="16" t="n">
        <v>0.169570386431035</v>
      </c>
      <c r="R225" s="16" t="n">
        <v>0.143224585783097</v>
      </c>
      <c r="S225" s="16" t="n">
        <v>0.201629648735832</v>
      </c>
      <c r="T225" s="16" t="n">
        <v>0.196404731734151</v>
      </c>
      <c r="U225" s="16" t="n">
        <v>0.160266345486102</v>
      </c>
      <c r="V225" s="16" t="n">
        <v>0.157447056049174</v>
      </c>
      <c r="W225" s="16"/>
      <c r="X225" s="16" t="n">
        <v>0.177140554847426</v>
      </c>
      <c r="Y225" s="16" t="n">
        <v>0.155269690116882</v>
      </c>
      <c r="Z225" s="16"/>
      <c r="AA225" s="16" t="n">
        <v>0.143698130089457</v>
      </c>
      <c r="AB225" s="16" t="n">
        <v>0.161201860311412</v>
      </c>
      <c r="AC225" s="16" t="n">
        <v>0.197905002616703</v>
      </c>
      <c r="AD225" s="16"/>
      <c r="AE225" s="16" t="n">
        <v>0.167623742955633</v>
      </c>
      <c r="AF225" s="16" t="n">
        <v>0.163043278453074</v>
      </c>
      <c r="AG225" s="16" t="n">
        <v>0.185748102378861</v>
      </c>
      <c r="AH225" s="16"/>
      <c r="AI225" s="16" t="n">
        <v>0.179129843635073</v>
      </c>
      <c r="AJ225" s="16" t="n">
        <v>0.131655052349206</v>
      </c>
    </row>
    <row r="226">
      <c r="B226" t="s">
        <v>138</v>
      </c>
      <c r="C226" s="16" t="n">
        <v>0.629002271462974</v>
      </c>
      <c r="D226" s="16" t="n">
        <v>0.555309244594179</v>
      </c>
      <c r="E226" s="16" t="n">
        <v>0.695085895931673</v>
      </c>
      <c r="F226" s="16"/>
      <c r="G226" s="16" t="n">
        <v>0.61120853435294</v>
      </c>
      <c r="H226" s="16" t="n">
        <v>0.660253755822784</v>
      </c>
      <c r="I226" s="16" t="n">
        <v>0.606956267975747</v>
      </c>
      <c r="J226" s="16"/>
      <c r="K226" s="16" t="n">
        <v>0.650470813784171</v>
      </c>
      <c r="L226" s="16" t="n">
        <v>0.638509453217431</v>
      </c>
      <c r="M226" s="16" t="n">
        <v>0.650819250699717</v>
      </c>
      <c r="N226" s="16" t="n">
        <v>0.584849336023847</v>
      </c>
      <c r="O226" s="16" t="n">
        <v>0.700238953339888</v>
      </c>
      <c r="P226" s="16" t="n">
        <v>0.659605357461249</v>
      </c>
      <c r="Q226" s="16" t="n">
        <v>0.617045196880253</v>
      </c>
      <c r="R226" s="16" t="n">
        <v>0.644547013975183</v>
      </c>
      <c r="S226" s="16" t="n">
        <v>0.569293310642932</v>
      </c>
      <c r="T226" s="16" t="n">
        <v>0.582100015163521</v>
      </c>
      <c r="U226" s="16" t="n">
        <v>0.615947056479686</v>
      </c>
      <c r="V226" s="16" t="n">
        <v>0.668606103177768</v>
      </c>
      <c r="W226" s="16"/>
      <c r="X226" s="16" t="n">
        <v>0.609258166230614</v>
      </c>
      <c r="Y226" s="16" t="n">
        <v>0.662734582758775</v>
      </c>
      <c r="Z226" s="16"/>
      <c r="AA226" s="16" t="n">
        <v>0.693972260141062</v>
      </c>
      <c r="AB226" s="16" t="n">
        <v>0.647764155257913</v>
      </c>
      <c r="AC226" s="16" t="n">
        <v>0.55698360580124</v>
      </c>
      <c r="AD226" s="16"/>
      <c r="AE226" s="16" t="n">
        <v>0.641455530965171</v>
      </c>
      <c r="AF226" s="16" t="n">
        <v>0.630610089802018</v>
      </c>
      <c r="AG226" s="16" t="n">
        <v>0.592485503662559</v>
      </c>
      <c r="AH226" s="16"/>
      <c r="AI226" s="16" t="n">
        <v>0.621242433026402</v>
      </c>
      <c r="AJ226" s="16" t="n">
        <v>0.71088779761527</v>
      </c>
    </row>
    <row r="227">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row>
    <row r="228">
      <c r="B228" s="7" t="s">
        <v>151</v>
      </c>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row>
    <row r="229">
      <c r="B229" s="26" t="s">
        <v>65</v>
      </c>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row>
    <row r="230">
      <c r="B230" t="s">
        <v>132</v>
      </c>
      <c r="C230" s="16" t="n">
        <v>0.321512436363075</v>
      </c>
      <c r="D230" s="16" t="n">
        <v>0.325431579449252</v>
      </c>
      <c r="E230" s="16" t="n">
        <v>0.31650958603613</v>
      </c>
      <c r="F230" s="16"/>
      <c r="G230" s="16" t="n">
        <v>0.34166007582402</v>
      </c>
      <c r="H230" s="16" t="n">
        <v>0.29892083688758</v>
      </c>
      <c r="I230" s="16" t="n">
        <v>0.334572302070226</v>
      </c>
      <c r="J230" s="16"/>
      <c r="K230" s="16" t="n">
        <v>0.346405311759081</v>
      </c>
      <c r="L230" s="16" t="n">
        <v>0.275584049857973</v>
      </c>
      <c r="M230" s="16" t="n">
        <v>0.275290538884578</v>
      </c>
      <c r="N230" s="16" t="n">
        <v>0.359932201114038</v>
      </c>
      <c r="O230" s="16" t="n">
        <v>0.343693530914188</v>
      </c>
      <c r="P230" s="16" t="n">
        <v>0.379889792846035</v>
      </c>
      <c r="Q230" s="16" t="n">
        <v>0.33854267275847</v>
      </c>
      <c r="R230" s="16" t="n">
        <v>0.396497290088915</v>
      </c>
      <c r="S230" s="16" t="n">
        <v>0.259633939805302</v>
      </c>
      <c r="T230" s="16" t="n">
        <v>0.314142557229114</v>
      </c>
      <c r="U230" s="16" t="n">
        <v>0.332216115514855</v>
      </c>
      <c r="V230" s="16" t="n">
        <v>0.267640739591549</v>
      </c>
      <c r="W230" s="16"/>
      <c r="X230" s="16" t="n">
        <v>0.294266642912504</v>
      </c>
      <c r="Y230" s="16" t="n">
        <v>0.368061194858823</v>
      </c>
      <c r="Z230" s="16"/>
      <c r="AA230" s="16" t="n">
        <v>0.354807880163593</v>
      </c>
      <c r="AB230" s="16" t="n">
        <v>0.310916932848418</v>
      </c>
      <c r="AC230" s="16" t="n">
        <v>0.311637196666642</v>
      </c>
      <c r="AD230" s="16"/>
      <c r="AE230" s="16" t="n">
        <v>0.350776204708617</v>
      </c>
      <c r="AF230" s="16" t="n">
        <v>0.297518204128921</v>
      </c>
      <c r="AG230" s="16" t="n">
        <v>0.294969739820012</v>
      </c>
      <c r="AH230" s="16"/>
      <c r="AI230" s="16" t="n">
        <v>0.375014076817816</v>
      </c>
      <c r="AJ230" s="16" t="n">
        <v>0.299234088109067</v>
      </c>
    </row>
    <row r="231">
      <c r="B231" t="s">
        <v>133</v>
      </c>
      <c r="C231" s="16" t="n">
        <v>0.477495948061552</v>
      </c>
      <c r="D231" s="16" t="n">
        <v>0.443369494897751</v>
      </c>
      <c r="E231" s="16" t="n">
        <v>0.512175586475457</v>
      </c>
      <c r="F231" s="16"/>
      <c r="G231" s="16" t="n">
        <v>0.452643888621246</v>
      </c>
      <c r="H231" s="16" t="n">
        <v>0.496537010878942</v>
      </c>
      <c r="I231" s="16" t="n">
        <v>0.469597262510783</v>
      </c>
      <c r="J231" s="16"/>
      <c r="K231" s="16" t="n">
        <v>0.482553015908039</v>
      </c>
      <c r="L231" s="16" t="n">
        <v>0.525223358102516</v>
      </c>
      <c r="M231" s="16" t="n">
        <v>0.524906234167805</v>
      </c>
      <c r="N231" s="16" t="n">
        <v>0.469677178762388</v>
      </c>
      <c r="O231" s="16" t="n">
        <v>0.500716592967616</v>
      </c>
      <c r="P231" s="16" t="n">
        <v>0.421088085948511</v>
      </c>
      <c r="Q231" s="16" t="n">
        <v>0.445120018058027</v>
      </c>
      <c r="R231" s="16" t="n">
        <v>0.384996416030923</v>
      </c>
      <c r="S231" s="16" t="n">
        <v>0.510948155244352</v>
      </c>
      <c r="T231" s="16" t="n">
        <v>0.440085712207159</v>
      </c>
      <c r="U231" s="16" t="n">
        <v>0.424097182456621</v>
      </c>
      <c r="V231" s="16" t="n">
        <v>0.528732566726552</v>
      </c>
      <c r="W231" s="16"/>
      <c r="X231" s="16" t="n">
        <v>0.499393387186663</v>
      </c>
      <c r="Y231" s="16" t="n">
        <v>0.440084719522388</v>
      </c>
      <c r="Z231" s="16"/>
      <c r="AA231" s="16" t="n">
        <v>0.509989054294452</v>
      </c>
      <c r="AB231" s="16" t="n">
        <v>0.478871511002814</v>
      </c>
      <c r="AC231" s="16" t="n">
        <v>0.452188325348833</v>
      </c>
      <c r="AD231" s="16"/>
      <c r="AE231" s="16" t="n">
        <v>0.463812665808835</v>
      </c>
      <c r="AF231" s="16" t="n">
        <v>0.501047096169832</v>
      </c>
      <c r="AG231" s="16" t="n">
        <v>0.463590233654144</v>
      </c>
      <c r="AH231" s="16"/>
      <c r="AI231" s="16" t="n">
        <v>0.462745596974614</v>
      </c>
      <c r="AJ231" s="16" t="n">
        <v>0.533563877006741</v>
      </c>
    </row>
    <row r="232">
      <c r="B232" t="s">
        <v>134</v>
      </c>
      <c r="C232" s="16" t="n">
        <v>0.143536055414846</v>
      </c>
      <c r="D232" s="16" t="n">
        <v>0.161328157589961</v>
      </c>
      <c r="E232" s="16" t="n">
        <v>0.124777298066923</v>
      </c>
      <c r="F232" s="16"/>
      <c r="G232" s="16" t="n">
        <v>0.129127837694435</v>
      </c>
      <c r="H232" s="16" t="n">
        <v>0.148694859346367</v>
      </c>
      <c r="I232" s="16" t="n">
        <v>0.14442738736251</v>
      </c>
      <c r="J232" s="16"/>
      <c r="K232" s="16" t="n">
        <v>0.131811393588451</v>
      </c>
      <c r="L232" s="16" t="n">
        <v>0.110766328128233</v>
      </c>
      <c r="M232" s="16" t="n">
        <v>0.127537532757406</v>
      </c>
      <c r="N232" s="16" t="n">
        <v>0.126499878644459</v>
      </c>
      <c r="O232" s="16" t="n">
        <v>0.119153688867723</v>
      </c>
      <c r="P232" s="16" t="n">
        <v>0.144158061400196</v>
      </c>
      <c r="Q232" s="16" t="n">
        <v>0.149850190707906</v>
      </c>
      <c r="R232" s="16" t="n">
        <v>0.135613676668022</v>
      </c>
      <c r="S232" s="16" t="n">
        <v>0.178164763983559</v>
      </c>
      <c r="T232" s="16" t="n">
        <v>0.199980841285175</v>
      </c>
      <c r="U232" s="16" t="n">
        <v>0.158667135392452</v>
      </c>
      <c r="V232" s="16" t="n">
        <v>0.187126908958016</v>
      </c>
      <c r="W232" s="16"/>
      <c r="X232" s="16" t="n">
        <v>0.147763723729821</v>
      </c>
      <c r="Y232" s="16" t="n">
        <v>0.136313189552968</v>
      </c>
      <c r="Z232" s="16"/>
      <c r="AA232" s="16" t="n">
        <v>0.114629893816533</v>
      </c>
      <c r="AB232" s="16" t="n">
        <v>0.148228281007914</v>
      </c>
      <c r="AC232" s="16" t="n">
        <v>0.158137100851512</v>
      </c>
      <c r="AD232" s="16"/>
      <c r="AE232" s="16" t="n">
        <v>0.129568667738649</v>
      </c>
      <c r="AF232" s="16" t="n">
        <v>0.141358980630807</v>
      </c>
      <c r="AG232" s="16" t="n">
        <v>0.185290352727023</v>
      </c>
      <c r="AH232" s="16"/>
      <c r="AI232" s="16" t="n">
        <v>0.128181605074232</v>
      </c>
      <c r="AJ232" s="16" t="n">
        <v>0.134046945127809</v>
      </c>
    </row>
    <row r="233">
      <c r="B233" t="s">
        <v>135</v>
      </c>
      <c r="C233" s="16" t="n">
        <v>0.0245172459041952</v>
      </c>
      <c r="D233" s="16" t="n">
        <v>0.0285787155396812</v>
      </c>
      <c r="E233" s="16" t="n">
        <v>0.0210933585308939</v>
      </c>
      <c r="F233" s="16"/>
      <c r="G233" s="16" t="n">
        <v>0.0279621453147216</v>
      </c>
      <c r="H233" s="16" t="n">
        <v>0.0220176593179377</v>
      </c>
      <c r="I233" s="16" t="n">
        <v>0.0254820604859558</v>
      </c>
      <c r="J233" s="16"/>
      <c r="K233" s="16" t="n">
        <v>0.0270146901434604</v>
      </c>
      <c r="L233" s="16" t="n">
        <v>0.0446229825383593</v>
      </c>
      <c r="M233" s="16" t="n">
        <v>0.0238089288338958</v>
      </c>
      <c r="N233" s="16" t="n">
        <v>0.0173084603817447</v>
      </c>
      <c r="O233" s="16" t="n">
        <v>0.0105228039790623</v>
      </c>
      <c r="P233" s="16" t="n">
        <v>0.0330367231269928</v>
      </c>
      <c r="Q233" s="16" t="n">
        <v>0.0210467343781287</v>
      </c>
      <c r="R233" s="16" t="n">
        <v>0.0427682017184827</v>
      </c>
      <c r="S233" s="16" t="n">
        <v>0.0209793738078684</v>
      </c>
      <c r="T233" s="16" t="n">
        <v>0.00870714596553851</v>
      </c>
      <c r="U233" s="16" t="n">
        <v>0.0214993140879623</v>
      </c>
      <c r="V233" s="16" t="n">
        <v>0</v>
      </c>
      <c r="W233" s="16"/>
      <c r="X233" s="16" t="n">
        <v>0.0243887603118276</v>
      </c>
      <c r="Y233" s="16" t="n">
        <v>0.0247367603338318</v>
      </c>
      <c r="Z233" s="16"/>
      <c r="AA233" s="16" t="n">
        <v>0.0141320402258032</v>
      </c>
      <c r="AB233" s="16" t="n">
        <v>0.0254830996972099</v>
      </c>
      <c r="AC233" s="16" t="n">
        <v>0.0307259572580259</v>
      </c>
      <c r="AD233" s="16"/>
      <c r="AE233" s="16" t="n">
        <v>0.0289243666168731</v>
      </c>
      <c r="AF233" s="16" t="n">
        <v>0.0222739253462246</v>
      </c>
      <c r="AG233" s="16" t="n">
        <v>0.0175958306479395</v>
      </c>
      <c r="AH233" s="16"/>
      <c r="AI233" s="16" t="n">
        <v>0.0233998188321807</v>
      </c>
      <c r="AJ233" s="16" t="n">
        <v>0.0159594930344482</v>
      </c>
    </row>
    <row r="234">
      <c r="B234" t="s">
        <v>94</v>
      </c>
      <c r="C234" s="16" t="n">
        <v>0.0329383142563325</v>
      </c>
      <c r="D234" s="16" t="n">
        <v>0.0412920525233545</v>
      </c>
      <c r="E234" s="16" t="n">
        <v>0.0254441708905959</v>
      </c>
      <c r="F234" s="16"/>
      <c r="G234" s="16" t="n">
        <v>0.0486060525455775</v>
      </c>
      <c r="H234" s="16" t="n">
        <v>0.0338296335691735</v>
      </c>
      <c r="I234" s="16" t="n">
        <v>0.0259209875705254</v>
      </c>
      <c r="J234" s="16"/>
      <c r="K234" s="16" t="n">
        <v>0.0122155886009686</v>
      </c>
      <c r="L234" s="16" t="n">
        <v>0.0438032813729189</v>
      </c>
      <c r="M234" s="16" t="n">
        <v>0.0484567653563156</v>
      </c>
      <c r="N234" s="16" t="n">
        <v>0.0265822810973702</v>
      </c>
      <c r="O234" s="16" t="n">
        <v>0.0259133832714113</v>
      </c>
      <c r="P234" s="16" t="n">
        <v>0.0218273366782652</v>
      </c>
      <c r="Q234" s="16" t="n">
        <v>0.045440384097469</v>
      </c>
      <c r="R234" s="16" t="n">
        <v>0.0401244154936574</v>
      </c>
      <c r="S234" s="16" t="n">
        <v>0.0302737671589186</v>
      </c>
      <c r="T234" s="16" t="n">
        <v>0.0370837433130132</v>
      </c>
      <c r="U234" s="16" t="n">
        <v>0.06352025254811</v>
      </c>
      <c r="V234" s="16" t="n">
        <v>0.0164997847238826</v>
      </c>
      <c r="W234" s="16"/>
      <c r="X234" s="16" t="n">
        <v>0.0341874858591845</v>
      </c>
      <c r="Y234" s="16" t="n">
        <v>0.0308041357319891</v>
      </c>
      <c r="Z234" s="16"/>
      <c r="AA234" s="16" t="n">
        <v>0.00644113149961929</v>
      </c>
      <c r="AB234" s="16" t="n">
        <v>0.0365001754436448</v>
      </c>
      <c r="AC234" s="16" t="n">
        <v>0.0473114198749869</v>
      </c>
      <c r="AD234" s="16"/>
      <c r="AE234" s="16" t="n">
        <v>0.0269180951270259</v>
      </c>
      <c r="AF234" s="16" t="n">
        <v>0.0378017937242152</v>
      </c>
      <c r="AG234" s="16" t="n">
        <v>0.038553843150881</v>
      </c>
      <c r="AH234" s="16"/>
      <c r="AI234" s="16" t="n">
        <v>0.010658902301157</v>
      </c>
      <c r="AJ234" s="16" t="n">
        <v>0.0171955967219343</v>
      </c>
    </row>
    <row r="235">
      <c r="B235" t="s">
        <v>136</v>
      </c>
      <c r="C235" s="16" t="n">
        <v>0.799008384424627</v>
      </c>
      <c r="D235" s="16" t="n">
        <v>0.768801074347003</v>
      </c>
      <c r="E235" s="16" t="n">
        <v>0.828685172511587</v>
      </c>
      <c r="F235" s="16"/>
      <c r="G235" s="16" t="n">
        <v>0.794303964445266</v>
      </c>
      <c r="H235" s="16" t="n">
        <v>0.795457847766521</v>
      </c>
      <c r="I235" s="16" t="n">
        <v>0.804169564581009</v>
      </c>
      <c r="J235" s="16"/>
      <c r="K235" s="16" t="n">
        <v>0.82895832766712</v>
      </c>
      <c r="L235" s="16" t="n">
        <v>0.800807407960489</v>
      </c>
      <c r="M235" s="16" t="n">
        <v>0.800196773052383</v>
      </c>
      <c r="N235" s="16" t="n">
        <v>0.829609379876427</v>
      </c>
      <c r="O235" s="16" t="n">
        <v>0.844410123881804</v>
      </c>
      <c r="P235" s="16" t="n">
        <v>0.800977878794546</v>
      </c>
      <c r="Q235" s="16" t="n">
        <v>0.783662690816497</v>
      </c>
      <c r="R235" s="16" t="n">
        <v>0.781493706119838</v>
      </c>
      <c r="S235" s="16" t="n">
        <v>0.770582095049654</v>
      </c>
      <c r="T235" s="16" t="n">
        <v>0.754228269436273</v>
      </c>
      <c r="U235" s="16" t="n">
        <v>0.756313297971476</v>
      </c>
      <c r="V235" s="16" t="n">
        <v>0.796373306318101</v>
      </c>
      <c r="W235" s="16"/>
      <c r="X235" s="16" t="n">
        <v>0.793660030099167</v>
      </c>
      <c r="Y235" s="16" t="n">
        <v>0.808145914381211</v>
      </c>
      <c r="Z235" s="16"/>
      <c r="AA235" s="16" t="n">
        <v>0.864796934458045</v>
      </c>
      <c r="AB235" s="16" t="n">
        <v>0.789788443851232</v>
      </c>
      <c r="AC235" s="16" t="n">
        <v>0.763825522015475</v>
      </c>
      <c r="AD235" s="16"/>
      <c r="AE235" s="16" t="n">
        <v>0.814588870517452</v>
      </c>
      <c r="AF235" s="16" t="n">
        <v>0.798565300298753</v>
      </c>
      <c r="AG235" s="16" t="n">
        <v>0.758559973474156</v>
      </c>
      <c r="AH235" s="16"/>
      <c r="AI235" s="16" t="n">
        <v>0.83775967379243</v>
      </c>
      <c r="AJ235" s="16" t="n">
        <v>0.832797965115808</v>
      </c>
    </row>
    <row r="236">
      <c r="B236" t="s">
        <v>137</v>
      </c>
      <c r="C236" s="16" t="n">
        <v>0.168053301319041</v>
      </c>
      <c r="D236" s="16" t="n">
        <v>0.189906873129643</v>
      </c>
      <c r="E236" s="16" t="n">
        <v>0.145870656597817</v>
      </c>
      <c r="F236" s="16"/>
      <c r="G236" s="16" t="n">
        <v>0.157089983009156</v>
      </c>
      <c r="H236" s="16" t="n">
        <v>0.170712518664305</v>
      </c>
      <c r="I236" s="16" t="n">
        <v>0.169909447848465</v>
      </c>
      <c r="J236" s="16"/>
      <c r="K236" s="16" t="n">
        <v>0.158826083731911</v>
      </c>
      <c r="L236" s="16" t="n">
        <v>0.155389310666592</v>
      </c>
      <c r="M236" s="16" t="n">
        <v>0.151346461591302</v>
      </c>
      <c r="N236" s="16" t="n">
        <v>0.143808339026203</v>
      </c>
      <c r="O236" s="16" t="n">
        <v>0.129676492846785</v>
      </c>
      <c r="P236" s="16" t="n">
        <v>0.177194784527189</v>
      </c>
      <c r="Q236" s="16" t="n">
        <v>0.170896925086034</v>
      </c>
      <c r="R236" s="16" t="n">
        <v>0.178381878386505</v>
      </c>
      <c r="S236" s="16" t="n">
        <v>0.199144137791428</v>
      </c>
      <c r="T236" s="16" t="n">
        <v>0.208687987250714</v>
      </c>
      <c r="U236" s="16" t="n">
        <v>0.180166449480414</v>
      </c>
      <c r="V236" s="16" t="n">
        <v>0.187126908958016</v>
      </c>
      <c r="W236" s="16"/>
      <c r="X236" s="16" t="n">
        <v>0.172152484041648</v>
      </c>
      <c r="Y236" s="16" t="n">
        <v>0.161049949886799</v>
      </c>
      <c r="Z236" s="16"/>
      <c r="AA236" s="16" t="n">
        <v>0.128761934042336</v>
      </c>
      <c r="AB236" s="16" t="n">
        <v>0.173711380705123</v>
      </c>
      <c r="AC236" s="16" t="n">
        <v>0.188863058109538</v>
      </c>
      <c r="AD236" s="16"/>
      <c r="AE236" s="16" t="n">
        <v>0.158493034355522</v>
      </c>
      <c r="AF236" s="16" t="n">
        <v>0.163632905977031</v>
      </c>
      <c r="AG236" s="16" t="n">
        <v>0.202886183374963</v>
      </c>
      <c r="AH236" s="16"/>
      <c r="AI236" s="16" t="n">
        <v>0.151581423906413</v>
      </c>
      <c r="AJ236" s="16" t="n">
        <v>0.150006438162258</v>
      </c>
    </row>
    <row r="237">
      <c r="B237" t="s">
        <v>138</v>
      </c>
      <c r="C237" s="16" t="n">
        <v>0.630955083105586</v>
      </c>
      <c r="D237" s="16" t="n">
        <v>0.57889420121736</v>
      </c>
      <c r="E237" s="16" t="n">
        <v>0.682814515913769</v>
      </c>
      <c r="F237" s="16"/>
      <c r="G237" s="16" t="n">
        <v>0.63721398143611</v>
      </c>
      <c r="H237" s="16" t="n">
        <v>0.624745329102216</v>
      </c>
      <c r="I237" s="16" t="n">
        <v>0.634260116732544</v>
      </c>
      <c r="J237" s="16"/>
      <c r="K237" s="16" t="n">
        <v>0.670132243935209</v>
      </c>
      <c r="L237" s="16" t="n">
        <v>0.645418097293897</v>
      </c>
      <c r="M237" s="16" t="n">
        <v>0.648850311461081</v>
      </c>
      <c r="N237" s="16" t="n">
        <v>0.685801040850223</v>
      </c>
      <c r="O237" s="16" t="n">
        <v>0.714733631035019</v>
      </c>
      <c r="P237" s="16" t="n">
        <v>0.623783094267358</v>
      </c>
      <c r="Q237" s="16" t="n">
        <v>0.612765765730463</v>
      </c>
      <c r="R237" s="16" t="n">
        <v>0.603111827733333</v>
      </c>
      <c r="S237" s="16" t="n">
        <v>0.571437957258226</v>
      </c>
      <c r="T237" s="16" t="n">
        <v>0.545540282185559</v>
      </c>
      <c r="U237" s="16" t="n">
        <v>0.576146848491062</v>
      </c>
      <c r="V237" s="16" t="n">
        <v>0.609246397360084</v>
      </c>
      <c r="W237" s="16"/>
      <c r="X237" s="16" t="n">
        <v>0.621507546057519</v>
      </c>
      <c r="Y237" s="16" t="n">
        <v>0.647095964494412</v>
      </c>
      <c r="Z237" s="16"/>
      <c r="AA237" s="16" t="n">
        <v>0.736035000415709</v>
      </c>
      <c r="AB237" s="16" t="n">
        <v>0.616077063146108</v>
      </c>
      <c r="AC237" s="16" t="n">
        <v>0.574962463905937</v>
      </c>
      <c r="AD237" s="16"/>
      <c r="AE237" s="16" t="n">
        <v>0.65609583616193</v>
      </c>
      <c r="AF237" s="16" t="n">
        <v>0.634932394321722</v>
      </c>
      <c r="AG237" s="16" t="n">
        <v>0.555673790099194</v>
      </c>
      <c r="AH237" s="16"/>
      <c r="AI237" s="16" t="n">
        <v>0.686178249886018</v>
      </c>
      <c r="AJ237" s="16" t="n">
        <v>0.68279152695355</v>
      </c>
    </row>
    <row r="238">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row>
    <row r="239">
      <c r="B239" s="7" t="s">
        <v>167</v>
      </c>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row>
    <row r="240">
      <c r="B240" s="26" t="s">
        <v>65</v>
      </c>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row>
    <row r="241">
      <c r="B241" t="s">
        <v>158</v>
      </c>
      <c r="C241" s="16" t="n">
        <v>0.200462912647971</v>
      </c>
      <c r="D241" s="16" t="n">
        <v>0.210275231205495</v>
      </c>
      <c r="E241" s="16" t="n">
        <v>0.188907812337862</v>
      </c>
      <c r="F241" s="16"/>
      <c r="G241" s="16" t="n">
        <v>0.194892344625112</v>
      </c>
      <c r="H241" s="16" t="n">
        <v>0.17737914545179</v>
      </c>
      <c r="I241" s="16" t="n">
        <v>0.224138292181945</v>
      </c>
      <c r="J241" s="16"/>
      <c r="K241" s="16" t="n">
        <v>0.229306515614756</v>
      </c>
      <c r="L241" s="16" t="n">
        <v>0.164360878825935</v>
      </c>
      <c r="M241" s="16" t="n">
        <v>0.208476298473038</v>
      </c>
      <c r="N241" s="16" t="n">
        <v>0.211534301927624</v>
      </c>
      <c r="O241" s="16" t="n">
        <v>0.239387150904375</v>
      </c>
      <c r="P241" s="16" t="n">
        <v>0.207622384350153</v>
      </c>
      <c r="Q241" s="16" t="n">
        <v>0.233002868884125</v>
      </c>
      <c r="R241" s="16" t="n">
        <v>0.260915802450671</v>
      </c>
      <c r="S241" s="16" t="n">
        <v>0.18556891488682</v>
      </c>
      <c r="T241" s="16" t="n">
        <v>0.12626208464829</v>
      </c>
      <c r="U241" s="16" t="n">
        <v>0.142104471288224</v>
      </c>
      <c r="V241" s="16" t="n">
        <v>0.21927038398561</v>
      </c>
      <c r="W241" s="16"/>
      <c r="X241" s="16" t="n">
        <v>0.176779439565377</v>
      </c>
      <c r="Y241" s="16" t="n">
        <v>0.24092553565296</v>
      </c>
      <c r="Z241" s="16"/>
      <c r="AA241" s="16" t="n">
        <v>0.256161484053273</v>
      </c>
      <c r="AB241" s="16" t="n">
        <v>0.195450530553782</v>
      </c>
      <c r="AC241" s="16" t="n">
        <v>0.166939605858</v>
      </c>
      <c r="AD241" s="16"/>
      <c r="AE241" s="16" t="n">
        <v>0.235727344011536</v>
      </c>
      <c r="AF241" s="16" t="n">
        <v>0.171048534476449</v>
      </c>
      <c r="AG241" s="16" t="n">
        <v>0.169544595281336</v>
      </c>
      <c r="AH241" s="16"/>
      <c r="AI241" s="16" t="n">
        <v>0.264265207710198</v>
      </c>
      <c r="AJ241" s="16" t="n">
        <v>0.189526503956465</v>
      </c>
    </row>
    <row r="242">
      <c r="B242" t="s">
        <v>159</v>
      </c>
      <c r="C242" s="16" t="n">
        <v>0.397286118335242</v>
      </c>
      <c r="D242" s="16" t="n">
        <v>0.383646517665804</v>
      </c>
      <c r="E242" s="16" t="n">
        <v>0.418168956671855</v>
      </c>
      <c r="F242" s="16"/>
      <c r="G242" s="16" t="n">
        <v>0.396032052669125</v>
      </c>
      <c r="H242" s="16" t="n">
        <v>0.41709642002306</v>
      </c>
      <c r="I242" s="16" t="n">
        <v>0.37935155263947</v>
      </c>
      <c r="J242" s="16"/>
      <c r="K242" s="16" t="n">
        <v>0.43180868499959</v>
      </c>
      <c r="L242" s="16" t="n">
        <v>0.44253459696542</v>
      </c>
      <c r="M242" s="16" t="n">
        <v>0.390898186772249</v>
      </c>
      <c r="N242" s="16" t="n">
        <v>0.422685215895396</v>
      </c>
      <c r="O242" s="16" t="n">
        <v>0.378590604723362</v>
      </c>
      <c r="P242" s="16" t="n">
        <v>0.36345991795183</v>
      </c>
      <c r="Q242" s="16" t="n">
        <v>0.332670372659421</v>
      </c>
      <c r="R242" s="16" t="n">
        <v>0.313282171559943</v>
      </c>
      <c r="S242" s="16" t="n">
        <v>0.405008567923867</v>
      </c>
      <c r="T242" s="16" t="n">
        <v>0.402519576842632</v>
      </c>
      <c r="U242" s="16" t="n">
        <v>0.398076512050313</v>
      </c>
      <c r="V242" s="16" t="n">
        <v>0.380617713294033</v>
      </c>
      <c r="W242" s="16"/>
      <c r="X242" s="16" t="n">
        <v>0.387183287219524</v>
      </c>
      <c r="Y242" s="16" t="n">
        <v>0.414546553293104</v>
      </c>
      <c r="Z242" s="16"/>
      <c r="AA242" s="16" t="n">
        <v>0.424246809115891</v>
      </c>
      <c r="AB242" s="16" t="n">
        <v>0.3854635667895</v>
      </c>
      <c r="AC242" s="16" t="n">
        <v>0.393627309572055</v>
      </c>
      <c r="AD242" s="16"/>
      <c r="AE242" s="16" t="n">
        <v>0.408819530917901</v>
      </c>
      <c r="AF242" s="16" t="n">
        <v>0.398829239017748</v>
      </c>
      <c r="AG242" s="16" t="n">
        <v>0.363351252081705</v>
      </c>
      <c r="AH242" s="16"/>
      <c r="AI242" s="16" t="n">
        <v>0.379733187303189</v>
      </c>
      <c r="AJ242" s="16" t="n">
        <v>0.428288499784157</v>
      </c>
    </row>
    <row r="243">
      <c r="B243" t="s">
        <v>160</v>
      </c>
      <c r="C243" s="16" t="n">
        <v>0.248526773949555</v>
      </c>
      <c r="D243" s="16" t="n">
        <v>0.255188343021885</v>
      </c>
      <c r="E243" s="16" t="n">
        <v>0.241781574224585</v>
      </c>
      <c r="F243" s="16"/>
      <c r="G243" s="16" t="n">
        <v>0.247922872567229</v>
      </c>
      <c r="H243" s="16" t="n">
        <v>0.256298175823427</v>
      </c>
      <c r="I243" s="16" t="n">
        <v>0.241535419138898</v>
      </c>
      <c r="J243" s="16"/>
      <c r="K243" s="16" t="n">
        <v>0.226443426567648</v>
      </c>
      <c r="L243" s="16" t="n">
        <v>0.224637172096291</v>
      </c>
      <c r="M243" s="16" t="n">
        <v>0.229215804012994</v>
      </c>
      <c r="N243" s="16" t="n">
        <v>0.228802856485103</v>
      </c>
      <c r="O243" s="16" t="n">
        <v>0.25946916703548</v>
      </c>
      <c r="P243" s="16" t="n">
        <v>0.276833840529958</v>
      </c>
      <c r="Q243" s="16" t="n">
        <v>0.277700035562198</v>
      </c>
      <c r="R243" s="16" t="n">
        <v>0.223485473785106</v>
      </c>
      <c r="S243" s="16" t="n">
        <v>0.247374221793819</v>
      </c>
      <c r="T243" s="16" t="n">
        <v>0.288996939761483</v>
      </c>
      <c r="U243" s="16" t="n">
        <v>0.260440570016554</v>
      </c>
      <c r="V243" s="16" t="n">
        <v>0.285927425297434</v>
      </c>
      <c r="W243" s="16"/>
      <c r="X243" s="16" t="n">
        <v>0.276218500750373</v>
      </c>
      <c r="Y243" s="16" t="n">
        <v>0.201216149448196</v>
      </c>
      <c r="Z243" s="16"/>
      <c r="AA243" s="16" t="n">
        <v>0.205986573001597</v>
      </c>
      <c r="AB243" s="16" t="n">
        <v>0.262762655329482</v>
      </c>
      <c r="AC243" s="16" t="n">
        <v>0.260209749137826</v>
      </c>
      <c r="AD243" s="16"/>
      <c r="AE243" s="16" t="n">
        <v>0.229497934000315</v>
      </c>
      <c r="AF243" s="16" t="n">
        <v>0.259077895166689</v>
      </c>
      <c r="AG243" s="16" t="n">
        <v>0.2765656994916</v>
      </c>
      <c r="AH243" s="16"/>
      <c r="AI243" s="16" t="n">
        <v>0.213475589400762</v>
      </c>
      <c r="AJ243" s="16" t="n">
        <v>0.255751935139876</v>
      </c>
    </row>
    <row r="244">
      <c r="B244" t="s">
        <v>161</v>
      </c>
      <c r="C244" s="16" t="n">
        <v>0.104264730397277</v>
      </c>
      <c r="D244" s="16" t="n">
        <v>0.0999210751384535</v>
      </c>
      <c r="E244" s="16" t="n">
        <v>0.106202337532209</v>
      </c>
      <c r="F244" s="16"/>
      <c r="G244" s="16" t="n">
        <v>0.116586461310416</v>
      </c>
      <c r="H244" s="16" t="n">
        <v>0.0950572654019564</v>
      </c>
      <c r="I244" s="16" t="n">
        <v>0.107964015777481</v>
      </c>
      <c r="J244" s="16"/>
      <c r="K244" s="16" t="n">
        <v>0.0682208205757977</v>
      </c>
      <c r="L244" s="16" t="n">
        <v>0.121558395180281</v>
      </c>
      <c r="M244" s="16" t="n">
        <v>0.0722112127304242</v>
      </c>
      <c r="N244" s="16" t="n">
        <v>0.0911486665398352</v>
      </c>
      <c r="O244" s="16" t="n">
        <v>0.0865758045747946</v>
      </c>
      <c r="P244" s="16" t="n">
        <v>0.117760308887128</v>
      </c>
      <c r="Q244" s="16" t="n">
        <v>0.113186558241313</v>
      </c>
      <c r="R244" s="16" t="n">
        <v>0.139938766788504</v>
      </c>
      <c r="S244" s="16" t="n">
        <v>0.129986880522586</v>
      </c>
      <c r="T244" s="16" t="n">
        <v>0.127702232278177</v>
      </c>
      <c r="U244" s="16" t="n">
        <v>0.119476943765703</v>
      </c>
      <c r="V244" s="16" t="n">
        <v>0.0698466975475803</v>
      </c>
      <c r="W244" s="16"/>
      <c r="X244" s="16" t="n">
        <v>0.112915687371719</v>
      </c>
      <c r="Y244" s="16" t="n">
        <v>0.0894847861944793</v>
      </c>
      <c r="Z244" s="16"/>
      <c r="AA244" s="16" t="n">
        <v>0.0959070089037431</v>
      </c>
      <c r="AB244" s="16" t="n">
        <v>0.108838838504266</v>
      </c>
      <c r="AC244" s="16" t="n">
        <v>0.104182907514157</v>
      </c>
      <c r="AD244" s="16"/>
      <c r="AE244" s="16" t="n">
        <v>0.0935890149817529</v>
      </c>
      <c r="AF244" s="16" t="n">
        <v>0.105996315770995</v>
      </c>
      <c r="AG244" s="16" t="n">
        <v>0.12893250867276</v>
      </c>
      <c r="AH244" s="16"/>
      <c r="AI244" s="16" t="n">
        <v>0.11932968932902</v>
      </c>
      <c r="AJ244" s="16" t="n">
        <v>0.0951746786085714</v>
      </c>
    </row>
    <row r="245">
      <c r="B245" t="s">
        <v>162</v>
      </c>
      <c r="C245" s="16" t="n">
        <v>0.0321773813467382</v>
      </c>
      <c r="D245" s="16" t="n">
        <v>0.0315110805493755</v>
      </c>
      <c r="E245" s="16" t="n">
        <v>0.0293841925671786</v>
      </c>
      <c r="F245" s="16"/>
      <c r="G245" s="16" t="n">
        <v>0.0222243045957799</v>
      </c>
      <c r="H245" s="16" t="n">
        <v>0.03263174004789</v>
      </c>
      <c r="I245" s="16" t="n">
        <v>0.0356857423103672</v>
      </c>
      <c r="J245" s="16"/>
      <c r="K245" s="16" t="n">
        <v>0.0381692688551425</v>
      </c>
      <c r="L245" s="16" t="n">
        <v>0.0403097380767763</v>
      </c>
      <c r="M245" s="16" t="n">
        <v>0.0701019658873693</v>
      </c>
      <c r="N245" s="16" t="n">
        <v>0.0285204987702959</v>
      </c>
      <c r="O245" s="16" t="n">
        <v>0.0359772727619874</v>
      </c>
      <c r="P245" s="16" t="n">
        <v>0.0116835336789428</v>
      </c>
      <c r="Q245" s="16" t="n">
        <v>0.0120601476125482</v>
      </c>
      <c r="R245" s="16" t="n">
        <v>0.0500309754291537</v>
      </c>
      <c r="S245" s="16" t="n">
        <v>0.0187780287492589</v>
      </c>
      <c r="T245" s="16" t="n">
        <v>0.0154808846622958</v>
      </c>
      <c r="U245" s="16" t="n">
        <v>0.0407750384008767</v>
      </c>
      <c r="V245" s="16" t="n">
        <v>0.0443377798753428</v>
      </c>
      <c r="W245" s="16"/>
      <c r="X245" s="16" t="n">
        <v>0.0315135813270464</v>
      </c>
      <c r="Y245" s="16" t="n">
        <v>0.033311467122664</v>
      </c>
      <c r="Z245" s="16"/>
      <c r="AA245" s="16" t="n">
        <v>0.0113681531173898</v>
      </c>
      <c r="AB245" s="16" t="n">
        <v>0.0312904594492696</v>
      </c>
      <c r="AC245" s="16" t="n">
        <v>0.0483928878443224</v>
      </c>
      <c r="AD245" s="16"/>
      <c r="AE245" s="16" t="n">
        <v>0.0202744894998646</v>
      </c>
      <c r="AF245" s="16" t="n">
        <v>0.0423517798977801</v>
      </c>
      <c r="AG245" s="16" t="n">
        <v>0.0420881515301449</v>
      </c>
      <c r="AH245" s="16"/>
      <c r="AI245" s="16" t="n">
        <v>0.023196326256831</v>
      </c>
      <c r="AJ245" s="16" t="n">
        <v>0.0183717244247789</v>
      </c>
    </row>
    <row r="246">
      <c r="B246" t="s">
        <v>163</v>
      </c>
      <c r="C246" s="16" t="n">
        <v>0.0172820833232161</v>
      </c>
      <c r="D246" s="16" t="n">
        <v>0.0194577524189879</v>
      </c>
      <c r="E246" s="16" t="n">
        <v>0.0155551266663113</v>
      </c>
      <c r="F246" s="16"/>
      <c r="G246" s="16" t="n">
        <v>0.0223419642323389</v>
      </c>
      <c r="H246" s="16" t="n">
        <v>0.0215372532518769</v>
      </c>
      <c r="I246" s="16" t="n">
        <v>0.0113249779518388</v>
      </c>
      <c r="J246" s="16"/>
      <c r="K246" s="16" t="n">
        <v>0.00605128338706526</v>
      </c>
      <c r="L246" s="16" t="n">
        <v>0.00659921885529664</v>
      </c>
      <c r="M246" s="16" t="n">
        <v>0.0290965321239257</v>
      </c>
      <c r="N246" s="16" t="n">
        <v>0.0173084603817447</v>
      </c>
      <c r="O246" s="16" t="n">
        <v>0</v>
      </c>
      <c r="P246" s="16" t="n">
        <v>0.0226400146019888</v>
      </c>
      <c r="Q246" s="16" t="n">
        <v>0.0313800170403956</v>
      </c>
      <c r="R246" s="16" t="n">
        <v>0.0123468099866224</v>
      </c>
      <c r="S246" s="16" t="n">
        <v>0.0132833861236487</v>
      </c>
      <c r="T246" s="16" t="n">
        <v>0.039038281807122</v>
      </c>
      <c r="U246" s="16" t="n">
        <v>0.0391264644783288</v>
      </c>
      <c r="V246" s="16" t="n">
        <v>0</v>
      </c>
      <c r="W246" s="16"/>
      <c r="X246" s="16" t="n">
        <v>0.0153895037659604</v>
      </c>
      <c r="Y246" s="16" t="n">
        <v>0.0205155082885969</v>
      </c>
      <c r="Z246" s="16"/>
      <c r="AA246" s="16" t="n">
        <v>0.00632997180810669</v>
      </c>
      <c r="AB246" s="16" t="n">
        <v>0.0161939493737002</v>
      </c>
      <c r="AC246" s="16" t="n">
        <v>0.0266475400736397</v>
      </c>
      <c r="AD246" s="16"/>
      <c r="AE246" s="16" t="n">
        <v>0.0120916865886299</v>
      </c>
      <c r="AF246" s="16" t="n">
        <v>0.022696235670339</v>
      </c>
      <c r="AG246" s="16" t="n">
        <v>0.0195177929424546</v>
      </c>
      <c r="AH246" s="16"/>
      <c r="AI246" s="16" t="n">
        <v>0</v>
      </c>
      <c r="AJ246" s="16" t="n">
        <v>0.0128866580861507</v>
      </c>
    </row>
    <row r="247">
      <c r="B247" t="s">
        <v>164</v>
      </c>
      <c r="C247" s="16" t="n">
        <v>0.597749030983213</v>
      </c>
      <c r="D247" s="16" t="n">
        <v>0.593921748871298</v>
      </c>
      <c r="E247" s="16" t="n">
        <v>0.607076769009716</v>
      </c>
      <c r="F247" s="16"/>
      <c r="G247" s="16" t="n">
        <v>0.590924397294236</v>
      </c>
      <c r="H247" s="16" t="n">
        <v>0.594475565474849</v>
      </c>
      <c r="I247" s="16" t="n">
        <v>0.603489844821415</v>
      </c>
      <c r="J247" s="16"/>
      <c r="K247" s="16" t="n">
        <v>0.661115200614346</v>
      </c>
      <c r="L247" s="16" t="n">
        <v>0.606895475791355</v>
      </c>
      <c r="M247" s="16" t="n">
        <v>0.599374485245287</v>
      </c>
      <c r="N247" s="16" t="n">
        <v>0.634219517823021</v>
      </c>
      <c r="O247" s="16" t="n">
        <v>0.617977755627738</v>
      </c>
      <c r="P247" s="16" t="n">
        <v>0.571082302301983</v>
      </c>
      <c r="Q247" s="16" t="n">
        <v>0.565673241543546</v>
      </c>
      <c r="R247" s="16" t="n">
        <v>0.574197974010615</v>
      </c>
      <c r="S247" s="16" t="n">
        <v>0.590577482810687</v>
      </c>
      <c r="T247" s="16" t="n">
        <v>0.528781661490922</v>
      </c>
      <c r="U247" s="16" t="n">
        <v>0.540180983338537</v>
      </c>
      <c r="V247" s="16" t="n">
        <v>0.599888097279643</v>
      </c>
      <c r="W247" s="16"/>
      <c r="X247" s="16" t="n">
        <v>0.563962726784901</v>
      </c>
      <c r="Y247" s="16" t="n">
        <v>0.655472088946063</v>
      </c>
      <c r="Z247" s="16"/>
      <c r="AA247" s="16" t="n">
        <v>0.680408293169164</v>
      </c>
      <c r="AB247" s="16" t="n">
        <v>0.580914097343282</v>
      </c>
      <c r="AC247" s="16" t="n">
        <v>0.560566915430054</v>
      </c>
      <c r="AD247" s="16"/>
      <c r="AE247" s="16" t="n">
        <v>0.644546874929437</v>
      </c>
      <c r="AF247" s="16" t="n">
        <v>0.569877773494197</v>
      </c>
      <c r="AG247" s="16" t="n">
        <v>0.532895847363041</v>
      </c>
      <c r="AH247" s="16"/>
      <c r="AI247" s="16" t="n">
        <v>0.643998395013387</v>
      </c>
      <c r="AJ247" s="16" t="n">
        <v>0.617815003740623</v>
      </c>
    </row>
    <row r="248">
      <c r="B248" t="s">
        <v>165</v>
      </c>
      <c r="C248" s="16" t="n">
        <v>0.136442111744015</v>
      </c>
      <c r="D248" s="16" t="n">
        <v>0.131432155687829</v>
      </c>
      <c r="E248" s="16" t="n">
        <v>0.135586530099388</v>
      </c>
      <c r="F248" s="16"/>
      <c r="G248" s="16" t="n">
        <v>0.138810765906196</v>
      </c>
      <c r="H248" s="16" t="n">
        <v>0.127689005449846</v>
      </c>
      <c r="I248" s="16" t="n">
        <v>0.143649758087848</v>
      </c>
      <c r="J248" s="16"/>
      <c r="K248" s="16" t="n">
        <v>0.10639008943094</v>
      </c>
      <c r="L248" s="16" t="n">
        <v>0.161868133257057</v>
      </c>
      <c r="M248" s="16" t="n">
        <v>0.142313178617793</v>
      </c>
      <c r="N248" s="16" t="n">
        <v>0.119669165310131</v>
      </c>
      <c r="O248" s="16" t="n">
        <v>0.122553077336782</v>
      </c>
      <c r="P248" s="16" t="n">
        <v>0.129443842566071</v>
      </c>
      <c r="Q248" s="16" t="n">
        <v>0.125246705853861</v>
      </c>
      <c r="R248" s="16" t="n">
        <v>0.189969742217657</v>
      </c>
      <c r="S248" s="16" t="n">
        <v>0.148764909271845</v>
      </c>
      <c r="T248" s="16" t="n">
        <v>0.143183116940473</v>
      </c>
      <c r="U248" s="16" t="n">
        <v>0.160251982166579</v>
      </c>
      <c r="V248" s="16" t="n">
        <v>0.114184477422923</v>
      </c>
      <c r="W248" s="16"/>
      <c r="X248" s="16" t="n">
        <v>0.144429268698765</v>
      </c>
      <c r="Y248" s="16" t="n">
        <v>0.122796253317143</v>
      </c>
      <c r="Z248" s="16"/>
      <c r="AA248" s="16" t="n">
        <v>0.107275162021133</v>
      </c>
      <c r="AB248" s="16" t="n">
        <v>0.140129297953536</v>
      </c>
      <c r="AC248" s="16" t="n">
        <v>0.15257579535848</v>
      </c>
      <c r="AD248" s="16"/>
      <c r="AE248" s="16" t="n">
        <v>0.113863504481618</v>
      </c>
      <c r="AF248" s="16" t="n">
        <v>0.148348095668775</v>
      </c>
      <c r="AG248" s="16" t="n">
        <v>0.171020660202905</v>
      </c>
      <c r="AH248" s="16"/>
      <c r="AI248" s="16" t="n">
        <v>0.142526015585851</v>
      </c>
      <c r="AJ248" s="16" t="n">
        <v>0.11354640303335</v>
      </c>
    </row>
    <row r="249">
      <c r="B249" t="s">
        <v>138</v>
      </c>
      <c r="C249" s="16" t="n">
        <v>0.461306919239198</v>
      </c>
      <c r="D249" s="16" t="n">
        <v>0.462489593183469</v>
      </c>
      <c r="E249" s="16" t="n">
        <v>0.471490238910328</v>
      </c>
      <c r="F249" s="16"/>
      <c r="G249" s="16" t="n">
        <v>0.452113631388041</v>
      </c>
      <c r="H249" s="16" t="n">
        <v>0.466786560025003</v>
      </c>
      <c r="I249" s="16" t="n">
        <v>0.459840086733567</v>
      </c>
      <c r="J249" s="16"/>
      <c r="K249" s="16" t="n">
        <v>0.554725111183406</v>
      </c>
      <c r="L249" s="16" t="n">
        <v>0.445027342534298</v>
      </c>
      <c r="M249" s="16" t="n">
        <v>0.457061306627493</v>
      </c>
      <c r="N249" s="16" t="n">
        <v>0.51455035251289</v>
      </c>
      <c r="O249" s="16" t="n">
        <v>0.495424678290956</v>
      </c>
      <c r="P249" s="16" t="n">
        <v>0.441638459735912</v>
      </c>
      <c r="Q249" s="16" t="n">
        <v>0.440426535689685</v>
      </c>
      <c r="R249" s="16" t="n">
        <v>0.384228231792957</v>
      </c>
      <c r="S249" s="16" t="n">
        <v>0.441812573538842</v>
      </c>
      <c r="T249" s="16" t="n">
        <v>0.385598544550449</v>
      </c>
      <c r="U249" s="16" t="n">
        <v>0.379929001171958</v>
      </c>
      <c r="V249" s="16" t="n">
        <v>0.48570361985672</v>
      </c>
      <c r="W249" s="16"/>
      <c r="X249" s="16" t="n">
        <v>0.419533458086136</v>
      </c>
      <c r="Y249" s="16" t="n">
        <v>0.53267583562892</v>
      </c>
      <c r="Z249" s="16"/>
      <c r="AA249" s="16" t="n">
        <v>0.573133131148031</v>
      </c>
      <c r="AB249" s="16" t="n">
        <v>0.440784799389746</v>
      </c>
      <c r="AC249" s="16" t="n">
        <v>0.407991120071575</v>
      </c>
      <c r="AD249" s="16"/>
      <c r="AE249" s="16" t="n">
        <v>0.53068337044782</v>
      </c>
      <c r="AF249" s="16" t="n">
        <v>0.421529677825422</v>
      </c>
      <c r="AG249" s="16" t="n">
        <v>0.361875187160136</v>
      </c>
      <c r="AH249" s="16"/>
      <c r="AI249" s="16" t="n">
        <v>0.501472379427536</v>
      </c>
      <c r="AJ249" s="16" t="n">
        <v>0.504268600707272</v>
      </c>
    </row>
    <row r="250">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row>
    <row r="251">
      <c r="B251" s="7" t="s">
        <v>168</v>
      </c>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row>
    <row r="252">
      <c r="B252" s="26" t="s">
        <v>65</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row>
    <row r="253">
      <c r="B253" t="s">
        <v>158</v>
      </c>
      <c r="C253" s="16" t="n">
        <v>0.16268964457296</v>
      </c>
      <c r="D253" s="16" t="n">
        <v>0.186450701915224</v>
      </c>
      <c r="E253" s="16" t="n">
        <v>0.139041521031907</v>
      </c>
      <c r="F253" s="16"/>
      <c r="G253" s="16" t="n">
        <v>0.16065972677923</v>
      </c>
      <c r="H253" s="16" t="n">
        <v>0.155604343621922</v>
      </c>
      <c r="I253" s="16" t="n">
        <v>0.17008295869069</v>
      </c>
      <c r="J253" s="16"/>
      <c r="K253" s="16" t="n">
        <v>0.153131920489057</v>
      </c>
      <c r="L253" s="16" t="n">
        <v>0.145415609330048</v>
      </c>
      <c r="M253" s="16" t="n">
        <v>0.176633850240964</v>
      </c>
      <c r="N253" s="16" t="n">
        <v>0.221909127347395</v>
      </c>
      <c r="O253" s="16" t="n">
        <v>0.121930262236203</v>
      </c>
      <c r="P253" s="16" t="n">
        <v>0.199433310475971</v>
      </c>
      <c r="Q253" s="16" t="n">
        <v>0.142649647808327</v>
      </c>
      <c r="R253" s="16" t="n">
        <v>0.16193591219616</v>
      </c>
      <c r="S253" s="16" t="n">
        <v>0.160418438409898</v>
      </c>
      <c r="T253" s="16" t="n">
        <v>0.119288222598554</v>
      </c>
      <c r="U253" s="16" t="n">
        <v>0.217715039863606</v>
      </c>
      <c r="V253" s="16" t="n">
        <v>0.165783176403977</v>
      </c>
      <c r="W253" s="16"/>
      <c r="X253" s="16" t="n">
        <v>0.155970579054784</v>
      </c>
      <c r="Y253" s="16" t="n">
        <v>0.174169000411509</v>
      </c>
      <c r="Z253" s="16"/>
      <c r="AA253" s="16" t="n">
        <v>0.143590204131983</v>
      </c>
      <c r="AB253" s="16" t="n">
        <v>0.150191963104346</v>
      </c>
      <c r="AC253" s="16" t="n">
        <v>0.19320021210794</v>
      </c>
      <c r="AD253" s="16"/>
      <c r="AE253" s="16" t="n">
        <v>0.189056767374056</v>
      </c>
      <c r="AF253" s="16" t="n">
        <v>0.129217923765773</v>
      </c>
      <c r="AG253" s="16" t="n">
        <v>0.164068101468137</v>
      </c>
      <c r="AH253" s="16"/>
      <c r="AI253" s="16" t="n">
        <v>0.192269217726298</v>
      </c>
      <c r="AJ253" s="16" t="n">
        <v>0.0934334513976509</v>
      </c>
    </row>
    <row r="254">
      <c r="B254" t="s">
        <v>159</v>
      </c>
      <c r="C254" s="16" t="n">
        <v>0.329856045559397</v>
      </c>
      <c r="D254" s="16" t="n">
        <v>0.332184684882262</v>
      </c>
      <c r="E254" s="16" t="n">
        <v>0.327116419805608</v>
      </c>
      <c r="F254" s="16"/>
      <c r="G254" s="16" t="n">
        <v>0.343452572886921</v>
      </c>
      <c r="H254" s="16" t="n">
        <v>0.31952951481451</v>
      </c>
      <c r="I254" s="16" t="n">
        <v>0.334092924875462</v>
      </c>
      <c r="J254" s="16"/>
      <c r="K254" s="16" t="n">
        <v>0.336238249683085</v>
      </c>
      <c r="L254" s="16" t="n">
        <v>0.305815038875211</v>
      </c>
      <c r="M254" s="16" t="n">
        <v>0.358416510480941</v>
      </c>
      <c r="N254" s="16" t="n">
        <v>0.27593033135709</v>
      </c>
      <c r="O254" s="16" t="n">
        <v>0.402815672019879</v>
      </c>
      <c r="P254" s="16" t="n">
        <v>0.346265199571652</v>
      </c>
      <c r="Q254" s="16" t="n">
        <v>0.272530331779566</v>
      </c>
      <c r="R254" s="16" t="n">
        <v>0.299946888389452</v>
      </c>
      <c r="S254" s="16" t="n">
        <v>0.344508837147822</v>
      </c>
      <c r="T254" s="16" t="n">
        <v>0.359611546522334</v>
      </c>
      <c r="U254" s="16" t="n">
        <v>0.240651095851487</v>
      </c>
      <c r="V254" s="16" t="n">
        <v>0.46857893269106</v>
      </c>
      <c r="W254" s="16"/>
      <c r="X254" s="16" t="n">
        <v>0.321745958281957</v>
      </c>
      <c r="Y254" s="16" t="n">
        <v>0.343711927376232</v>
      </c>
      <c r="Z254" s="16"/>
      <c r="AA254" s="16" t="n">
        <v>0.338253953416901</v>
      </c>
      <c r="AB254" s="16" t="n">
        <v>0.309998003038922</v>
      </c>
      <c r="AC254" s="16" t="n">
        <v>0.350351821575872</v>
      </c>
      <c r="AD254" s="16"/>
      <c r="AE254" s="16" t="n">
        <v>0.30540647892426</v>
      </c>
      <c r="AF254" s="16" t="n">
        <v>0.341709485320227</v>
      </c>
      <c r="AG254" s="16" t="n">
        <v>0.369517458984999</v>
      </c>
      <c r="AH254" s="16"/>
      <c r="AI254" s="16" t="n">
        <v>0.339056266829563</v>
      </c>
      <c r="AJ254" s="16" t="n">
        <v>0.301191628509638</v>
      </c>
    </row>
    <row r="255">
      <c r="B255" t="s">
        <v>160</v>
      </c>
      <c r="C255" s="16" t="n">
        <v>0.314932905868791</v>
      </c>
      <c r="D255" s="16" t="n">
        <v>0.302795489580518</v>
      </c>
      <c r="E255" s="16" t="n">
        <v>0.330510726663001</v>
      </c>
      <c r="F255" s="16"/>
      <c r="G255" s="16" t="n">
        <v>0.296375829904244</v>
      </c>
      <c r="H255" s="16" t="n">
        <v>0.328961824487545</v>
      </c>
      <c r="I255" s="16" t="n">
        <v>0.309210844422321</v>
      </c>
      <c r="J255" s="16"/>
      <c r="K255" s="16" t="n">
        <v>0.353765651761863</v>
      </c>
      <c r="L255" s="16" t="n">
        <v>0.337524823936788</v>
      </c>
      <c r="M255" s="16" t="n">
        <v>0.262877392365791</v>
      </c>
      <c r="N255" s="16" t="n">
        <v>0.305033769845604</v>
      </c>
      <c r="O255" s="16" t="n">
        <v>0.360823996846644</v>
      </c>
      <c r="P255" s="16" t="n">
        <v>0.290873395119733</v>
      </c>
      <c r="Q255" s="16" t="n">
        <v>0.321288202079856</v>
      </c>
      <c r="R255" s="16" t="n">
        <v>0.26430515012187</v>
      </c>
      <c r="S255" s="16" t="n">
        <v>0.314317768602037</v>
      </c>
      <c r="T255" s="16" t="n">
        <v>0.32877903850093</v>
      </c>
      <c r="U255" s="16" t="n">
        <v>0.276552346682874</v>
      </c>
      <c r="V255" s="16" t="n">
        <v>0.224234940523768</v>
      </c>
      <c r="W255" s="16"/>
      <c r="X255" s="16" t="n">
        <v>0.306736440406621</v>
      </c>
      <c r="Y255" s="16" t="n">
        <v>0.328936362659633</v>
      </c>
      <c r="Z255" s="16"/>
      <c r="AA255" s="16" t="n">
        <v>0.299919843276833</v>
      </c>
      <c r="AB255" s="16" t="n">
        <v>0.33529974234538</v>
      </c>
      <c r="AC255" s="16" t="n">
        <v>0.298534307587998</v>
      </c>
      <c r="AD255" s="16"/>
      <c r="AE255" s="16" t="n">
        <v>0.30788874672733</v>
      </c>
      <c r="AF255" s="16" t="n">
        <v>0.340258677077742</v>
      </c>
      <c r="AG255" s="16" t="n">
        <v>0.279601354198617</v>
      </c>
      <c r="AH255" s="16"/>
      <c r="AI255" s="16" t="n">
        <v>0.311695608740987</v>
      </c>
      <c r="AJ255" s="16" t="n">
        <v>0.336365519532223</v>
      </c>
    </row>
    <row r="256">
      <c r="B256" t="s">
        <v>161</v>
      </c>
      <c r="C256" s="16" t="n">
        <v>0.12540692975291</v>
      </c>
      <c r="D256" s="16" t="n">
        <v>0.114606354259268</v>
      </c>
      <c r="E256" s="16" t="n">
        <v>0.132253236995877</v>
      </c>
      <c r="F256" s="16"/>
      <c r="G256" s="16" t="n">
        <v>0.119451354910193</v>
      </c>
      <c r="H256" s="16" t="n">
        <v>0.120830278719289</v>
      </c>
      <c r="I256" s="16" t="n">
        <v>0.132016877145504</v>
      </c>
      <c r="J256" s="16"/>
      <c r="K256" s="16" t="n">
        <v>0.0976397614425919</v>
      </c>
      <c r="L256" s="16" t="n">
        <v>0.144634837072624</v>
      </c>
      <c r="M256" s="16" t="n">
        <v>0.11819902737228</v>
      </c>
      <c r="N256" s="16" t="n">
        <v>0.12757650334067</v>
      </c>
      <c r="O256" s="16" t="n">
        <v>0.0877507445869891</v>
      </c>
      <c r="P256" s="16" t="n">
        <v>0.104970973590726</v>
      </c>
      <c r="Q256" s="16" t="n">
        <v>0.178542669238518</v>
      </c>
      <c r="R256" s="16" t="n">
        <v>0.165817423454058</v>
      </c>
      <c r="S256" s="16" t="n">
        <v>0.115363630354347</v>
      </c>
      <c r="T256" s="16" t="n">
        <v>0.11933568622392</v>
      </c>
      <c r="U256" s="16" t="n">
        <v>0.18322404032141</v>
      </c>
      <c r="V256" s="16" t="n">
        <v>0.100252584573427</v>
      </c>
      <c r="W256" s="16"/>
      <c r="X256" s="16" t="n">
        <v>0.149962538460881</v>
      </c>
      <c r="Y256" s="16" t="n">
        <v>0.0834542847863714</v>
      </c>
      <c r="Z256" s="16"/>
      <c r="AA256" s="16" t="n">
        <v>0.164801859054194</v>
      </c>
      <c r="AB256" s="16" t="n">
        <v>0.119722724977789</v>
      </c>
      <c r="AC256" s="16" t="n">
        <v>0.104557320504689</v>
      </c>
      <c r="AD256" s="16"/>
      <c r="AE256" s="16" t="n">
        <v>0.128350689999993</v>
      </c>
      <c r="AF256" s="16" t="n">
        <v>0.121543371529391</v>
      </c>
      <c r="AG256" s="16" t="n">
        <v>0.125831007244276</v>
      </c>
      <c r="AH256" s="16"/>
      <c r="AI256" s="16" t="n">
        <v>0.121348970105417</v>
      </c>
      <c r="AJ256" s="16" t="n">
        <v>0.16530941311159</v>
      </c>
    </row>
    <row r="257">
      <c r="B257" t="s">
        <v>162</v>
      </c>
      <c r="C257" s="16" t="n">
        <v>0.0377836582833935</v>
      </c>
      <c r="D257" s="16" t="n">
        <v>0.0284181335564084</v>
      </c>
      <c r="E257" s="16" t="n">
        <v>0.0471969261918609</v>
      </c>
      <c r="F257" s="16"/>
      <c r="G257" s="16" t="n">
        <v>0.0263417612619344</v>
      </c>
      <c r="H257" s="16" t="n">
        <v>0.0452605999010372</v>
      </c>
      <c r="I257" s="16" t="n">
        <v>0.0353468106388547</v>
      </c>
      <c r="J257" s="16"/>
      <c r="K257" s="16" t="n">
        <v>0.0296141896757683</v>
      </c>
      <c r="L257" s="16" t="n">
        <v>0.037442294039508</v>
      </c>
      <c r="M257" s="16" t="n">
        <v>0.0547766874160993</v>
      </c>
      <c r="N257" s="16" t="n">
        <v>0.0341630254820825</v>
      </c>
      <c r="O257" s="16" t="n">
        <v>0.00994314728926837</v>
      </c>
      <c r="P257" s="16" t="n">
        <v>0.0281385490132472</v>
      </c>
      <c r="Q257" s="16" t="n">
        <v>0.0503695537035599</v>
      </c>
      <c r="R257" s="16" t="n">
        <v>0.0818614393380085</v>
      </c>
      <c r="S257" s="16" t="n">
        <v>0.0335833164208147</v>
      </c>
      <c r="T257" s="16" t="n">
        <v>0.0445446959127383</v>
      </c>
      <c r="U257" s="16" t="n">
        <v>0.0395340666635361</v>
      </c>
      <c r="V257" s="16" t="n">
        <v>0.0411503658077675</v>
      </c>
      <c r="W257" s="16"/>
      <c r="X257" s="16" t="n">
        <v>0.043751817435926</v>
      </c>
      <c r="Y257" s="16" t="n">
        <v>0.0275872072400633</v>
      </c>
      <c r="Z257" s="16"/>
      <c r="AA257" s="16" t="n">
        <v>0.0421587632523099</v>
      </c>
      <c r="AB257" s="16" t="n">
        <v>0.0459261331118648</v>
      </c>
      <c r="AC257" s="16" t="n">
        <v>0.0237328520132632</v>
      </c>
      <c r="AD257" s="16"/>
      <c r="AE257" s="16" t="n">
        <v>0.0418209964713685</v>
      </c>
      <c r="AF257" s="16" t="n">
        <v>0.0289149382820163</v>
      </c>
      <c r="AG257" s="16" t="n">
        <v>0.0459835806576042</v>
      </c>
      <c r="AH257" s="16"/>
      <c r="AI257" s="16" t="n">
        <v>0.0356299365977346</v>
      </c>
      <c r="AJ257" s="16" t="n">
        <v>0.0714327330242981</v>
      </c>
    </row>
    <row r="258">
      <c r="B258" t="s">
        <v>163</v>
      </c>
      <c r="C258" s="16" t="n">
        <v>0.0293308159625482</v>
      </c>
      <c r="D258" s="16" t="n">
        <v>0.0355446358063194</v>
      </c>
      <c r="E258" s="16" t="n">
        <v>0.0238811693117459</v>
      </c>
      <c r="F258" s="16"/>
      <c r="G258" s="16" t="n">
        <v>0.0537187542574774</v>
      </c>
      <c r="H258" s="16" t="n">
        <v>0.0298134384556966</v>
      </c>
      <c r="I258" s="16" t="n">
        <v>0.0192495842271675</v>
      </c>
      <c r="J258" s="16"/>
      <c r="K258" s="16" t="n">
        <v>0.0296102269476346</v>
      </c>
      <c r="L258" s="16" t="n">
        <v>0.0291673967458203</v>
      </c>
      <c r="M258" s="16" t="n">
        <v>0.0290965321239257</v>
      </c>
      <c r="N258" s="16" t="n">
        <v>0.0353872426271582</v>
      </c>
      <c r="O258" s="16" t="n">
        <v>0.0167361770210174</v>
      </c>
      <c r="P258" s="16" t="n">
        <v>0.0303185722286708</v>
      </c>
      <c r="Q258" s="16" t="n">
        <v>0.0346195953901734</v>
      </c>
      <c r="R258" s="16" t="n">
        <v>0.0261331865004518</v>
      </c>
      <c r="S258" s="16" t="n">
        <v>0.0318080090650811</v>
      </c>
      <c r="T258" s="16" t="n">
        <v>0.0284408102415227</v>
      </c>
      <c r="U258" s="16" t="n">
        <v>0.0423234106170865</v>
      </c>
      <c r="V258" s="16" t="n">
        <v>0</v>
      </c>
      <c r="W258" s="16"/>
      <c r="X258" s="16" t="n">
        <v>0.0218326663598309</v>
      </c>
      <c r="Y258" s="16" t="n">
        <v>0.0421412175261911</v>
      </c>
      <c r="Z258" s="16"/>
      <c r="AA258" s="16" t="n">
        <v>0.0112753768677794</v>
      </c>
      <c r="AB258" s="16" t="n">
        <v>0.0388614334216978</v>
      </c>
      <c r="AC258" s="16" t="n">
        <v>0.0296234862102371</v>
      </c>
      <c r="AD258" s="16"/>
      <c r="AE258" s="16" t="n">
        <v>0.0274763205029927</v>
      </c>
      <c r="AF258" s="16" t="n">
        <v>0.0383556040248516</v>
      </c>
      <c r="AG258" s="16" t="n">
        <v>0.0149984974463672</v>
      </c>
      <c r="AH258" s="16"/>
      <c r="AI258" s="16" t="n">
        <v>0</v>
      </c>
      <c r="AJ258" s="16" t="n">
        <v>0.0322672544245996</v>
      </c>
    </row>
    <row r="259">
      <c r="B259" t="s">
        <v>164</v>
      </c>
      <c r="C259" s="16" t="n">
        <v>0.492545690132357</v>
      </c>
      <c r="D259" s="16" t="n">
        <v>0.518635386797486</v>
      </c>
      <c r="E259" s="16" t="n">
        <v>0.466157940837515</v>
      </c>
      <c r="F259" s="16"/>
      <c r="G259" s="16" t="n">
        <v>0.50411229966615</v>
      </c>
      <c r="H259" s="16" t="n">
        <v>0.475133858436432</v>
      </c>
      <c r="I259" s="16" t="n">
        <v>0.504175883566152</v>
      </c>
      <c r="J259" s="16"/>
      <c r="K259" s="16" t="n">
        <v>0.489370170172142</v>
      </c>
      <c r="L259" s="16" t="n">
        <v>0.451230648205259</v>
      </c>
      <c r="M259" s="16" t="n">
        <v>0.535050360721905</v>
      </c>
      <c r="N259" s="16" t="n">
        <v>0.497839458704486</v>
      </c>
      <c r="O259" s="16" t="n">
        <v>0.524745934256081</v>
      </c>
      <c r="P259" s="16" t="n">
        <v>0.545698510047623</v>
      </c>
      <c r="Q259" s="16" t="n">
        <v>0.415179979587893</v>
      </c>
      <c r="R259" s="16" t="n">
        <v>0.461882800585611</v>
      </c>
      <c r="S259" s="16" t="n">
        <v>0.50492727555772</v>
      </c>
      <c r="T259" s="16" t="n">
        <v>0.478899769120889</v>
      </c>
      <c r="U259" s="16" t="n">
        <v>0.458366135715093</v>
      </c>
      <c r="V259" s="16" t="n">
        <v>0.634362109095037</v>
      </c>
      <c r="W259" s="16"/>
      <c r="X259" s="16" t="n">
        <v>0.477716537336741</v>
      </c>
      <c r="Y259" s="16" t="n">
        <v>0.517880927787741</v>
      </c>
      <c r="Z259" s="16"/>
      <c r="AA259" s="16" t="n">
        <v>0.481844157548884</v>
      </c>
      <c r="AB259" s="16" t="n">
        <v>0.460189966143268</v>
      </c>
      <c r="AC259" s="16" t="n">
        <v>0.543552033683812</v>
      </c>
      <c r="AD259" s="16"/>
      <c r="AE259" s="16" t="n">
        <v>0.494463246298316</v>
      </c>
      <c r="AF259" s="16" t="n">
        <v>0.470927409086</v>
      </c>
      <c r="AG259" s="16" t="n">
        <v>0.533585560453135</v>
      </c>
      <c r="AH259" s="16"/>
      <c r="AI259" s="16" t="n">
        <v>0.531325484555861</v>
      </c>
      <c r="AJ259" s="16" t="n">
        <v>0.394625079907289</v>
      </c>
    </row>
    <row r="260">
      <c r="B260" t="s">
        <v>165</v>
      </c>
      <c r="C260" s="16" t="n">
        <v>0.163190588036304</v>
      </c>
      <c r="D260" s="16" t="n">
        <v>0.143024487815677</v>
      </c>
      <c r="E260" s="16" t="n">
        <v>0.179450163187738</v>
      </c>
      <c r="F260" s="16"/>
      <c r="G260" s="16" t="n">
        <v>0.145793116172128</v>
      </c>
      <c r="H260" s="16" t="n">
        <v>0.166090878620326</v>
      </c>
      <c r="I260" s="16" t="n">
        <v>0.167363687784359</v>
      </c>
      <c r="J260" s="16"/>
      <c r="K260" s="16" t="n">
        <v>0.12725395111836</v>
      </c>
      <c r="L260" s="16" t="n">
        <v>0.182077131112132</v>
      </c>
      <c r="M260" s="16" t="n">
        <v>0.172975714788379</v>
      </c>
      <c r="N260" s="16" t="n">
        <v>0.161739528822752</v>
      </c>
      <c r="O260" s="16" t="n">
        <v>0.0976938918762575</v>
      </c>
      <c r="P260" s="16" t="n">
        <v>0.133109522603973</v>
      </c>
      <c r="Q260" s="16" t="n">
        <v>0.228912222942078</v>
      </c>
      <c r="R260" s="16" t="n">
        <v>0.247678862792067</v>
      </c>
      <c r="S260" s="16" t="n">
        <v>0.148946946775162</v>
      </c>
      <c r="T260" s="16" t="n">
        <v>0.163880382136658</v>
      </c>
      <c r="U260" s="16" t="n">
        <v>0.222758106984946</v>
      </c>
      <c r="V260" s="16" t="n">
        <v>0.141402950381194</v>
      </c>
      <c r="W260" s="16"/>
      <c r="X260" s="16" t="n">
        <v>0.193714355896807</v>
      </c>
      <c r="Y260" s="16" t="n">
        <v>0.111041492026435</v>
      </c>
      <c r="Z260" s="16"/>
      <c r="AA260" s="16" t="n">
        <v>0.206960622306504</v>
      </c>
      <c r="AB260" s="16" t="n">
        <v>0.165648858089654</v>
      </c>
      <c r="AC260" s="16" t="n">
        <v>0.128290172517952</v>
      </c>
      <c r="AD260" s="16"/>
      <c r="AE260" s="16" t="n">
        <v>0.170171686471362</v>
      </c>
      <c r="AF260" s="16" t="n">
        <v>0.150458309811407</v>
      </c>
      <c r="AG260" s="16" t="n">
        <v>0.17181458790188</v>
      </c>
      <c r="AH260" s="16"/>
      <c r="AI260" s="16" t="n">
        <v>0.156978906703152</v>
      </c>
      <c r="AJ260" s="16" t="n">
        <v>0.236742146135888</v>
      </c>
    </row>
    <row r="261">
      <c r="B261" t="s">
        <v>138</v>
      </c>
      <c r="C261" s="16" t="n">
        <v>0.329355102096053</v>
      </c>
      <c r="D261" s="16" t="n">
        <v>0.375610898981809</v>
      </c>
      <c r="E261" s="16" t="n">
        <v>0.286707777649777</v>
      </c>
      <c r="F261" s="16"/>
      <c r="G261" s="16" t="n">
        <v>0.358319183494023</v>
      </c>
      <c r="H261" s="16" t="n">
        <v>0.309042979816106</v>
      </c>
      <c r="I261" s="16" t="n">
        <v>0.336812195781793</v>
      </c>
      <c r="J261" s="16"/>
      <c r="K261" s="16" t="n">
        <v>0.362116219053782</v>
      </c>
      <c r="L261" s="16" t="n">
        <v>0.269153517093127</v>
      </c>
      <c r="M261" s="16" t="n">
        <v>0.362074645933526</v>
      </c>
      <c r="N261" s="16" t="n">
        <v>0.336099929881734</v>
      </c>
      <c r="O261" s="16" t="n">
        <v>0.427052042379824</v>
      </c>
      <c r="P261" s="16" t="n">
        <v>0.41258898744365</v>
      </c>
      <c r="Q261" s="16" t="n">
        <v>0.186267756645815</v>
      </c>
      <c r="R261" s="16" t="n">
        <v>0.214203937793544</v>
      </c>
      <c r="S261" s="16" t="n">
        <v>0.355980328782558</v>
      </c>
      <c r="T261" s="16" t="n">
        <v>0.31501938698423</v>
      </c>
      <c r="U261" s="16" t="n">
        <v>0.235608028730147</v>
      </c>
      <c r="V261" s="16" t="n">
        <v>0.492959158713843</v>
      </c>
      <c r="W261" s="16"/>
      <c r="X261" s="16" t="n">
        <v>0.284002181439933</v>
      </c>
      <c r="Y261" s="16" t="n">
        <v>0.406839435761307</v>
      </c>
      <c r="Z261" s="16"/>
      <c r="AA261" s="16" t="n">
        <v>0.27488353524238</v>
      </c>
      <c r="AB261" s="16" t="n">
        <v>0.294541108053615</v>
      </c>
      <c r="AC261" s="16" t="n">
        <v>0.41526186116586</v>
      </c>
      <c r="AD261" s="16"/>
      <c r="AE261" s="16" t="n">
        <v>0.324291559826955</v>
      </c>
      <c r="AF261" s="16" t="n">
        <v>0.320469099274593</v>
      </c>
      <c r="AG261" s="16" t="n">
        <v>0.361770972551255</v>
      </c>
      <c r="AH261" s="16"/>
      <c r="AI261" s="16" t="n">
        <v>0.374346577852709</v>
      </c>
      <c r="AJ261" s="16" t="n">
        <v>0.157882933771401</v>
      </c>
    </row>
    <row r="262">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row>
    <row r="263">
      <c r="B263" s="7" t="s">
        <v>169</v>
      </c>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row>
    <row r="264">
      <c r="B264" s="26" t="s">
        <v>65</v>
      </c>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row>
    <row r="265">
      <c r="B265" t="s">
        <v>158</v>
      </c>
      <c r="C265" s="16" t="n">
        <v>0.253598945658298</v>
      </c>
      <c r="D265" s="16" t="n">
        <v>0.26515703617501</v>
      </c>
      <c r="E265" s="16" t="n">
        <v>0.240140284865592</v>
      </c>
      <c r="F265" s="16"/>
      <c r="G265" s="16" t="n">
        <v>0.257579905064679</v>
      </c>
      <c r="H265" s="16" t="n">
        <v>0.234769066822783</v>
      </c>
      <c r="I265" s="16" t="n">
        <v>0.269544395156948</v>
      </c>
      <c r="J265" s="16"/>
      <c r="K265" s="16" t="n">
        <v>0.313056835887311</v>
      </c>
      <c r="L265" s="16" t="n">
        <v>0.228548980935037</v>
      </c>
      <c r="M265" s="16" t="n">
        <v>0.2673619682092</v>
      </c>
      <c r="N265" s="16" t="n">
        <v>0.227341746218647</v>
      </c>
      <c r="O265" s="16" t="n">
        <v>0.26530929915946</v>
      </c>
      <c r="P265" s="16" t="n">
        <v>0.251306313006003</v>
      </c>
      <c r="Q265" s="16" t="n">
        <v>0.212563379011737</v>
      </c>
      <c r="R265" s="16" t="n">
        <v>0.257016210624381</v>
      </c>
      <c r="S265" s="16" t="n">
        <v>0.257713755479308</v>
      </c>
      <c r="T265" s="16" t="n">
        <v>0.242899415445776</v>
      </c>
      <c r="U265" s="16" t="n">
        <v>0.281005876923601</v>
      </c>
      <c r="V265" s="16" t="n">
        <v>0.171889584729953</v>
      </c>
      <c r="W265" s="16"/>
      <c r="X265" s="16" t="n">
        <v>0.234261264467414</v>
      </c>
      <c r="Y265" s="16" t="n">
        <v>0.286636891617012</v>
      </c>
      <c r="Z265" s="16"/>
      <c r="AA265" s="16" t="n">
        <v>0.31769068164958</v>
      </c>
      <c r="AB265" s="16" t="n">
        <v>0.246505463449408</v>
      </c>
      <c r="AC265" s="16" t="n">
        <v>0.216797348608917</v>
      </c>
      <c r="AD265" s="16"/>
      <c r="AE265" s="16" t="n">
        <v>0.292604662955694</v>
      </c>
      <c r="AF265" s="16" t="n">
        <v>0.207283167962454</v>
      </c>
      <c r="AG265" s="16" t="n">
        <v>0.248809203056927</v>
      </c>
      <c r="AH265" s="16"/>
      <c r="AI265" s="16" t="n">
        <v>0.286653264369964</v>
      </c>
      <c r="AJ265" s="16" t="n">
        <v>0.289489579931424</v>
      </c>
    </row>
    <row r="266">
      <c r="B266" t="s">
        <v>159</v>
      </c>
      <c r="C266" s="16" t="n">
        <v>0.405317767737414</v>
      </c>
      <c r="D266" s="16" t="n">
        <v>0.401614970134132</v>
      </c>
      <c r="E266" s="16" t="n">
        <v>0.410289526706581</v>
      </c>
      <c r="F266" s="16"/>
      <c r="G266" s="16" t="n">
        <v>0.318730557687416</v>
      </c>
      <c r="H266" s="16" t="n">
        <v>0.421192092779693</v>
      </c>
      <c r="I266" s="16" t="n">
        <v>0.424748016892722</v>
      </c>
      <c r="J266" s="16"/>
      <c r="K266" s="16" t="n">
        <v>0.360967443891213</v>
      </c>
      <c r="L266" s="16" t="n">
        <v>0.434851499114757</v>
      </c>
      <c r="M266" s="16" t="n">
        <v>0.391342076121682</v>
      </c>
      <c r="N266" s="16" t="n">
        <v>0.428582572884367</v>
      </c>
      <c r="O266" s="16" t="n">
        <v>0.381655448998338</v>
      </c>
      <c r="P266" s="16" t="n">
        <v>0.408690915124498</v>
      </c>
      <c r="Q266" s="16" t="n">
        <v>0.440262755321457</v>
      </c>
      <c r="R266" s="16" t="n">
        <v>0.442939720454601</v>
      </c>
      <c r="S266" s="16" t="n">
        <v>0.427882114197957</v>
      </c>
      <c r="T266" s="16" t="n">
        <v>0.367211379896076</v>
      </c>
      <c r="U266" s="16" t="n">
        <v>0.374538364767198</v>
      </c>
      <c r="V266" s="16" t="n">
        <v>0.423506841349279</v>
      </c>
      <c r="W266" s="16"/>
      <c r="X266" s="16" t="n">
        <v>0.408455727822053</v>
      </c>
      <c r="Y266" s="16" t="n">
        <v>0.399956641205562</v>
      </c>
      <c r="Z266" s="16"/>
      <c r="AA266" s="16" t="n">
        <v>0.403433652522098</v>
      </c>
      <c r="AB266" s="16" t="n">
        <v>0.403402368109083</v>
      </c>
      <c r="AC266" s="16" t="n">
        <v>0.409240483183354</v>
      </c>
      <c r="AD266" s="16"/>
      <c r="AE266" s="16" t="n">
        <v>0.373884691559321</v>
      </c>
      <c r="AF266" s="16" t="n">
        <v>0.434571496488372</v>
      </c>
      <c r="AG266" s="16" t="n">
        <v>0.426399838462622</v>
      </c>
      <c r="AH266" s="16"/>
      <c r="AI266" s="16" t="n">
        <v>0.41424725122425</v>
      </c>
      <c r="AJ266" s="16" t="n">
        <v>0.427844866465666</v>
      </c>
    </row>
    <row r="267">
      <c r="B267" t="s">
        <v>160</v>
      </c>
      <c r="C267" s="16" t="n">
        <v>0.230223407945351</v>
      </c>
      <c r="D267" s="16" t="n">
        <v>0.222665183853872</v>
      </c>
      <c r="E267" s="16" t="n">
        <v>0.239897523223972</v>
      </c>
      <c r="F267" s="16"/>
      <c r="G267" s="16" t="n">
        <v>0.269073584728181</v>
      </c>
      <c r="H267" s="16" t="n">
        <v>0.236176618862361</v>
      </c>
      <c r="I267" s="16" t="n">
        <v>0.209340798502468</v>
      </c>
      <c r="J267" s="16"/>
      <c r="K267" s="16" t="n">
        <v>0.244157471670176</v>
      </c>
      <c r="L267" s="16" t="n">
        <v>0.186224882932947</v>
      </c>
      <c r="M267" s="16" t="n">
        <v>0.199530971459671</v>
      </c>
      <c r="N267" s="16" t="n">
        <v>0.23897905683583</v>
      </c>
      <c r="O267" s="16" t="n">
        <v>0.271987986525506</v>
      </c>
      <c r="P267" s="16" t="n">
        <v>0.234158399446982</v>
      </c>
      <c r="Q267" s="16" t="n">
        <v>0.226805938856824</v>
      </c>
      <c r="R267" s="16" t="n">
        <v>0.178188704547933</v>
      </c>
      <c r="S267" s="16" t="n">
        <v>0.228346458340146</v>
      </c>
      <c r="T267" s="16" t="n">
        <v>0.2874366702324</v>
      </c>
      <c r="U267" s="16" t="n">
        <v>0.162384833889769</v>
      </c>
      <c r="V267" s="16" t="n">
        <v>0.346227389272114</v>
      </c>
      <c r="W267" s="16"/>
      <c r="X267" s="16" t="n">
        <v>0.240761228825074</v>
      </c>
      <c r="Y267" s="16" t="n">
        <v>0.212219803826</v>
      </c>
      <c r="Z267" s="16"/>
      <c r="AA267" s="16" t="n">
        <v>0.202098155608932</v>
      </c>
      <c r="AB267" s="16" t="n">
        <v>0.220542429292821</v>
      </c>
      <c r="AC267" s="16" t="n">
        <v>0.263485284388212</v>
      </c>
      <c r="AD267" s="16"/>
      <c r="AE267" s="16" t="n">
        <v>0.22252070242759</v>
      </c>
      <c r="AF267" s="16" t="n">
        <v>0.253633420801656</v>
      </c>
      <c r="AG267" s="16" t="n">
        <v>0.200729787192125</v>
      </c>
      <c r="AH267" s="16"/>
      <c r="AI267" s="16" t="n">
        <v>0.211326550325562</v>
      </c>
      <c r="AJ267" s="16" t="n">
        <v>0.189397090385549</v>
      </c>
    </row>
    <row r="268">
      <c r="B268" t="s">
        <v>161</v>
      </c>
      <c r="C268" s="16" t="n">
        <v>0.0706211191408514</v>
      </c>
      <c r="D268" s="16" t="n">
        <v>0.0650938464185594</v>
      </c>
      <c r="E268" s="16" t="n">
        <v>0.0769766684957923</v>
      </c>
      <c r="F268" s="16"/>
      <c r="G268" s="16" t="n">
        <v>0.101171433623425</v>
      </c>
      <c r="H268" s="16" t="n">
        <v>0.0646552272226971</v>
      </c>
      <c r="I268" s="16" t="n">
        <v>0.064105166323455</v>
      </c>
      <c r="J268" s="16"/>
      <c r="K268" s="16" t="n">
        <v>0.0550049564273107</v>
      </c>
      <c r="L268" s="16" t="n">
        <v>0.0986536739134314</v>
      </c>
      <c r="M268" s="16" t="n">
        <v>0.0670536548145699</v>
      </c>
      <c r="N268" s="16" t="n">
        <v>0.0730352534394146</v>
      </c>
      <c r="O268" s="16" t="n">
        <v>0.0649732310032059</v>
      </c>
      <c r="P268" s="16" t="n">
        <v>0.0622182283572822</v>
      </c>
      <c r="Q268" s="16" t="n">
        <v>0.0575262447982922</v>
      </c>
      <c r="R268" s="16" t="n">
        <v>0.0866558987786606</v>
      </c>
      <c r="S268" s="16" t="n">
        <v>0.0809502208269262</v>
      </c>
      <c r="T268" s="16" t="n">
        <v>0.0437690351762057</v>
      </c>
      <c r="U268" s="16" t="n">
        <v>0.131276536001013</v>
      </c>
      <c r="V268" s="16" t="n">
        <v>0.0164997847238826</v>
      </c>
      <c r="W268" s="16"/>
      <c r="X268" s="16" t="n">
        <v>0.077706276339398</v>
      </c>
      <c r="Y268" s="16" t="n">
        <v>0.05851630479812</v>
      </c>
      <c r="Z268" s="16"/>
      <c r="AA268" s="16" t="n">
        <v>0.0467931838629642</v>
      </c>
      <c r="AB268" s="16" t="n">
        <v>0.0818972812508794</v>
      </c>
      <c r="AC268" s="16" t="n">
        <v>0.0727481555303769</v>
      </c>
      <c r="AD268" s="16"/>
      <c r="AE268" s="16" t="n">
        <v>0.0738187468014402</v>
      </c>
      <c r="AF268" s="16" t="n">
        <v>0.0627562576530746</v>
      </c>
      <c r="AG268" s="16" t="n">
        <v>0.0789096902720378</v>
      </c>
      <c r="AH268" s="16"/>
      <c r="AI268" s="16" t="n">
        <v>0.0630312176943267</v>
      </c>
      <c r="AJ268" s="16" t="n">
        <v>0.0495761836656721</v>
      </c>
    </row>
    <row r="269">
      <c r="B269" t="s">
        <v>162</v>
      </c>
      <c r="C269" s="16" t="n">
        <v>0.0226171902935411</v>
      </c>
      <c r="D269" s="16" t="n">
        <v>0.0219422679280389</v>
      </c>
      <c r="E269" s="16" t="n">
        <v>0.0213974938221461</v>
      </c>
      <c r="F269" s="16"/>
      <c r="G269" s="16" t="n">
        <v>0.0319401390748325</v>
      </c>
      <c r="H269" s="16" t="n">
        <v>0.0238112107554169</v>
      </c>
      <c r="I269" s="16" t="n">
        <v>0.0178241881541847</v>
      </c>
      <c r="J269" s="16"/>
      <c r="K269" s="16" t="n">
        <v>0.0207620087369233</v>
      </c>
      <c r="L269" s="16" t="n">
        <v>0.0395610114519462</v>
      </c>
      <c r="M269" s="16" t="n">
        <v>0.0267546211579967</v>
      </c>
      <c r="N269" s="16" t="n">
        <v>0.0147529102399962</v>
      </c>
      <c r="O269" s="16" t="n">
        <v>0.0105228039790623</v>
      </c>
      <c r="P269" s="16" t="n">
        <v>0.0249911055155069</v>
      </c>
      <c r="Q269" s="16" t="n">
        <v>0.0275206339208523</v>
      </c>
      <c r="R269" s="16" t="n">
        <v>0.0228526556078021</v>
      </c>
      <c r="S269" s="16" t="n">
        <v>0</v>
      </c>
      <c r="T269" s="16" t="n">
        <v>0.0389498349735572</v>
      </c>
      <c r="U269" s="16" t="n">
        <v>0.00847097780133364</v>
      </c>
      <c r="V269" s="16" t="n">
        <v>0.0418763999247722</v>
      </c>
      <c r="W269" s="16"/>
      <c r="X269" s="16" t="n">
        <v>0.0221051481405763</v>
      </c>
      <c r="Y269" s="16" t="n">
        <v>0.0234920015395869</v>
      </c>
      <c r="Z269" s="16"/>
      <c r="AA269" s="16" t="n">
        <v>0.0243797390735418</v>
      </c>
      <c r="AB269" s="16" t="n">
        <v>0.0295860733251716</v>
      </c>
      <c r="AC269" s="16" t="n">
        <v>0.0120230042517391</v>
      </c>
      <c r="AD269" s="16"/>
      <c r="AE269" s="16" t="n">
        <v>0.022647763208579</v>
      </c>
      <c r="AF269" s="16" t="n">
        <v>0.0200496814261704</v>
      </c>
      <c r="AG269" s="16" t="n">
        <v>0.0280151461249697</v>
      </c>
      <c r="AH269" s="16"/>
      <c r="AI269" s="16" t="n">
        <v>0.0173167320254923</v>
      </c>
      <c r="AJ269" s="16" t="n">
        <v>0.0320749585332126</v>
      </c>
    </row>
    <row r="270">
      <c r="B270" t="s">
        <v>163</v>
      </c>
      <c r="C270" s="16" t="n">
        <v>0.0176215692245448</v>
      </c>
      <c r="D270" s="16" t="n">
        <v>0.0235266954903875</v>
      </c>
      <c r="E270" s="16" t="n">
        <v>0.0112985028859166</v>
      </c>
      <c r="F270" s="16"/>
      <c r="G270" s="16" t="n">
        <v>0.021504379821467</v>
      </c>
      <c r="H270" s="16" t="n">
        <v>0.0193957835570493</v>
      </c>
      <c r="I270" s="16" t="n">
        <v>0.0144374349702214</v>
      </c>
      <c r="J270" s="16"/>
      <c r="K270" s="16" t="n">
        <v>0.00605128338706526</v>
      </c>
      <c r="L270" s="16" t="n">
        <v>0.0121599516518807</v>
      </c>
      <c r="M270" s="16" t="n">
        <v>0.04795670823688</v>
      </c>
      <c r="N270" s="16" t="n">
        <v>0.0173084603817447</v>
      </c>
      <c r="O270" s="16" t="n">
        <v>0.00555123033442808</v>
      </c>
      <c r="P270" s="16" t="n">
        <v>0.0186350385497281</v>
      </c>
      <c r="Q270" s="16" t="n">
        <v>0.0353210480908365</v>
      </c>
      <c r="R270" s="16" t="n">
        <v>0.0123468099866224</v>
      </c>
      <c r="S270" s="16" t="n">
        <v>0.00510745115566193</v>
      </c>
      <c r="T270" s="16" t="n">
        <v>0.0197336642759842</v>
      </c>
      <c r="U270" s="16" t="n">
        <v>0.0423234106170865</v>
      </c>
      <c r="V270" s="16" t="n">
        <v>0</v>
      </c>
      <c r="W270" s="16"/>
      <c r="X270" s="16" t="n">
        <v>0.016710354405484</v>
      </c>
      <c r="Y270" s="16" t="n">
        <v>0.019178357013719</v>
      </c>
      <c r="Z270" s="16"/>
      <c r="AA270" s="16" t="n">
        <v>0.0056045872828847</v>
      </c>
      <c r="AB270" s="16" t="n">
        <v>0.0180663845726363</v>
      </c>
      <c r="AC270" s="16" t="n">
        <v>0.0257057240374009</v>
      </c>
      <c r="AD270" s="16"/>
      <c r="AE270" s="16" t="n">
        <v>0.0145234330473755</v>
      </c>
      <c r="AF270" s="16" t="n">
        <v>0.0217059756682729</v>
      </c>
      <c r="AG270" s="16" t="n">
        <v>0.0171363348913182</v>
      </c>
      <c r="AH270" s="16"/>
      <c r="AI270" s="16" t="n">
        <v>0.00742498436040472</v>
      </c>
      <c r="AJ270" s="16" t="n">
        <v>0.0116173210184767</v>
      </c>
    </row>
    <row r="271">
      <c r="B271" t="s">
        <v>164</v>
      </c>
      <c r="C271" s="16" t="n">
        <v>0.658916713395712</v>
      </c>
      <c r="D271" s="16" t="n">
        <v>0.666772006309142</v>
      </c>
      <c r="E271" s="16" t="n">
        <v>0.650429811572173</v>
      </c>
      <c r="F271" s="16"/>
      <c r="G271" s="16" t="n">
        <v>0.576310462752095</v>
      </c>
      <c r="H271" s="16" t="n">
        <v>0.655961159602475</v>
      </c>
      <c r="I271" s="16" t="n">
        <v>0.694292412049671</v>
      </c>
      <c r="J271" s="16"/>
      <c r="K271" s="16" t="n">
        <v>0.674024279778525</v>
      </c>
      <c r="L271" s="16" t="n">
        <v>0.663400480049795</v>
      </c>
      <c r="M271" s="16" t="n">
        <v>0.658704044330882</v>
      </c>
      <c r="N271" s="16" t="n">
        <v>0.655924319103015</v>
      </c>
      <c r="O271" s="16" t="n">
        <v>0.646964748157798</v>
      </c>
      <c r="P271" s="16" t="n">
        <v>0.659997228130501</v>
      </c>
      <c r="Q271" s="16" t="n">
        <v>0.652826134333194</v>
      </c>
      <c r="R271" s="16" t="n">
        <v>0.699955931078982</v>
      </c>
      <c r="S271" s="16" t="n">
        <v>0.685595869677265</v>
      </c>
      <c r="T271" s="16" t="n">
        <v>0.610110795341853</v>
      </c>
      <c r="U271" s="16" t="n">
        <v>0.655544241690798</v>
      </c>
      <c r="V271" s="16" t="n">
        <v>0.595396426079231</v>
      </c>
      <c r="W271" s="16"/>
      <c r="X271" s="16" t="n">
        <v>0.642716992289468</v>
      </c>
      <c r="Y271" s="16" t="n">
        <v>0.686593532822574</v>
      </c>
      <c r="Z271" s="16"/>
      <c r="AA271" s="16" t="n">
        <v>0.721124334171677</v>
      </c>
      <c r="AB271" s="16" t="n">
        <v>0.649907831558492</v>
      </c>
      <c r="AC271" s="16" t="n">
        <v>0.626037831792271</v>
      </c>
      <c r="AD271" s="16"/>
      <c r="AE271" s="16" t="n">
        <v>0.666489354515015</v>
      </c>
      <c r="AF271" s="16" t="n">
        <v>0.641854664450827</v>
      </c>
      <c r="AG271" s="16" t="n">
        <v>0.675209041519549</v>
      </c>
      <c r="AH271" s="16"/>
      <c r="AI271" s="16" t="n">
        <v>0.700900515594214</v>
      </c>
      <c r="AJ271" s="16" t="n">
        <v>0.71733444639709</v>
      </c>
    </row>
    <row r="272">
      <c r="B272" t="s">
        <v>165</v>
      </c>
      <c r="C272" s="16" t="n">
        <v>0.0932383094343925</v>
      </c>
      <c r="D272" s="16" t="n">
        <v>0.0870361143465983</v>
      </c>
      <c r="E272" s="16" t="n">
        <v>0.0983741623179384</v>
      </c>
      <c r="F272" s="16"/>
      <c r="G272" s="16" t="n">
        <v>0.133111572698257</v>
      </c>
      <c r="H272" s="16" t="n">
        <v>0.088466437978114</v>
      </c>
      <c r="I272" s="16" t="n">
        <v>0.0819293544776397</v>
      </c>
      <c r="J272" s="16"/>
      <c r="K272" s="16" t="n">
        <v>0.075766965164234</v>
      </c>
      <c r="L272" s="16" t="n">
        <v>0.138214685365378</v>
      </c>
      <c r="M272" s="16" t="n">
        <v>0.0938082759725666</v>
      </c>
      <c r="N272" s="16" t="n">
        <v>0.0877881636794108</v>
      </c>
      <c r="O272" s="16" t="n">
        <v>0.0754960349822682</v>
      </c>
      <c r="P272" s="16" t="n">
        <v>0.087209333872789</v>
      </c>
      <c r="Q272" s="16" t="n">
        <v>0.0850468787191445</v>
      </c>
      <c r="R272" s="16" t="n">
        <v>0.109508554386463</v>
      </c>
      <c r="S272" s="16" t="n">
        <v>0.0809502208269262</v>
      </c>
      <c r="T272" s="16" t="n">
        <v>0.0827188701497629</v>
      </c>
      <c r="U272" s="16" t="n">
        <v>0.139747513802346</v>
      </c>
      <c r="V272" s="16" t="n">
        <v>0.0583761846486548</v>
      </c>
      <c r="W272" s="16"/>
      <c r="X272" s="16" t="n">
        <v>0.0998114244799743</v>
      </c>
      <c r="Y272" s="16" t="n">
        <v>0.082008306337707</v>
      </c>
      <c r="Z272" s="16"/>
      <c r="AA272" s="16" t="n">
        <v>0.0711729229365059</v>
      </c>
      <c r="AB272" s="16" t="n">
        <v>0.111483354576051</v>
      </c>
      <c r="AC272" s="16" t="n">
        <v>0.084771159782116</v>
      </c>
      <c r="AD272" s="16"/>
      <c r="AE272" s="16" t="n">
        <v>0.0964665100100192</v>
      </c>
      <c r="AF272" s="16" t="n">
        <v>0.082805939079245</v>
      </c>
      <c r="AG272" s="16" t="n">
        <v>0.106924836397008</v>
      </c>
      <c r="AH272" s="16"/>
      <c r="AI272" s="16" t="n">
        <v>0.0803479497198189</v>
      </c>
      <c r="AJ272" s="16" t="n">
        <v>0.0816511421988847</v>
      </c>
    </row>
    <row r="273">
      <c r="B273" t="s">
        <v>138</v>
      </c>
      <c r="C273" s="16" t="n">
        <v>0.565678403961319</v>
      </c>
      <c r="D273" s="16" t="n">
        <v>0.579735891962544</v>
      </c>
      <c r="E273" s="16" t="n">
        <v>0.552055649254235</v>
      </c>
      <c r="F273" s="16"/>
      <c r="G273" s="16" t="n">
        <v>0.443198890053838</v>
      </c>
      <c r="H273" s="16" t="n">
        <v>0.567494721624361</v>
      </c>
      <c r="I273" s="16" t="n">
        <v>0.612363057572031</v>
      </c>
      <c r="J273" s="16"/>
      <c r="K273" s="16" t="n">
        <v>0.59825731461429</v>
      </c>
      <c r="L273" s="16" t="n">
        <v>0.525185794684417</v>
      </c>
      <c r="M273" s="16" t="n">
        <v>0.564895768358316</v>
      </c>
      <c r="N273" s="16" t="n">
        <v>0.568136155423604</v>
      </c>
      <c r="O273" s="16" t="n">
        <v>0.571468713175529</v>
      </c>
      <c r="P273" s="16" t="n">
        <v>0.572787894257712</v>
      </c>
      <c r="Q273" s="16" t="n">
        <v>0.56777925561405</v>
      </c>
      <c r="R273" s="16" t="n">
        <v>0.590447376692519</v>
      </c>
      <c r="S273" s="16" t="n">
        <v>0.604645648850339</v>
      </c>
      <c r="T273" s="16" t="n">
        <v>0.52739192519209</v>
      </c>
      <c r="U273" s="16" t="n">
        <v>0.515796727888452</v>
      </c>
      <c r="V273" s="16" t="n">
        <v>0.537020241430577</v>
      </c>
      <c r="W273" s="16"/>
      <c r="X273" s="16" t="n">
        <v>0.542905567809493</v>
      </c>
      <c r="Y273" s="16" t="n">
        <v>0.604585226484867</v>
      </c>
      <c r="Z273" s="16"/>
      <c r="AA273" s="16" t="n">
        <v>0.649951411235171</v>
      </c>
      <c r="AB273" s="16" t="n">
        <v>0.53842447698244</v>
      </c>
      <c r="AC273" s="16" t="n">
        <v>0.541266672010155</v>
      </c>
      <c r="AD273" s="16"/>
      <c r="AE273" s="16" t="n">
        <v>0.570022844504996</v>
      </c>
      <c r="AF273" s="16" t="n">
        <v>0.559048725371581</v>
      </c>
      <c r="AG273" s="16" t="n">
        <v>0.568284205122542</v>
      </c>
      <c r="AH273" s="16"/>
      <c r="AI273" s="16" t="n">
        <v>0.620552565874395</v>
      </c>
      <c r="AJ273" s="16" t="n">
        <v>0.635683304198205</v>
      </c>
    </row>
    <row r="274">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row>
    <row r="275">
      <c r="B275" s="7" t="s">
        <v>170</v>
      </c>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row>
    <row r="276">
      <c r="B276" s="26" t="s">
        <v>65</v>
      </c>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row>
    <row r="277">
      <c r="B277" t="s">
        <v>158</v>
      </c>
      <c r="C277" s="16" t="n">
        <v>0.161215656265812</v>
      </c>
      <c r="D277" s="16" t="n">
        <v>0.1783754820087</v>
      </c>
      <c r="E277" s="16" t="n">
        <v>0.144105172592583</v>
      </c>
      <c r="F277" s="16"/>
      <c r="G277" s="16" t="n">
        <v>0.155634353194188</v>
      </c>
      <c r="H277" s="16" t="n">
        <v>0.161116142359157</v>
      </c>
      <c r="I277" s="16" t="n">
        <v>0.163512622558577</v>
      </c>
      <c r="J277" s="16"/>
      <c r="K277" s="16" t="n">
        <v>0.193986122625404</v>
      </c>
      <c r="L277" s="16" t="n">
        <v>0.115957083343847</v>
      </c>
      <c r="M277" s="16" t="n">
        <v>0.161542449268464</v>
      </c>
      <c r="N277" s="16" t="n">
        <v>0.184552722445875</v>
      </c>
      <c r="O277" s="16" t="n">
        <v>0.155500589976892</v>
      </c>
      <c r="P277" s="16" t="n">
        <v>0.175651696543368</v>
      </c>
      <c r="Q277" s="16" t="n">
        <v>0.130546196278617</v>
      </c>
      <c r="R277" s="16" t="n">
        <v>0.189163345396216</v>
      </c>
      <c r="S277" s="16" t="n">
        <v>0.174708603668172</v>
      </c>
      <c r="T277" s="16" t="n">
        <v>0.14074750197678</v>
      </c>
      <c r="U277" s="16" t="n">
        <v>0.151548181531072</v>
      </c>
      <c r="V277" s="16" t="n">
        <v>0.176326299154985</v>
      </c>
      <c r="W277" s="16"/>
      <c r="X277" s="16" t="n">
        <v>0.137218400974642</v>
      </c>
      <c r="Y277" s="16" t="n">
        <v>0.202214368347223</v>
      </c>
      <c r="Z277" s="16"/>
      <c r="AA277" s="16" t="n">
        <v>0.198269720162054</v>
      </c>
      <c r="AB277" s="16" t="n">
        <v>0.150170423414128</v>
      </c>
      <c r="AC277" s="16" t="n">
        <v>0.149227333853078</v>
      </c>
      <c r="AD277" s="16"/>
      <c r="AE277" s="16" t="n">
        <v>0.194294915511052</v>
      </c>
      <c r="AF277" s="16" t="n">
        <v>0.126474923180053</v>
      </c>
      <c r="AG277" s="16" t="n">
        <v>0.147469552511493</v>
      </c>
      <c r="AH277" s="16"/>
      <c r="AI277" s="16" t="n">
        <v>0.206082008498667</v>
      </c>
      <c r="AJ277" s="16" t="n">
        <v>0.14105508091076</v>
      </c>
    </row>
    <row r="278">
      <c r="B278" t="s">
        <v>159</v>
      </c>
      <c r="C278" s="16" t="n">
        <v>0.380748105036784</v>
      </c>
      <c r="D278" s="16" t="n">
        <v>0.380382553029522</v>
      </c>
      <c r="E278" s="16" t="n">
        <v>0.385397951315222</v>
      </c>
      <c r="F278" s="16"/>
      <c r="G278" s="16" t="n">
        <v>0.338537958522191</v>
      </c>
      <c r="H278" s="16" t="n">
        <v>0.403592592534766</v>
      </c>
      <c r="I278" s="16" t="n">
        <v>0.376166762392285</v>
      </c>
      <c r="J278" s="16"/>
      <c r="K278" s="16" t="n">
        <v>0.382166785454496</v>
      </c>
      <c r="L278" s="16" t="n">
        <v>0.373853225214706</v>
      </c>
      <c r="M278" s="16" t="n">
        <v>0.39423898002689</v>
      </c>
      <c r="N278" s="16" t="n">
        <v>0.415530384549445</v>
      </c>
      <c r="O278" s="16" t="n">
        <v>0.367317125997089</v>
      </c>
      <c r="P278" s="16" t="n">
        <v>0.423529311864385</v>
      </c>
      <c r="Q278" s="16" t="n">
        <v>0.382357679834445</v>
      </c>
      <c r="R278" s="16" t="n">
        <v>0.306962104930484</v>
      </c>
      <c r="S278" s="16" t="n">
        <v>0.365461058569782</v>
      </c>
      <c r="T278" s="16" t="n">
        <v>0.378642711011852</v>
      </c>
      <c r="U278" s="16" t="n">
        <v>0.381264400868154</v>
      </c>
      <c r="V278" s="16" t="n">
        <v>0.321850564876274</v>
      </c>
      <c r="W278" s="16"/>
      <c r="X278" s="16" t="n">
        <v>0.371392438911325</v>
      </c>
      <c r="Y278" s="16" t="n">
        <v>0.396732027245947</v>
      </c>
      <c r="Z278" s="16"/>
      <c r="AA278" s="16" t="n">
        <v>0.42746981793966</v>
      </c>
      <c r="AB278" s="16" t="n">
        <v>0.374090462760861</v>
      </c>
      <c r="AC278" s="16" t="n">
        <v>0.355908835406942</v>
      </c>
      <c r="AD278" s="16"/>
      <c r="AE278" s="16" t="n">
        <v>0.383894592448924</v>
      </c>
      <c r="AF278" s="16" t="n">
        <v>0.402228065906009</v>
      </c>
      <c r="AG278" s="16" t="n">
        <v>0.326549350709453</v>
      </c>
      <c r="AH278" s="16"/>
      <c r="AI278" s="16" t="n">
        <v>0.443072653741313</v>
      </c>
      <c r="AJ278" s="16" t="n">
        <v>0.40314129660028</v>
      </c>
    </row>
    <row r="279">
      <c r="B279" t="s">
        <v>160</v>
      </c>
      <c r="C279" s="16" t="n">
        <v>0.311667799952927</v>
      </c>
      <c r="D279" s="16" t="n">
        <v>0.305875307423652</v>
      </c>
      <c r="E279" s="16" t="n">
        <v>0.315398601770935</v>
      </c>
      <c r="F279" s="16"/>
      <c r="G279" s="16" t="n">
        <v>0.34050569038051</v>
      </c>
      <c r="H279" s="16" t="n">
        <v>0.277706769175119</v>
      </c>
      <c r="I279" s="16" t="n">
        <v>0.331872552401451</v>
      </c>
      <c r="J279" s="16"/>
      <c r="K279" s="16" t="n">
        <v>0.289815362604188</v>
      </c>
      <c r="L279" s="16" t="n">
        <v>0.348972973743138</v>
      </c>
      <c r="M279" s="16" t="n">
        <v>0.298886099578625</v>
      </c>
      <c r="N279" s="16" t="n">
        <v>0.289545609495888</v>
      </c>
      <c r="O279" s="16" t="n">
        <v>0.349199686435299</v>
      </c>
      <c r="P279" s="16" t="n">
        <v>0.235204420509974</v>
      </c>
      <c r="Q279" s="16" t="n">
        <v>0.309777474289758</v>
      </c>
      <c r="R279" s="16" t="n">
        <v>0.285113725958241</v>
      </c>
      <c r="S279" s="16" t="n">
        <v>0.332718175429099</v>
      </c>
      <c r="T279" s="16" t="n">
        <v>0.340535852383064</v>
      </c>
      <c r="U279" s="16" t="n">
        <v>0.262429809265021</v>
      </c>
      <c r="V279" s="16" t="n">
        <v>0.463712373127376</v>
      </c>
      <c r="W279" s="16"/>
      <c r="X279" s="16" t="n">
        <v>0.334569497468981</v>
      </c>
      <c r="Y279" s="16" t="n">
        <v>0.272540821002891</v>
      </c>
      <c r="Z279" s="16"/>
      <c r="AA279" s="16" t="n">
        <v>0.285014967174626</v>
      </c>
      <c r="AB279" s="16" t="n">
        <v>0.310392611444041</v>
      </c>
      <c r="AC279" s="16" t="n">
        <v>0.332623102107171</v>
      </c>
      <c r="AD279" s="16"/>
      <c r="AE279" s="16" t="n">
        <v>0.288254468530288</v>
      </c>
      <c r="AF279" s="16" t="n">
        <v>0.322628750325195</v>
      </c>
      <c r="AG279" s="16" t="n">
        <v>0.350480774341531</v>
      </c>
      <c r="AH279" s="16"/>
      <c r="AI279" s="16" t="n">
        <v>0.23295764184782</v>
      </c>
      <c r="AJ279" s="16" t="n">
        <v>0.325266097219564</v>
      </c>
    </row>
    <row r="280">
      <c r="B280" t="s">
        <v>161</v>
      </c>
      <c r="C280" s="16" t="n">
        <v>0.108275177541516</v>
      </c>
      <c r="D280" s="16" t="n">
        <v>0.0971406604248137</v>
      </c>
      <c r="E280" s="16" t="n">
        <v>0.117186829561109</v>
      </c>
      <c r="F280" s="16"/>
      <c r="G280" s="16" t="n">
        <v>0.1272925763765</v>
      </c>
      <c r="H280" s="16" t="n">
        <v>0.115179294109773</v>
      </c>
      <c r="I280" s="16" t="n">
        <v>0.0943410612123673</v>
      </c>
      <c r="J280" s="16"/>
      <c r="K280" s="16" t="n">
        <v>0.0884419594707252</v>
      </c>
      <c r="L280" s="16" t="n">
        <v>0.132084808222793</v>
      </c>
      <c r="M280" s="16" t="n">
        <v>0.109862564261288</v>
      </c>
      <c r="N280" s="16" t="n">
        <v>0.103582116654012</v>
      </c>
      <c r="O280" s="16" t="n">
        <v>0.0998703822387043</v>
      </c>
      <c r="P280" s="16" t="n">
        <v>0.118856084475719</v>
      </c>
      <c r="Q280" s="16" t="n">
        <v>0.110578787786996</v>
      </c>
      <c r="R280" s="16" t="n">
        <v>0.148814302175225</v>
      </c>
      <c r="S280" s="16" t="n">
        <v>0.114975826645512</v>
      </c>
      <c r="T280" s="16" t="n">
        <v>0.0953139618781915</v>
      </c>
      <c r="U280" s="16" t="n">
        <v>0.1085605497862</v>
      </c>
      <c r="V280" s="16" t="n">
        <v>0.0381107628413654</v>
      </c>
      <c r="W280" s="16"/>
      <c r="X280" s="16" t="n">
        <v>0.119077034568849</v>
      </c>
      <c r="Y280" s="16" t="n">
        <v>0.089820474250047</v>
      </c>
      <c r="Z280" s="16"/>
      <c r="AA280" s="16" t="n">
        <v>0.0664984727116368</v>
      </c>
      <c r="AB280" s="16" t="n">
        <v>0.131886856832452</v>
      </c>
      <c r="AC280" s="16" t="n">
        <v>0.106866158837974</v>
      </c>
      <c r="AD280" s="16"/>
      <c r="AE280" s="16" t="n">
        <v>0.101716582574905</v>
      </c>
      <c r="AF280" s="16" t="n">
        <v>0.107615917922573</v>
      </c>
      <c r="AG280" s="16" t="n">
        <v>0.127106832267681</v>
      </c>
      <c r="AH280" s="16"/>
      <c r="AI280" s="16" t="n">
        <v>0.0961212490048735</v>
      </c>
      <c r="AJ280" s="16" t="n">
        <v>0.102093845882316</v>
      </c>
    </row>
    <row r="281">
      <c r="B281" t="s">
        <v>162</v>
      </c>
      <c r="C281" s="16" t="n">
        <v>0.0204915187462862</v>
      </c>
      <c r="D281" s="16" t="n">
        <v>0.0135596581518287</v>
      </c>
      <c r="E281" s="16" t="n">
        <v>0.0269122344981324</v>
      </c>
      <c r="F281" s="16"/>
      <c r="G281" s="16" t="n">
        <v>0.018463874643234</v>
      </c>
      <c r="H281" s="16" t="n">
        <v>0.0187199657087581</v>
      </c>
      <c r="I281" s="16" t="n">
        <v>0.0229404621543364</v>
      </c>
      <c r="J281" s="16"/>
      <c r="K281" s="16" t="n">
        <v>0.0261574228084807</v>
      </c>
      <c r="L281" s="16" t="n">
        <v>0.00905427609272659</v>
      </c>
      <c r="M281" s="16" t="n">
        <v>0.0132468066010508</v>
      </c>
      <c r="N281" s="16" t="n">
        <v>0</v>
      </c>
      <c r="O281" s="16" t="n">
        <v>0.0231406417073819</v>
      </c>
      <c r="P281" s="16" t="n">
        <v>0.0245098220696226</v>
      </c>
      <c r="Q281" s="16" t="n">
        <v>0.034397395274675</v>
      </c>
      <c r="R281" s="16" t="n">
        <v>0.0575997115532119</v>
      </c>
      <c r="S281" s="16" t="n">
        <v>0.0121363356874346</v>
      </c>
      <c r="T281" s="16" t="n">
        <v>0.0250263084741289</v>
      </c>
      <c r="U281" s="16" t="n">
        <v>0.0408453116458373</v>
      </c>
      <c r="V281" s="16" t="n">
        <v>0</v>
      </c>
      <c r="W281" s="16"/>
      <c r="X281" s="16" t="n">
        <v>0.0201308640511153</v>
      </c>
      <c r="Y281" s="16" t="n">
        <v>0.0211076882968748</v>
      </c>
      <c r="Z281" s="16"/>
      <c r="AA281" s="16" t="n">
        <v>0.0141153267038703</v>
      </c>
      <c r="AB281" s="16" t="n">
        <v>0.0150598817007083</v>
      </c>
      <c r="AC281" s="16" t="n">
        <v>0.0323617129904475</v>
      </c>
      <c r="AD281" s="16"/>
      <c r="AE281" s="16" t="n">
        <v>0.0148045501418944</v>
      </c>
      <c r="AF281" s="16" t="n">
        <v>0.0233117636006357</v>
      </c>
      <c r="AG281" s="16" t="n">
        <v>0.0295820294482019</v>
      </c>
      <c r="AH281" s="16"/>
      <c r="AI281" s="16" t="n">
        <v>0.0115693588442228</v>
      </c>
      <c r="AJ281" s="16" t="n">
        <v>0.0126756226819417</v>
      </c>
    </row>
    <row r="282">
      <c r="B282" t="s">
        <v>163</v>
      </c>
      <c r="C282" s="16" t="n">
        <v>0.0176017424566754</v>
      </c>
      <c r="D282" s="16" t="n">
        <v>0.0246663389614836</v>
      </c>
      <c r="E282" s="16" t="n">
        <v>0.0109992102620188</v>
      </c>
      <c r="F282" s="16"/>
      <c r="G282" s="16" t="n">
        <v>0.0195655468833768</v>
      </c>
      <c r="H282" s="16" t="n">
        <v>0.0236852361124262</v>
      </c>
      <c r="I282" s="16" t="n">
        <v>0.011166539280983</v>
      </c>
      <c r="J282" s="16"/>
      <c r="K282" s="16" t="n">
        <v>0.0194323470367067</v>
      </c>
      <c r="L282" s="16" t="n">
        <v>0.0200776333827886</v>
      </c>
      <c r="M282" s="16" t="n">
        <v>0.0222231002636825</v>
      </c>
      <c r="N282" s="16" t="n">
        <v>0.00678916685477921</v>
      </c>
      <c r="O282" s="16" t="n">
        <v>0.00497157364463418</v>
      </c>
      <c r="P282" s="16" t="n">
        <v>0.0222486645369315</v>
      </c>
      <c r="Q282" s="16" t="n">
        <v>0.0323424665355093</v>
      </c>
      <c r="R282" s="16" t="n">
        <v>0.0123468099866224</v>
      </c>
      <c r="S282" s="16" t="n">
        <v>0</v>
      </c>
      <c r="T282" s="16" t="n">
        <v>0.0197336642759842</v>
      </c>
      <c r="U282" s="16" t="n">
        <v>0.0553517469037151</v>
      </c>
      <c r="V282" s="16" t="n">
        <v>0</v>
      </c>
      <c r="W282" s="16"/>
      <c r="X282" s="16" t="n">
        <v>0.0176117640250891</v>
      </c>
      <c r="Y282" s="16" t="n">
        <v>0.0175846208570169</v>
      </c>
      <c r="Z282" s="16"/>
      <c r="AA282" s="16" t="n">
        <v>0.00863169530815291</v>
      </c>
      <c r="AB282" s="16" t="n">
        <v>0.0183997638478097</v>
      </c>
      <c r="AC282" s="16" t="n">
        <v>0.0230128568043872</v>
      </c>
      <c r="AD282" s="16"/>
      <c r="AE282" s="16" t="n">
        <v>0.0170348907929357</v>
      </c>
      <c r="AF282" s="16" t="n">
        <v>0.0177405790655345</v>
      </c>
      <c r="AG282" s="16" t="n">
        <v>0.0188114607216403</v>
      </c>
      <c r="AH282" s="16"/>
      <c r="AI282" s="16" t="n">
        <v>0.010197088063104</v>
      </c>
      <c r="AJ282" s="16" t="n">
        <v>0.0157680567051374</v>
      </c>
    </row>
    <row r="283">
      <c r="B283" t="s">
        <v>164</v>
      </c>
      <c r="C283" s="16" t="n">
        <v>0.541963761302596</v>
      </c>
      <c r="D283" s="16" t="n">
        <v>0.558758035038222</v>
      </c>
      <c r="E283" s="16" t="n">
        <v>0.529503123907805</v>
      </c>
      <c r="F283" s="16"/>
      <c r="G283" s="16" t="n">
        <v>0.49417231171638</v>
      </c>
      <c r="H283" s="16" t="n">
        <v>0.564708734893924</v>
      </c>
      <c r="I283" s="16" t="n">
        <v>0.539679384950862</v>
      </c>
      <c r="J283" s="16"/>
      <c r="K283" s="16" t="n">
        <v>0.576152908079899</v>
      </c>
      <c r="L283" s="16" t="n">
        <v>0.489810308558554</v>
      </c>
      <c r="M283" s="16" t="n">
        <v>0.555781429295354</v>
      </c>
      <c r="N283" s="16" t="n">
        <v>0.600083106995321</v>
      </c>
      <c r="O283" s="16" t="n">
        <v>0.522817715973981</v>
      </c>
      <c r="P283" s="16" t="n">
        <v>0.599181008407753</v>
      </c>
      <c r="Q283" s="16" t="n">
        <v>0.512903876113062</v>
      </c>
      <c r="R283" s="16" t="n">
        <v>0.4961254503267</v>
      </c>
      <c r="S283" s="16" t="n">
        <v>0.540169662237954</v>
      </c>
      <c r="T283" s="16" t="n">
        <v>0.519390212988631</v>
      </c>
      <c r="U283" s="16" t="n">
        <v>0.532812582399226</v>
      </c>
      <c r="V283" s="16" t="n">
        <v>0.498176864031259</v>
      </c>
      <c r="W283" s="16"/>
      <c r="X283" s="16" t="n">
        <v>0.508610839885966</v>
      </c>
      <c r="Y283" s="16" t="n">
        <v>0.59894639559317</v>
      </c>
      <c r="Z283" s="16"/>
      <c r="AA283" s="16" t="n">
        <v>0.625739538101714</v>
      </c>
      <c r="AB283" s="16" t="n">
        <v>0.524260886174989</v>
      </c>
      <c r="AC283" s="16" t="n">
        <v>0.50513616926002</v>
      </c>
      <c r="AD283" s="16"/>
      <c r="AE283" s="16" t="n">
        <v>0.578189507959977</v>
      </c>
      <c r="AF283" s="16" t="n">
        <v>0.528702989086062</v>
      </c>
      <c r="AG283" s="16" t="n">
        <v>0.474018903220946</v>
      </c>
      <c r="AH283" s="16"/>
      <c r="AI283" s="16" t="n">
        <v>0.64915466223998</v>
      </c>
      <c r="AJ283" s="16" t="n">
        <v>0.544196377511041</v>
      </c>
    </row>
    <row r="284">
      <c r="B284" t="s">
        <v>165</v>
      </c>
      <c r="C284" s="16" t="n">
        <v>0.128766696287802</v>
      </c>
      <c r="D284" s="16" t="n">
        <v>0.110700318576642</v>
      </c>
      <c r="E284" s="16" t="n">
        <v>0.144099064059242</v>
      </c>
      <c r="F284" s="16"/>
      <c r="G284" s="16" t="n">
        <v>0.145756451019734</v>
      </c>
      <c r="H284" s="16" t="n">
        <v>0.133899259818531</v>
      </c>
      <c r="I284" s="16" t="n">
        <v>0.117281523366704</v>
      </c>
      <c r="J284" s="16"/>
      <c r="K284" s="16" t="n">
        <v>0.114599382279206</v>
      </c>
      <c r="L284" s="16" t="n">
        <v>0.141139084315519</v>
      </c>
      <c r="M284" s="16" t="n">
        <v>0.123109370862339</v>
      </c>
      <c r="N284" s="16" t="n">
        <v>0.103582116654012</v>
      </c>
      <c r="O284" s="16" t="n">
        <v>0.123011023946086</v>
      </c>
      <c r="P284" s="16" t="n">
        <v>0.143365906545341</v>
      </c>
      <c r="Q284" s="16" t="n">
        <v>0.144976183061671</v>
      </c>
      <c r="R284" s="16" t="n">
        <v>0.206414013728437</v>
      </c>
      <c r="S284" s="16" t="n">
        <v>0.127112162332947</v>
      </c>
      <c r="T284" s="16" t="n">
        <v>0.12034027035232</v>
      </c>
      <c r="U284" s="16" t="n">
        <v>0.149405861432038</v>
      </c>
      <c r="V284" s="16" t="n">
        <v>0.0381107628413654</v>
      </c>
      <c r="W284" s="16"/>
      <c r="X284" s="16" t="n">
        <v>0.139207898619964</v>
      </c>
      <c r="Y284" s="16" t="n">
        <v>0.110928162546922</v>
      </c>
      <c r="Z284" s="16"/>
      <c r="AA284" s="16" t="n">
        <v>0.0806137994155072</v>
      </c>
      <c r="AB284" s="16" t="n">
        <v>0.14694673853316</v>
      </c>
      <c r="AC284" s="16" t="n">
        <v>0.139227871828422</v>
      </c>
      <c r="AD284" s="16"/>
      <c r="AE284" s="16" t="n">
        <v>0.116521132716799</v>
      </c>
      <c r="AF284" s="16" t="n">
        <v>0.130927681523209</v>
      </c>
      <c r="AG284" s="16" t="n">
        <v>0.156688861715883</v>
      </c>
      <c r="AH284" s="16"/>
      <c r="AI284" s="16" t="n">
        <v>0.107690607849096</v>
      </c>
      <c r="AJ284" s="16" t="n">
        <v>0.114769468564258</v>
      </c>
    </row>
    <row r="285">
      <c r="B285" t="s">
        <v>138</v>
      </c>
      <c r="C285" s="16" t="n">
        <v>0.413197065014794</v>
      </c>
      <c r="D285" s="16" t="n">
        <v>0.448057716461579</v>
      </c>
      <c r="E285" s="16" t="n">
        <v>0.385404059848563</v>
      </c>
      <c r="F285" s="16"/>
      <c r="G285" s="16" t="n">
        <v>0.348415860696646</v>
      </c>
      <c r="H285" s="16" t="n">
        <v>0.430809475075393</v>
      </c>
      <c r="I285" s="16" t="n">
        <v>0.422397861584158</v>
      </c>
      <c r="J285" s="16"/>
      <c r="K285" s="16" t="n">
        <v>0.461553525800693</v>
      </c>
      <c r="L285" s="16" t="n">
        <v>0.348671224243034</v>
      </c>
      <c r="M285" s="16" t="n">
        <v>0.432672058433016</v>
      </c>
      <c r="N285" s="16" t="n">
        <v>0.496500990341309</v>
      </c>
      <c r="O285" s="16" t="n">
        <v>0.399806692027895</v>
      </c>
      <c r="P285" s="16" t="n">
        <v>0.455815101862412</v>
      </c>
      <c r="Q285" s="16" t="n">
        <v>0.367927693051391</v>
      </c>
      <c r="R285" s="16" t="n">
        <v>0.289711436598263</v>
      </c>
      <c r="S285" s="16" t="n">
        <v>0.413057499905007</v>
      </c>
      <c r="T285" s="16" t="n">
        <v>0.399049942636311</v>
      </c>
      <c r="U285" s="16" t="n">
        <v>0.383406720967189</v>
      </c>
      <c r="V285" s="16" t="n">
        <v>0.460066101189893</v>
      </c>
      <c r="W285" s="16"/>
      <c r="X285" s="16" t="n">
        <v>0.369402941266002</v>
      </c>
      <c r="Y285" s="16" t="n">
        <v>0.488018233046248</v>
      </c>
      <c r="Z285" s="16"/>
      <c r="AA285" s="16" t="n">
        <v>0.545125738686207</v>
      </c>
      <c r="AB285" s="16" t="n">
        <v>0.377314147641829</v>
      </c>
      <c r="AC285" s="16" t="n">
        <v>0.365908297431598</v>
      </c>
      <c r="AD285" s="16"/>
      <c r="AE285" s="16" t="n">
        <v>0.461668375243177</v>
      </c>
      <c r="AF285" s="16" t="n">
        <v>0.397775307562853</v>
      </c>
      <c r="AG285" s="16" t="n">
        <v>0.317330041505063</v>
      </c>
      <c r="AH285" s="16"/>
      <c r="AI285" s="16" t="n">
        <v>0.541464054390884</v>
      </c>
      <c r="AJ285" s="16" t="n">
        <v>0.429426908946783</v>
      </c>
    </row>
    <row r="28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row>
    <row r="287">
      <c r="B287" s="7" t="s">
        <v>171</v>
      </c>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row>
    <row r="288">
      <c r="B288" s="26" t="s">
        <v>65</v>
      </c>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row>
    <row r="289">
      <c r="B289" t="s">
        <v>158</v>
      </c>
      <c r="C289" s="16" t="n">
        <v>0.144679792801412</v>
      </c>
      <c r="D289" s="16" t="n">
        <v>0.157874931653778</v>
      </c>
      <c r="E289" s="16" t="n">
        <v>0.130670821507051</v>
      </c>
      <c r="F289" s="16"/>
      <c r="G289" s="16" t="n">
        <v>0.134208101604517</v>
      </c>
      <c r="H289" s="16" t="n">
        <v>0.151660398136176</v>
      </c>
      <c r="I289" s="16" t="n">
        <v>0.142321503812734</v>
      </c>
      <c r="J289" s="16"/>
      <c r="K289" s="16" t="n">
        <v>0.147216696605056</v>
      </c>
      <c r="L289" s="16" t="n">
        <v>0.124032879711016</v>
      </c>
      <c r="M289" s="16" t="n">
        <v>0.137579758771314</v>
      </c>
      <c r="N289" s="16" t="n">
        <v>0.127764436428348</v>
      </c>
      <c r="O289" s="16" t="n">
        <v>0.161537342718606</v>
      </c>
      <c r="P289" s="16" t="n">
        <v>0.199028983946842</v>
      </c>
      <c r="Q289" s="16" t="n">
        <v>0.133988625805115</v>
      </c>
      <c r="R289" s="16" t="n">
        <v>0.165187804776849</v>
      </c>
      <c r="S289" s="16" t="n">
        <v>0.134237301846618</v>
      </c>
      <c r="T289" s="16" t="n">
        <v>0.094725738649092</v>
      </c>
      <c r="U289" s="16" t="n">
        <v>0.174745860828014</v>
      </c>
      <c r="V289" s="16" t="n">
        <v>0.222505936787709</v>
      </c>
      <c r="W289" s="16"/>
      <c r="X289" s="16" t="n">
        <v>0.126154430096831</v>
      </c>
      <c r="Y289" s="16" t="n">
        <v>0.176329912888616</v>
      </c>
      <c r="Z289" s="16"/>
      <c r="AA289" s="16" t="n">
        <v>0.145351809459366</v>
      </c>
      <c r="AB289" s="16" t="n">
        <v>0.134052518668201</v>
      </c>
      <c r="AC289" s="16" t="n">
        <v>0.158408913386108</v>
      </c>
      <c r="AD289" s="16"/>
      <c r="AE289" s="16" t="n">
        <v>0.155855854914757</v>
      </c>
      <c r="AF289" s="16" t="n">
        <v>0.129358187183125</v>
      </c>
      <c r="AG289" s="16" t="n">
        <v>0.147684427065959</v>
      </c>
      <c r="AH289" s="16"/>
      <c r="AI289" s="16" t="n">
        <v>0.137125429735554</v>
      </c>
      <c r="AJ289" s="16" t="n">
        <v>0.131534330282217</v>
      </c>
    </row>
    <row r="290">
      <c r="B290" t="s">
        <v>159</v>
      </c>
      <c r="C290" s="16" t="n">
        <v>0.320629756270507</v>
      </c>
      <c r="D290" s="16" t="n">
        <v>0.329453023080725</v>
      </c>
      <c r="E290" s="16" t="n">
        <v>0.311871681847984</v>
      </c>
      <c r="F290" s="16"/>
      <c r="G290" s="16" t="n">
        <v>0.294384569777658</v>
      </c>
      <c r="H290" s="16" t="n">
        <v>0.316377917764629</v>
      </c>
      <c r="I290" s="16" t="n">
        <v>0.33495109282319</v>
      </c>
      <c r="J290" s="16"/>
      <c r="K290" s="16" t="n">
        <v>0.361238143155226</v>
      </c>
      <c r="L290" s="16" t="n">
        <v>0.367481742615021</v>
      </c>
      <c r="M290" s="16" t="n">
        <v>0.305778420006572</v>
      </c>
      <c r="N290" s="16" t="n">
        <v>0.290156363389477</v>
      </c>
      <c r="O290" s="16" t="n">
        <v>0.30149150016501</v>
      </c>
      <c r="P290" s="16" t="n">
        <v>0.331240692624008</v>
      </c>
      <c r="Q290" s="16" t="n">
        <v>0.313094576657496</v>
      </c>
      <c r="R290" s="16" t="n">
        <v>0.290079532542815</v>
      </c>
      <c r="S290" s="16" t="n">
        <v>0.3111844931996</v>
      </c>
      <c r="T290" s="16" t="n">
        <v>0.298377653075497</v>
      </c>
      <c r="U290" s="16" t="n">
        <v>0.294431610673783</v>
      </c>
      <c r="V290" s="16" t="n">
        <v>0.25798633463607</v>
      </c>
      <c r="W290" s="16"/>
      <c r="X290" s="16" t="n">
        <v>0.312963529498763</v>
      </c>
      <c r="Y290" s="16" t="n">
        <v>0.333727313484944</v>
      </c>
      <c r="Z290" s="16"/>
      <c r="AA290" s="16" t="n">
        <v>0.336598491220107</v>
      </c>
      <c r="AB290" s="16" t="n">
        <v>0.322054308005402</v>
      </c>
      <c r="AC290" s="16" t="n">
        <v>0.307191130945698</v>
      </c>
      <c r="AD290" s="16"/>
      <c r="AE290" s="16" t="n">
        <v>0.317886437499432</v>
      </c>
      <c r="AF290" s="16" t="n">
        <v>0.323185778687633</v>
      </c>
      <c r="AG290" s="16" t="n">
        <v>0.322463490501385</v>
      </c>
      <c r="AH290" s="16"/>
      <c r="AI290" s="16" t="n">
        <v>0.363083929884424</v>
      </c>
      <c r="AJ290" s="16" t="n">
        <v>0.31898430983062</v>
      </c>
    </row>
    <row r="291">
      <c r="B291" t="s">
        <v>160</v>
      </c>
      <c r="C291" s="16" t="n">
        <v>0.333443019849354</v>
      </c>
      <c r="D291" s="16" t="n">
        <v>0.312281517252591</v>
      </c>
      <c r="E291" s="16" t="n">
        <v>0.352435380187873</v>
      </c>
      <c r="F291" s="16"/>
      <c r="G291" s="16" t="n">
        <v>0.347552199055644</v>
      </c>
      <c r="H291" s="16" t="n">
        <v>0.323096447336802</v>
      </c>
      <c r="I291" s="16" t="n">
        <v>0.337496067818134</v>
      </c>
      <c r="J291" s="16"/>
      <c r="K291" s="16" t="n">
        <v>0.309957894699209</v>
      </c>
      <c r="L291" s="16" t="n">
        <v>0.310135372616147</v>
      </c>
      <c r="M291" s="16" t="n">
        <v>0.343070157964992</v>
      </c>
      <c r="N291" s="16" t="n">
        <v>0.362904262172776</v>
      </c>
      <c r="O291" s="16" t="n">
        <v>0.36000134262354</v>
      </c>
      <c r="P291" s="16" t="n">
        <v>0.294946281726307</v>
      </c>
      <c r="Q291" s="16" t="n">
        <v>0.315728317008967</v>
      </c>
      <c r="R291" s="16" t="n">
        <v>0.296779341480059</v>
      </c>
      <c r="S291" s="16" t="n">
        <v>0.361481410702266</v>
      </c>
      <c r="T291" s="16" t="n">
        <v>0.386007775651898</v>
      </c>
      <c r="U291" s="16" t="n">
        <v>0.32061126429819</v>
      </c>
      <c r="V291" s="16" t="n">
        <v>0.362194149244125</v>
      </c>
      <c r="W291" s="16"/>
      <c r="X291" s="16" t="n">
        <v>0.338323840781266</v>
      </c>
      <c r="Y291" s="16" t="n">
        <v>0.325104259033569</v>
      </c>
      <c r="Z291" s="16"/>
      <c r="AA291" s="16" t="n">
        <v>0.308171313170633</v>
      </c>
      <c r="AB291" s="16" t="n">
        <v>0.322343560524545</v>
      </c>
      <c r="AC291" s="16" t="n">
        <v>0.366541242589782</v>
      </c>
      <c r="AD291" s="16"/>
      <c r="AE291" s="16" t="n">
        <v>0.308608452750776</v>
      </c>
      <c r="AF291" s="16" t="n">
        <v>0.350188983700656</v>
      </c>
      <c r="AG291" s="16" t="n">
        <v>0.363686425677327</v>
      </c>
      <c r="AH291" s="16"/>
      <c r="AI291" s="16" t="n">
        <v>0.268809489846268</v>
      </c>
      <c r="AJ291" s="16" t="n">
        <v>0.332907293470407</v>
      </c>
    </row>
    <row r="292">
      <c r="B292" t="s">
        <v>161</v>
      </c>
      <c r="C292" s="16" t="n">
        <v>0.158331608831364</v>
      </c>
      <c r="D292" s="16" t="n">
        <v>0.154814182197083</v>
      </c>
      <c r="E292" s="16" t="n">
        <v>0.163655407644535</v>
      </c>
      <c r="F292" s="16"/>
      <c r="G292" s="16" t="n">
        <v>0.165434164664473</v>
      </c>
      <c r="H292" s="16" t="n">
        <v>0.15757063022958</v>
      </c>
      <c r="I292" s="16" t="n">
        <v>0.156234341070811</v>
      </c>
      <c r="J292" s="16"/>
      <c r="K292" s="16" t="n">
        <v>0.142794844373901</v>
      </c>
      <c r="L292" s="16" t="n">
        <v>0.164410977628757</v>
      </c>
      <c r="M292" s="16" t="n">
        <v>0.161327790037093</v>
      </c>
      <c r="N292" s="16" t="n">
        <v>0.201866477627654</v>
      </c>
      <c r="O292" s="16" t="n">
        <v>0.156826423930135</v>
      </c>
      <c r="P292" s="16" t="n">
        <v>0.134381622062067</v>
      </c>
      <c r="Q292" s="16" t="n">
        <v>0.176672346519737</v>
      </c>
      <c r="R292" s="16" t="n">
        <v>0.171394726064365</v>
      </c>
      <c r="S292" s="16" t="n">
        <v>0.151231306164505</v>
      </c>
      <c r="T292" s="16" t="n">
        <v>0.138919793486481</v>
      </c>
      <c r="U292" s="16" t="n">
        <v>0.167887853582926</v>
      </c>
      <c r="V292" s="16" t="n">
        <v>0.140813794608212</v>
      </c>
      <c r="W292" s="16"/>
      <c r="X292" s="16" t="n">
        <v>0.179154038604721</v>
      </c>
      <c r="Y292" s="16" t="n">
        <v>0.122757006954817</v>
      </c>
      <c r="Z292" s="16"/>
      <c r="AA292" s="16" t="n">
        <v>0.176499550378597</v>
      </c>
      <c r="AB292" s="16" t="n">
        <v>0.171562225905959</v>
      </c>
      <c r="AC292" s="16" t="n">
        <v>0.127513469159511</v>
      </c>
      <c r="AD292" s="16"/>
      <c r="AE292" s="16" t="n">
        <v>0.174641467071608</v>
      </c>
      <c r="AF292" s="16" t="n">
        <v>0.157262111872387</v>
      </c>
      <c r="AG292" s="16" t="n">
        <v>0.117282207913754</v>
      </c>
      <c r="AH292" s="16"/>
      <c r="AI292" s="16" t="n">
        <v>0.198794721703107</v>
      </c>
      <c r="AJ292" s="16" t="n">
        <v>0.171749050452478</v>
      </c>
    </row>
    <row r="293">
      <c r="B293" t="s">
        <v>162</v>
      </c>
      <c r="C293" s="16" t="n">
        <v>0.0265091471418939</v>
      </c>
      <c r="D293" s="16" t="n">
        <v>0.0259333482686706</v>
      </c>
      <c r="E293" s="16" t="n">
        <v>0.02776915281774</v>
      </c>
      <c r="F293" s="16"/>
      <c r="G293" s="16" t="n">
        <v>0.0298315164482986</v>
      </c>
      <c r="H293" s="16" t="n">
        <v>0.0310093890190735</v>
      </c>
      <c r="I293" s="16" t="n">
        <v>0.0210102931673107</v>
      </c>
      <c r="J293" s="16"/>
      <c r="K293" s="16" t="n">
        <v>0.0209634067563952</v>
      </c>
      <c r="L293" s="16" t="n">
        <v>0.02916250852761</v>
      </c>
      <c r="M293" s="16" t="n">
        <v>0.0308221752978238</v>
      </c>
      <c r="N293" s="16" t="n">
        <v>0</v>
      </c>
      <c r="O293" s="16" t="n">
        <v>0.0201433905627092</v>
      </c>
      <c r="P293" s="16" t="n">
        <v>0.016819950826759</v>
      </c>
      <c r="Q293" s="16" t="n">
        <v>0.0295860986850712</v>
      </c>
      <c r="R293" s="16" t="n">
        <v>0.0642117851492903</v>
      </c>
      <c r="S293" s="16" t="n">
        <v>0.0385446415560996</v>
      </c>
      <c r="T293" s="16" t="n">
        <v>0.0457877865643625</v>
      </c>
      <c r="U293" s="16" t="n">
        <v>0.0116679239400913</v>
      </c>
      <c r="V293" s="16" t="n">
        <v>0.0164997847238826</v>
      </c>
      <c r="W293" s="16"/>
      <c r="X293" s="16" t="n">
        <v>0.0291931765497823</v>
      </c>
      <c r="Y293" s="16" t="n">
        <v>0.0219235498485007</v>
      </c>
      <c r="Z293" s="16"/>
      <c r="AA293" s="16" t="n">
        <v>0.0299968450955886</v>
      </c>
      <c r="AB293" s="16" t="n">
        <v>0.0302690373553242</v>
      </c>
      <c r="AC293" s="16" t="n">
        <v>0.0189611715140866</v>
      </c>
      <c r="AD293" s="16"/>
      <c r="AE293" s="16" t="n">
        <v>0.0278686297383105</v>
      </c>
      <c r="AF293" s="16" t="n">
        <v>0.0242362114352265</v>
      </c>
      <c r="AG293" s="16" t="n">
        <v>0.0277478455306573</v>
      </c>
      <c r="AH293" s="16"/>
      <c r="AI293" s="16" t="n">
        <v>0.0302769264939389</v>
      </c>
      <c r="AJ293" s="16" t="n">
        <v>0.0313206077553964</v>
      </c>
    </row>
    <row r="294">
      <c r="B294" t="s">
        <v>163</v>
      </c>
      <c r="C294" s="16" t="n">
        <v>0.0164066751054688</v>
      </c>
      <c r="D294" s="16" t="n">
        <v>0.0196429975471529</v>
      </c>
      <c r="E294" s="16" t="n">
        <v>0.0135975559948178</v>
      </c>
      <c r="F294" s="16"/>
      <c r="G294" s="16" t="n">
        <v>0.0285894484494095</v>
      </c>
      <c r="H294" s="16" t="n">
        <v>0.0202852175137395</v>
      </c>
      <c r="I294" s="16" t="n">
        <v>0.00798670130781967</v>
      </c>
      <c r="J294" s="16"/>
      <c r="K294" s="16" t="n">
        <v>0.0178290144102126</v>
      </c>
      <c r="L294" s="16" t="n">
        <v>0.00477651890144873</v>
      </c>
      <c r="M294" s="16" t="n">
        <v>0.021421697922206</v>
      </c>
      <c r="N294" s="16" t="n">
        <v>0.0173084603817447</v>
      </c>
      <c r="O294" s="16" t="n">
        <v>0</v>
      </c>
      <c r="P294" s="16" t="n">
        <v>0.0235824688140163</v>
      </c>
      <c r="Q294" s="16" t="n">
        <v>0.0309300353236136</v>
      </c>
      <c r="R294" s="16" t="n">
        <v>0.0123468099866224</v>
      </c>
      <c r="S294" s="16" t="n">
        <v>0.00332084653091218</v>
      </c>
      <c r="T294" s="16" t="n">
        <v>0.0361812525726706</v>
      </c>
      <c r="U294" s="16" t="n">
        <v>0.0306554866769952</v>
      </c>
      <c r="V294" s="16" t="n">
        <v>0</v>
      </c>
      <c r="W294" s="16"/>
      <c r="X294" s="16" t="n">
        <v>0.014210984468637</v>
      </c>
      <c r="Y294" s="16" t="n">
        <v>0.0201579577895531</v>
      </c>
      <c r="Z294" s="16"/>
      <c r="AA294" s="16" t="n">
        <v>0.00338199067570836</v>
      </c>
      <c r="AB294" s="16" t="n">
        <v>0.0197183495405684</v>
      </c>
      <c r="AC294" s="16" t="n">
        <v>0.021384072404814</v>
      </c>
      <c r="AD294" s="16"/>
      <c r="AE294" s="16" t="n">
        <v>0.0151391580251175</v>
      </c>
      <c r="AF294" s="16" t="n">
        <v>0.0157687271209724</v>
      </c>
      <c r="AG294" s="16" t="n">
        <v>0.0211356033109177</v>
      </c>
      <c r="AH294" s="16"/>
      <c r="AI294" s="16" t="n">
        <v>0.00190950233670952</v>
      </c>
      <c r="AJ294" s="16" t="n">
        <v>0.013504408208881</v>
      </c>
    </row>
    <row r="295">
      <c r="B295" t="s">
        <v>164</v>
      </c>
      <c r="C295" s="16" t="n">
        <v>0.465309549071919</v>
      </c>
      <c r="D295" s="16" t="n">
        <v>0.487327954734502</v>
      </c>
      <c r="E295" s="16" t="n">
        <v>0.442542503355034</v>
      </c>
      <c r="F295" s="16"/>
      <c r="G295" s="16" t="n">
        <v>0.428592671382175</v>
      </c>
      <c r="H295" s="16" t="n">
        <v>0.468038315900805</v>
      </c>
      <c r="I295" s="16" t="n">
        <v>0.477272596635924</v>
      </c>
      <c r="J295" s="16"/>
      <c r="K295" s="16" t="n">
        <v>0.508454839760282</v>
      </c>
      <c r="L295" s="16" t="n">
        <v>0.491514622326037</v>
      </c>
      <c r="M295" s="16" t="n">
        <v>0.443358178777886</v>
      </c>
      <c r="N295" s="16" t="n">
        <v>0.417920799817825</v>
      </c>
      <c r="O295" s="16" t="n">
        <v>0.463028842883616</v>
      </c>
      <c r="P295" s="16" t="n">
        <v>0.530269676570851</v>
      </c>
      <c r="Q295" s="16" t="n">
        <v>0.447083202462611</v>
      </c>
      <c r="R295" s="16" t="n">
        <v>0.455267337319664</v>
      </c>
      <c r="S295" s="16" t="n">
        <v>0.445421795046217</v>
      </c>
      <c r="T295" s="16" t="n">
        <v>0.393103391724589</v>
      </c>
      <c r="U295" s="16" t="n">
        <v>0.469177471501797</v>
      </c>
      <c r="V295" s="16" t="n">
        <v>0.48049227142378</v>
      </c>
      <c r="W295" s="16"/>
      <c r="X295" s="16" t="n">
        <v>0.439117959595594</v>
      </c>
      <c r="Y295" s="16" t="n">
        <v>0.51005722637356</v>
      </c>
      <c r="Z295" s="16"/>
      <c r="AA295" s="16" t="n">
        <v>0.481950300679473</v>
      </c>
      <c r="AB295" s="16" t="n">
        <v>0.456106826673604</v>
      </c>
      <c r="AC295" s="16" t="n">
        <v>0.465600044331807</v>
      </c>
      <c r="AD295" s="16"/>
      <c r="AE295" s="16" t="n">
        <v>0.473742292414188</v>
      </c>
      <c r="AF295" s="16" t="n">
        <v>0.452543965870758</v>
      </c>
      <c r="AG295" s="16" t="n">
        <v>0.470147917567345</v>
      </c>
      <c r="AH295" s="16"/>
      <c r="AI295" s="16" t="n">
        <v>0.500209359619977</v>
      </c>
      <c r="AJ295" s="16" t="n">
        <v>0.450518640112837</v>
      </c>
    </row>
    <row r="296">
      <c r="B296" t="s">
        <v>165</v>
      </c>
      <c r="C296" s="16" t="n">
        <v>0.184840755973258</v>
      </c>
      <c r="D296" s="16" t="n">
        <v>0.180747530465754</v>
      </c>
      <c r="E296" s="16" t="n">
        <v>0.191424560462275</v>
      </c>
      <c r="F296" s="16"/>
      <c r="G296" s="16" t="n">
        <v>0.195265681112772</v>
      </c>
      <c r="H296" s="16" t="n">
        <v>0.188580019248653</v>
      </c>
      <c r="I296" s="16" t="n">
        <v>0.177244634238122</v>
      </c>
      <c r="J296" s="16"/>
      <c r="K296" s="16" t="n">
        <v>0.163758251130296</v>
      </c>
      <c r="L296" s="16" t="n">
        <v>0.193573486156367</v>
      </c>
      <c r="M296" s="16" t="n">
        <v>0.192149965334916</v>
      </c>
      <c r="N296" s="16" t="n">
        <v>0.201866477627654</v>
      </c>
      <c r="O296" s="16" t="n">
        <v>0.176969814492844</v>
      </c>
      <c r="P296" s="16" t="n">
        <v>0.151201572888826</v>
      </c>
      <c r="Q296" s="16" t="n">
        <v>0.206258445204808</v>
      </c>
      <c r="R296" s="16" t="n">
        <v>0.235606511213655</v>
      </c>
      <c r="S296" s="16" t="n">
        <v>0.189775947720605</v>
      </c>
      <c r="T296" s="16" t="n">
        <v>0.184707580050843</v>
      </c>
      <c r="U296" s="16" t="n">
        <v>0.179555777523017</v>
      </c>
      <c r="V296" s="16" t="n">
        <v>0.157313579332095</v>
      </c>
      <c r="W296" s="16"/>
      <c r="X296" s="16" t="n">
        <v>0.208347215154503</v>
      </c>
      <c r="Y296" s="16" t="n">
        <v>0.144680556803318</v>
      </c>
      <c r="Z296" s="16"/>
      <c r="AA296" s="16" t="n">
        <v>0.206496395474185</v>
      </c>
      <c r="AB296" s="16" t="n">
        <v>0.201831263261283</v>
      </c>
      <c r="AC296" s="16" t="n">
        <v>0.146474640673598</v>
      </c>
      <c r="AD296" s="16"/>
      <c r="AE296" s="16" t="n">
        <v>0.202510096809919</v>
      </c>
      <c r="AF296" s="16" t="n">
        <v>0.181498323307614</v>
      </c>
      <c r="AG296" s="16" t="n">
        <v>0.145030053444411</v>
      </c>
      <c r="AH296" s="16"/>
      <c r="AI296" s="16" t="n">
        <v>0.229071648197045</v>
      </c>
      <c r="AJ296" s="16" t="n">
        <v>0.203069658207875</v>
      </c>
    </row>
    <row r="297">
      <c r="B297" t="s">
        <v>138</v>
      </c>
      <c r="C297" s="16" t="n">
        <v>0.280468793098661</v>
      </c>
      <c r="D297" s="16" t="n">
        <v>0.306580424268749</v>
      </c>
      <c r="E297" s="16" t="n">
        <v>0.25111794289276</v>
      </c>
      <c r="F297" s="16"/>
      <c r="G297" s="16" t="n">
        <v>0.233326990269403</v>
      </c>
      <c r="H297" s="16" t="n">
        <v>0.279458296652152</v>
      </c>
      <c r="I297" s="16" t="n">
        <v>0.300027962397802</v>
      </c>
      <c r="J297" s="16"/>
      <c r="K297" s="16" t="n">
        <v>0.344696588629986</v>
      </c>
      <c r="L297" s="16" t="n">
        <v>0.29794113616967</v>
      </c>
      <c r="M297" s="16" t="n">
        <v>0.251208213442969</v>
      </c>
      <c r="N297" s="16" t="n">
        <v>0.216054322190172</v>
      </c>
      <c r="O297" s="16" t="n">
        <v>0.286059028390772</v>
      </c>
      <c r="P297" s="16" t="n">
        <v>0.379068103682024</v>
      </c>
      <c r="Q297" s="16" t="n">
        <v>0.240824757257802</v>
      </c>
      <c r="R297" s="16" t="n">
        <v>0.219660826106008</v>
      </c>
      <c r="S297" s="16" t="n">
        <v>0.255645847325613</v>
      </c>
      <c r="T297" s="16" t="n">
        <v>0.208395811673745</v>
      </c>
      <c r="U297" s="16" t="n">
        <v>0.28962169397878</v>
      </c>
      <c r="V297" s="16" t="n">
        <v>0.323178692091685</v>
      </c>
      <c r="W297" s="16"/>
      <c r="X297" s="16" t="n">
        <v>0.230770744441091</v>
      </c>
      <c r="Y297" s="16" t="n">
        <v>0.365376669570242</v>
      </c>
      <c r="Z297" s="16"/>
      <c r="AA297" s="16" t="n">
        <v>0.275453905205288</v>
      </c>
      <c r="AB297" s="16" t="n">
        <v>0.254275563412321</v>
      </c>
      <c r="AC297" s="16" t="n">
        <v>0.319125403658209</v>
      </c>
      <c r="AD297" s="16"/>
      <c r="AE297" s="16" t="n">
        <v>0.27123219560427</v>
      </c>
      <c r="AF297" s="16" t="n">
        <v>0.271045642563144</v>
      </c>
      <c r="AG297" s="16" t="n">
        <v>0.325117864122934</v>
      </c>
      <c r="AH297" s="16"/>
      <c r="AI297" s="16" t="n">
        <v>0.271137711422932</v>
      </c>
      <c r="AJ297" s="16" t="n">
        <v>0.247448981904962</v>
      </c>
    </row>
    <row r="298">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row>
    <row r="299">
      <c r="B299" s="7" t="s">
        <v>172</v>
      </c>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row>
    <row r="300">
      <c r="B300" s="26" t="s">
        <v>65</v>
      </c>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row>
    <row r="301">
      <c r="B301" t="s">
        <v>158</v>
      </c>
      <c r="C301" s="16" t="n">
        <v>0.275066715837732</v>
      </c>
      <c r="D301" s="16" t="n">
        <v>0.268860614914086</v>
      </c>
      <c r="E301" s="16" t="n">
        <v>0.279161179298354</v>
      </c>
      <c r="F301" s="16"/>
      <c r="G301" s="16" t="n">
        <v>0.27483961985363</v>
      </c>
      <c r="H301" s="16" t="n">
        <v>0.283190820932134</v>
      </c>
      <c r="I301" s="16" t="n">
        <v>0.267598412304434</v>
      </c>
      <c r="J301" s="16"/>
      <c r="K301" s="16" t="n">
        <v>0.300120449880192</v>
      </c>
      <c r="L301" s="16" t="n">
        <v>0.221200127657079</v>
      </c>
      <c r="M301" s="16" t="n">
        <v>0.259165241986267</v>
      </c>
      <c r="N301" s="16" t="n">
        <v>0.339116210111612</v>
      </c>
      <c r="O301" s="16" t="n">
        <v>0.316303529598433</v>
      </c>
      <c r="P301" s="16" t="n">
        <v>0.290917032558878</v>
      </c>
      <c r="Q301" s="16" t="n">
        <v>0.237980659669493</v>
      </c>
      <c r="R301" s="16" t="n">
        <v>0.334739710437519</v>
      </c>
      <c r="S301" s="16" t="n">
        <v>0.279874502380791</v>
      </c>
      <c r="T301" s="16" t="n">
        <v>0.230954661379974</v>
      </c>
      <c r="U301" s="16" t="n">
        <v>0.283635946413186</v>
      </c>
      <c r="V301" s="16" t="n">
        <v>0.205364281683646</v>
      </c>
      <c r="W301" s="16"/>
      <c r="X301" s="16" t="n">
        <v>0.236515439300394</v>
      </c>
      <c r="Y301" s="16" t="n">
        <v>0.340930610185129</v>
      </c>
      <c r="Z301" s="16"/>
      <c r="AA301" s="16" t="n">
        <v>0.317309320324493</v>
      </c>
      <c r="AB301" s="16" t="n">
        <v>0.310339090744525</v>
      </c>
      <c r="AC301" s="16" t="n">
        <v>0.19737906730094</v>
      </c>
      <c r="AD301" s="16"/>
      <c r="AE301" s="16" t="n">
        <v>0.301060392108274</v>
      </c>
      <c r="AF301" s="16" t="n">
        <v>0.245894238949807</v>
      </c>
      <c r="AG301" s="16" t="n">
        <v>0.268262555880699</v>
      </c>
      <c r="AH301" s="16"/>
      <c r="AI301" s="16" t="n">
        <v>0.346154503451583</v>
      </c>
      <c r="AJ301" s="16" t="n">
        <v>0.31437325002987</v>
      </c>
    </row>
    <row r="302">
      <c r="B302" t="s">
        <v>159</v>
      </c>
      <c r="C302" s="16" t="n">
        <v>0.439226495919928</v>
      </c>
      <c r="D302" s="16" t="n">
        <v>0.433765597531416</v>
      </c>
      <c r="E302" s="16" t="n">
        <v>0.446546837976724</v>
      </c>
      <c r="F302" s="16"/>
      <c r="G302" s="16" t="n">
        <v>0.38619931555018</v>
      </c>
      <c r="H302" s="16" t="n">
        <v>0.449103908204186</v>
      </c>
      <c r="I302" s="16" t="n">
        <v>0.450980936906876</v>
      </c>
      <c r="J302" s="16"/>
      <c r="K302" s="16" t="n">
        <v>0.442639306038967</v>
      </c>
      <c r="L302" s="16" t="n">
        <v>0.486276107664677</v>
      </c>
      <c r="M302" s="16" t="n">
        <v>0.382658325475095</v>
      </c>
      <c r="N302" s="16" t="n">
        <v>0.388760605178945</v>
      </c>
      <c r="O302" s="16" t="n">
        <v>0.47379247456778</v>
      </c>
      <c r="P302" s="16" t="n">
        <v>0.421476712647989</v>
      </c>
      <c r="Q302" s="16" t="n">
        <v>0.402998812507817</v>
      </c>
      <c r="R302" s="16" t="n">
        <v>0.478107732160263</v>
      </c>
      <c r="S302" s="16" t="n">
        <v>0.434283934057746</v>
      </c>
      <c r="T302" s="16" t="n">
        <v>0.436848695637513</v>
      </c>
      <c r="U302" s="16" t="n">
        <v>0.452335051379774</v>
      </c>
      <c r="V302" s="16" t="n">
        <v>0.552370419679963</v>
      </c>
      <c r="W302" s="16"/>
      <c r="X302" s="16" t="n">
        <v>0.442020141255273</v>
      </c>
      <c r="Y302" s="16" t="n">
        <v>0.434453622548718</v>
      </c>
      <c r="Z302" s="16"/>
      <c r="AA302" s="16" t="n">
        <v>0.493378568819977</v>
      </c>
      <c r="AB302" s="16" t="n">
        <v>0.442609853239113</v>
      </c>
      <c r="AC302" s="16" t="n">
        <v>0.395590434287835</v>
      </c>
      <c r="AD302" s="16"/>
      <c r="AE302" s="16" t="n">
        <v>0.447265289653295</v>
      </c>
      <c r="AF302" s="16" t="n">
        <v>0.446406013153854</v>
      </c>
      <c r="AG302" s="16" t="n">
        <v>0.402547745887859</v>
      </c>
      <c r="AH302" s="16"/>
      <c r="AI302" s="16" t="n">
        <v>0.461574815191805</v>
      </c>
      <c r="AJ302" s="16" t="n">
        <v>0.495701802628219</v>
      </c>
    </row>
    <row r="303">
      <c r="B303" t="s">
        <v>160</v>
      </c>
      <c r="C303" s="16" t="n">
        <v>0.190879173951622</v>
      </c>
      <c r="D303" s="16" t="n">
        <v>0.187962803987127</v>
      </c>
      <c r="E303" s="16" t="n">
        <v>0.192667838812915</v>
      </c>
      <c r="F303" s="16"/>
      <c r="G303" s="16" t="n">
        <v>0.2283005184427</v>
      </c>
      <c r="H303" s="16" t="n">
        <v>0.174586467433307</v>
      </c>
      <c r="I303" s="16" t="n">
        <v>0.191256661286266</v>
      </c>
      <c r="J303" s="16"/>
      <c r="K303" s="16" t="n">
        <v>0.183375892900647</v>
      </c>
      <c r="L303" s="16" t="n">
        <v>0.212129331442671</v>
      </c>
      <c r="M303" s="16" t="n">
        <v>0.22782422432695</v>
      </c>
      <c r="N303" s="16" t="n">
        <v>0.165868915921454</v>
      </c>
      <c r="O303" s="16" t="n">
        <v>0.147912481820021</v>
      </c>
      <c r="P303" s="16" t="n">
        <v>0.154713951879021</v>
      </c>
      <c r="Q303" s="16" t="n">
        <v>0.254234789915412</v>
      </c>
      <c r="R303" s="16" t="n">
        <v>0.100717896681021</v>
      </c>
      <c r="S303" s="16" t="n">
        <v>0.199800358934653</v>
      </c>
      <c r="T303" s="16" t="n">
        <v>0.237986758582826</v>
      </c>
      <c r="U303" s="16" t="n">
        <v>0.141161523582021</v>
      </c>
      <c r="V303" s="16" t="n">
        <v>0.175738317627734</v>
      </c>
      <c r="W303" s="16"/>
      <c r="X303" s="16" t="n">
        <v>0.210233957398323</v>
      </c>
      <c r="Y303" s="16" t="n">
        <v>0.15781200921544</v>
      </c>
      <c r="Z303" s="16"/>
      <c r="AA303" s="16" t="n">
        <v>0.140814352497205</v>
      </c>
      <c r="AB303" s="16" t="n">
        <v>0.175024656683954</v>
      </c>
      <c r="AC303" s="16" t="n">
        <v>0.248244028737574</v>
      </c>
      <c r="AD303" s="16"/>
      <c r="AE303" s="16" t="n">
        <v>0.170505912465521</v>
      </c>
      <c r="AF303" s="16" t="n">
        <v>0.211977156448019</v>
      </c>
      <c r="AG303" s="16" t="n">
        <v>0.199982451270275</v>
      </c>
      <c r="AH303" s="16"/>
      <c r="AI303" s="16" t="n">
        <v>0.151168740223387</v>
      </c>
      <c r="AJ303" s="16" t="n">
        <v>0.129942327413912</v>
      </c>
    </row>
    <row r="304">
      <c r="B304" t="s">
        <v>161</v>
      </c>
      <c r="C304" s="16" t="n">
        <v>0.0580067712022787</v>
      </c>
      <c r="D304" s="16" t="n">
        <v>0.0670755270168184</v>
      </c>
      <c r="E304" s="16" t="n">
        <v>0.0493609809182541</v>
      </c>
      <c r="F304" s="16"/>
      <c r="G304" s="16" t="n">
        <v>0.0797094403002937</v>
      </c>
      <c r="H304" s="16" t="n">
        <v>0.0548911242229653</v>
      </c>
      <c r="I304" s="16" t="n">
        <v>0.0523336442024134</v>
      </c>
      <c r="J304" s="16"/>
      <c r="K304" s="16" t="n">
        <v>0.0542492118079802</v>
      </c>
      <c r="L304" s="16" t="n">
        <v>0.0446890688607593</v>
      </c>
      <c r="M304" s="16" t="n">
        <v>0.0766209239125566</v>
      </c>
      <c r="N304" s="16" t="n">
        <v>0.0717925020286655</v>
      </c>
      <c r="O304" s="16" t="n">
        <v>0.0409459060556417</v>
      </c>
      <c r="P304" s="16" t="n">
        <v>0.0894565942347184</v>
      </c>
      <c r="Q304" s="16" t="n">
        <v>0.0480937212273402</v>
      </c>
      <c r="R304" s="16" t="n">
        <v>0.0640788645593898</v>
      </c>
      <c r="S304" s="16" t="n">
        <v>0.0455421381804596</v>
      </c>
      <c r="T304" s="16" t="n">
        <v>0.0551073896985172</v>
      </c>
      <c r="U304" s="16" t="n">
        <v>0.058057086975333</v>
      </c>
      <c r="V304" s="16" t="n">
        <v>0.0665269810086571</v>
      </c>
      <c r="W304" s="16"/>
      <c r="X304" s="16" t="n">
        <v>0.0728090424039107</v>
      </c>
      <c r="Y304" s="16" t="n">
        <v>0.0327174600796872</v>
      </c>
      <c r="Z304" s="16"/>
      <c r="AA304" s="16" t="n">
        <v>0.0302149670888546</v>
      </c>
      <c r="AB304" s="16" t="n">
        <v>0.0406849660311103</v>
      </c>
      <c r="AC304" s="16" t="n">
        <v>0.101247781696605</v>
      </c>
      <c r="AD304" s="16"/>
      <c r="AE304" s="16" t="n">
        <v>0.0476362380524549</v>
      </c>
      <c r="AF304" s="16" t="n">
        <v>0.0566248470529714</v>
      </c>
      <c r="AG304" s="16" t="n">
        <v>0.0885081182057882</v>
      </c>
      <c r="AH304" s="16"/>
      <c r="AI304" s="16" t="n">
        <v>0.0268786222891073</v>
      </c>
      <c r="AJ304" s="16" t="n">
        <v>0.0266342523395504</v>
      </c>
    </row>
    <row r="305">
      <c r="B305" t="s">
        <v>162</v>
      </c>
      <c r="C305" s="16" t="n">
        <v>0.0133208503828691</v>
      </c>
      <c r="D305" s="16" t="n">
        <v>0.0121525723843004</v>
      </c>
      <c r="E305" s="16" t="n">
        <v>0.014832026564565</v>
      </c>
      <c r="F305" s="16"/>
      <c r="G305" s="16" t="n">
        <v>0.00602634624927742</v>
      </c>
      <c r="H305" s="16" t="n">
        <v>0.0141475393108165</v>
      </c>
      <c r="I305" s="16" t="n">
        <v>0.0154327984160119</v>
      </c>
      <c r="J305" s="16"/>
      <c r="K305" s="16" t="n">
        <v>0.0107006321671083</v>
      </c>
      <c r="L305" s="16" t="n">
        <v>0.00738343275043192</v>
      </c>
      <c r="M305" s="16" t="n">
        <v>0.023630746170809</v>
      </c>
      <c r="N305" s="16" t="n">
        <v>0.0172308833796615</v>
      </c>
      <c r="O305" s="16" t="n">
        <v>0.0210456079581245</v>
      </c>
      <c r="P305" s="16" t="n">
        <v>0.0216383497947372</v>
      </c>
      <c r="Q305" s="16" t="n">
        <v>0.0141044666319856</v>
      </c>
      <c r="R305" s="16" t="n">
        <v>0.0100089861751844</v>
      </c>
      <c r="S305" s="16" t="n">
        <v>0.00842829768657411</v>
      </c>
      <c r="T305" s="16" t="n">
        <v>0.0106616844596473</v>
      </c>
      <c r="U305" s="16" t="n">
        <v>0.00945864474597164</v>
      </c>
      <c r="V305" s="16" t="n">
        <v>0</v>
      </c>
      <c r="W305" s="16"/>
      <c r="X305" s="16" t="n">
        <v>0.0134037828096186</v>
      </c>
      <c r="Y305" s="16" t="n">
        <v>0.0131791624004203</v>
      </c>
      <c r="Z305" s="16"/>
      <c r="AA305" s="16" t="n">
        <v>0.0123648954557603</v>
      </c>
      <c r="AB305" s="16" t="n">
        <v>0.00875539473401229</v>
      </c>
      <c r="AC305" s="16" t="n">
        <v>0.0201177874664296</v>
      </c>
      <c r="AD305" s="16"/>
      <c r="AE305" s="16" t="n">
        <v>0.014401542824069</v>
      </c>
      <c r="AF305" s="16" t="n">
        <v>0.0116012005659453</v>
      </c>
      <c r="AG305" s="16" t="n">
        <v>0.0141194963430949</v>
      </c>
      <c r="AH305" s="16"/>
      <c r="AI305" s="16" t="n">
        <v>0.00689412611646848</v>
      </c>
      <c r="AJ305" s="16" t="n">
        <v>0.0172159501619672</v>
      </c>
    </row>
    <row r="306">
      <c r="B306" t="s">
        <v>163</v>
      </c>
      <c r="C306" s="16" t="n">
        <v>0.0234999927055698</v>
      </c>
      <c r="D306" s="16" t="n">
        <v>0.0301828841662524</v>
      </c>
      <c r="E306" s="16" t="n">
        <v>0.0174311364291887</v>
      </c>
      <c r="F306" s="16"/>
      <c r="G306" s="16" t="n">
        <v>0.0249247596039189</v>
      </c>
      <c r="H306" s="16" t="n">
        <v>0.0240801398965911</v>
      </c>
      <c r="I306" s="16" t="n">
        <v>0.022397546883999</v>
      </c>
      <c r="J306" s="16"/>
      <c r="K306" s="16" t="n">
        <v>0.00891450720510628</v>
      </c>
      <c r="L306" s="16" t="n">
        <v>0.0283219316243815</v>
      </c>
      <c r="M306" s="16" t="n">
        <v>0.0301005381283218</v>
      </c>
      <c r="N306" s="16" t="n">
        <v>0.0172308833796615</v>
      </c>
      <c r="O306" s="16" t="n">
        <v>0</v>
      </c>
      <c r="P306" s="16" t="n">
        <v>0.0217973588846562</v>
      </c>
      <c r="Q306" s="16" t="n">
        <v>0.0425875500479517</v>
      </c>
      <c r="R306" s="16" t="n">
        <v>0.0123468099866224</v>
      </c>
      <c r="S306" s="16" t="n">
        <v>0.0320707687597754</v>
      </c>
      <c r="T306" s="16" t="n">
        <v>0.0284408102415227</v>
      </c>
      <c r="U306" s="16" t="n">
        <v>0.0553517469037151</v>
      </c>
      <c r="V306" s="16" t="n">
        <v>0</v>
      </c>
      <c r="W306" s="16"/>
      <c r="X306" s="16" t="n">
        <v>0.0250176368324809</v>
      </c>
      <c r="Y306" s="16" t="n">
        <v>0.0209071355706055</v>
      </c>
      <c r="Z306" s="16"/>
      <c r="AA306" s="16" t="n">
        <v>0.00591789581370914</v>
      </c>
      <c r="AB306" s="16" t="n">
        <v>0.0225860385672856</v>
      </c>
      <c r="AC306" s="16" t="n">
        <v>0.0374209005106163</v>
      </c>
      <c r="AD306" s="16"/>
      <c r="AE306" s="16" t="n">
        <v>0.0191306248963855</v>
      </c>
      <c r="AF306" s="16" t="n">
        <v>0.0274965438294032</v>
      </c>
      <c r="AG306" s="16" t="n">
        <v>0.0265796324122843</v>
      </c>
      <c r="AH306" s="16"/>
      <c r="AI306" s="16" t="n">
        <v>0.00732919272764952</v>
      </c>
      <c r="AJ306" s="16" t="n">
        <v>0.0161324174264819</v>
      </c>
    </row>
    <row r="307">
      <c r="B307" t="s">
        <v>164</v>
      </c>
      <c r="C307" s="16" t="n">
        <v>0.714293211757661</v>
      </c>
      <c r="D307" s="16" t="n">
        <v>0.702626212445502</v>
      </c>
      <c r="E307" s="16" t="n">
        <v>0.725708017275077</v>
      </c>
      <c r="F307" s="16"/>
      <c r="G307" s="16" t="n">
        <v>0.66103893540381</v>
      </c>
      <c r="H307" s="16" t="n">
        <v>0.73229472913632</v>
      </c>
      <c r="I307" s="16" t="n">
        <v>0.71857934921131</v>
      </c>
      <c r="J307" s="16"/>
      <c r="K307" s="16" t="n">
        <v>0.742759755919158</v>
      </c>
      <c r="L307" s="16" t="n">
        <v>0.707476235321756</v>
      </c>
      <c r="M307" s="16" t="n">
        <v>0.641823567461362</v>
      </c>
      <c r="N307" s="16" t="n">
        <v>0.727876815290557</v>
      </c>
      <c r="O307" s="16" t="n">
        <v>0.790096004166213</v>
      </c>
      <c r="P307" s="16" t="n">
        <v>0.712393745206867</v>
      </c>
      <c r="Q307" s="16" t="n">
        <v>0.64097947217731</v>
      </c>
      <c r="R307" s="16" t="n">
        <v>0.812847442597782</v>
      </c>
      <c r="S307" s="16" t="n">
        <v>0.714158436438537</v>
      </c>
      <c r="T307" s="16" t="n">
        <v>0.667803357017487</v>
      </c>
      <c r="U307" s="16" t="n">
        <v>0.73597099779296</v>
      </c>
      <c r="V307" s="16" t="n">
        <v>0.757734701363609</v>
      </c>
      <c r="W307" s="16"/>
      <c r="X307" s="16" t="n">
        <v>0.678535580555667</v>
      </c>
      <c r="Y307" s="16" t="n">
        <v>0.775384232733847</v>
      </c>
      <c r="Z307" s="16"/>
      <c r="AA307" s="16" t="n">
        <v>0.81068788914447</v>
      </c>
      <c r="AB307" s="16" t="n">
        <v>0.752948943983638</v>
      </c>
      <c r="AC307" s="16" t="n">
        <v>0.592969501588775</v>
      </c>
      <c r="AD307" s="16"/>
      <c r="AE307" s="16" t="n">
        <v>0.748325681761569</v>
      </c>
      <c r="AF307" s="16" t="n">
        <v>0.692300252103662</v>
      </c>
      <c r="AG307" s="16" t="n">
        <v>0.670810301768557</v>
      </c>
      <c r="AH307" s="16"/>
      <c r="AI307" s="16" t="n">
        <v>0.807729318643388</v>
      </c>
      <c r="AJ307" s="16" t="n">
        <v>0.810075052658089</v>
      </c>
    </row>
    <row r="308">
      <c r="B308" t="s">
        <v>165</v>
      </c>
      <c r="C308" s="16" t="n">
        <v>0.0713276215851479</v>
      </c>
      <c r="D308" s="16" t="n">
        <v>0.0792280994011189</v>
      </c>
      <c r="E308" s="16" t="n">
        <v>0.0641930074828191</v>
      </c>
      <c r="F308" s="16"/>
      <c r="G308" s="16" t="n">
        <v>0.0857357865495711</v>
      </c>
      <c r="H308" s="16" t="n">
        <v>0.0690386635337818</v>
      </c>
      <c r="I308" s="16" t="n">
        <v>0.0677664426184253</v>
      </c>
      <c r="J308" s="16"/>
      <c r="K308" s="16" t="n">
        <v>0.0649498439750884</v>
      </c>
      <c r="L308" s="16" t="n">
        <v>0.0520725016111912</v>
      </c>
      <c r="M308" s="16" t="n">
        <v>0.100251670083366</v>
      </c>
      <c r="N308" s="16" t="n">
        <v>0.089023385408327</v>
      </c>
      <c r="O308" s="16" t="n">
        <v>0.0619915140137662</v>
      </c>
      <c r="P308" s="16" t="n">
        <v>0.111094944029456</v>
      </c>
      <c r="Q308" s="16" t="n">
        <v>0.0621981878593259</v>
      </c>
      <c r="R308" s="16" t="n">
        <v>0.0740878507345741</v>
      </c>
      <c r="S308" s="16" t="n">
        <v>0.0539704358670337</v>
      </c>
      <c r="T308" s="16" t="n">
        <v>0.0657690741581645</v>
      </c>
      <c r="U308" s="16" t="n">
        <v>0.0675157317213047</v>
      </c>
      <c r="V308" s="16" t="n">
        <v>0.0665269810086571</v>
      </c>
      <c r="W308" s="16"/>
      <c r="X308" s="16" t="n">
        <v>0.0862128252135294</v>
      </c>
      <c r="Y308" s="16" t="n">
        <v>0.0458966224801074</v>
      </c>
      <c r="Z308" s="16"/>
      <c r="AA308" s="16" t="n">
        <v>0.0425798625446149</v>
      </c>
      <c r="AB308" s="16" t="n">
        <v>0.0494403607651226</v>
      </c>
      <c r="AC308" s="16" t="n">
        <v>0.121365569163035</v>
      </c>
      <c r="AD308" s="16"/>
      <c r="AE308" s="16" t="n">
        <v>0.0620377808765239</v>
      </c>
      <c r="AF308" s="16" t="n">
        <v>0.0682260476189167</v>
      </c>
      <c r="AG308" s="16" t="n">
        <v>0.102627614548883</v>
      </c>
      <c r="AH308" s="16"/>
      <c r="AI308" s="16" t="n">
        <v>0.0337727484055757</v>
      </c>
      <c r="AJ308" s="16" t="n">
        <v>0.0438502025015176</v>
      </c>
    </row>
    <row r="309">
      <c r="B309" t="s">
        <v>138</v>
      </c>
      <c r="C309" s="16" t="n">
        <v>0.642965590172513</v>
      </c>
      <c r="D309" s="16" t="n">
        <v>0.623398113044383</v>
      </c>
      <c r="E309" s="16" t="n">
        <v>0.661515009792258</v>
      </c>
      <c r="F309" s="16"/>
      <c r="G309" s="16" t="n">
        <v>0.575303148854239</v>
      </c>
      <c r="H309" s="16" t="n">
        <v>0.663256065602539</v>
      </c>
      <c r="I309" s="16" t="n">
        <v>0.650812906592885</v>
      </c>
      <c r="J309" s="16"/>
      <c r="K309" s="16" t="n">
        <v>0.67780991194407</v>
      </c>
      <c r="L309" s="16" t="n">
        <v>0.655403733710565</v>
      </c>
      <c r="M309" s="16" t="n">
        <v>0.541571897377997</v>
      </c>
      <c r="N309" s="16" t="n">
        <v>0.63885342988223</v>
      </c>
      <c r="O309" s="16" t="n">
        <v>0.728104490152447</v>
      </c>
      <c r="P309" s="16" t="n">
        <v>0.601298801177411</v>
      </c>
      <c r="Q309" s="16" t="n">
        <v>0.578781284317984</v>
      </c>
      <c r="R309" s="16" t="n">
        <v>0.738759591863208</v>
      </c>
      <c r="S309" s="16" t="n">
        <v>0.660188000571504</v>
      </c>
      <c r="T309" s="16" t="n">
        <v>0.602034282859322</v>
      </c>
      <c r="U309" s="16" t="n">
        <v>0.668455266071655</v>
      </c>
      <c r="V309" s="16" t="n">
        <v>0.691207720354952</v>
      </c>
      <c r="W309" s="16"/>
      <c r="X309" s="16" t="n">
        <v>0.592322755342138</v>
      </c>
      <c r="Y309" s="16" t="n">
        <v>0.729487610253739</v>
      </c>
      <c r="Z309" s="16"/>
      <c r="AA309" s="16" t="n">
        <v>0.768108026599855</v>
      </c>
      <c r="AB309" s="16" t="n">
        <v>0.703508583218515</v>
      </c>
      <c r="AC309" s="16" t="n">
        <v>0.47160393242574</v>
      </c>
      <c r="AD309" s="16"/>
      <c r="AE309" s="16" t="n">
        <v>0.686287900885045</v>
      </c>
      <c r="AF309" s="16" t="n">
        <v>0.624074204484745</v>
      </c>
      <c r="AG309" s="16" t="n">
        <v>0.568182687219674</v>
      </c>
      <c r="AH309" s="16"/>
      <c r="AI309" s="16" t="n">
        <v>0.773956570237812</v>
      </c>
      <c r="AJ309" s="16" t="n">
        <v>0.766224850156571</v>
      </c>
    </row>
    <row r="310">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row>
    <row r="311">
      <c r="B311" s="7" t="s">
        <v>188</v>
      </c>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row>
    <row r="312">
      <c r="B312" s="26" t="s">
        <v>65</v>
      </c>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row>
    <row r="313">
      <c r="B313" t="s">
        <v>173</v>
      </c>
      <c r="C313" s="16" t="n">
        <v>0.472379246966685</v>
      </c>
      <c r="D313" s="16" t="n">
        <v>0.453732278860682</v>
      </c>
      <c r="E313" s="16" t="n">
        <v>0.48681382532718</v>
      </c>
      <c r="F313" s="16"/>
      <c r="G313" s="16" t="n">
        <v>0.523929440345127</v>
      </c>
      <c r="H313" s="16" t="n">
        <v>0.499563681293662</v>
      </c>
      <c r="I313" s="16" t="n">
        <v>0.426728870893076</v>
      </c>
      <c r="J313" s="16"/>
      <c r="K313" s="16" t="n">
        <v>0.470164844596624</v>
      </c>
      <c r="L313" s="16" t="n">
        <v>0.438120604114099</v>
      </c>
      <c r="M313" s="16" t="n">
        <v>0.483425086569133</v>
      </c>
      <c r="N313" s="16" t="n">
        <v>0.402304392052356</v>
      </c>
      <c r="O313" s="16" t="n">
        <v>0.533451652191519</v>
      </c>
      <c r="P313" s="16" t="n">
        <v>0.515390983707798</v>
      </c>
      <c r="Q313" s="16" t="n">
        <v>0.53333498133968</v>
      </c>
      <c r="R313" s="16" t="n">
        <v>0.428372895580207</v>
      </c>
      <c r="S313" s="16" t="n">
        <v>0.430484024474003</v>
      </c>
      <c r="T313" s="16" t="n">
        <v>0.506799819758678</v>
      </c>
      <c r="U313" s="16" t="n">
        <v>0.432346113974231</v>
      </c>
      <c r="V313" s="16" t="n">
        <v>0.53769014452647</v>
      </c>
      <c r="W313" s="16"/>
      <c r="X313" s="16" t="n">
        <v>0.48728478637102</v>
      </c>
      <c r="Y313" s="16" t="n">
        <v>0.44691350469568</v>
      </c>
      <c r="Z313" s="16"/>
      <c r="AA313" s="16" t="n">
        <v>0.408968054436161</v>
      </c>
      <c r="AB313" s="16" t="n">
        <v>0.509501497610869</v>
      </c>
      <c r="AC313" s="16" t="n">
        <v>0.468524447462607</v>
      </c>
      <c r="AD313" s="16"/>
      <c r="AE313" s="16" t="n">
        <v>0.465340289844877</v>
      </c>
      <c r="AF313" s="16" t="n">
        <v>0.505381009066483</v>
      </c>
      <c r="AG313" s="16" t="n">
        <v>0.420652958770903</v>
      </c>
      <c r="AH313" s="16"/>
      <c r="AI313" s="16" t="n">
        <v>0.430894988335852</v>
      </c>
      <c r="AJ313" s="16" t="n">
        <v>0.447777701595868</v>
      </c>
    </row>
    <row r="314">
      <c r="B314" t="s">
        <v>174</v>
      </c>
      <c r="C314" s="16" t="n">
        <v>0.377785304373044</v>
      </c>
      <c r="D314" s="16" t="n">
        <v>0.333404136174828</v>
      </c>
      <c r="E314" s="16" t="n">
        <v>0.421727520591272</v>
      </c>
      <c r="F314" s="16"/>
      <c r="G314" s="16" t="n">
        <v>0.376369535606679</v>
      </c>
      <c r="H314" s="16" t="n">
        <v>0.357630798151669</v>
      </c>
      <c r="I314" s="16" t="n">
        <v>0.397094565131598</v>
      </c>
      <c r="J314" s="16"/>
      <c r="K314" s="16" t="n">
        <v>0.327542214706502</v>
      </c>
      <c r="L314" s="16" t="n">
        <v>0.410719544314033</v>
      </c>
      <c r="M314" s="16" t="n">
        <v>0.47252382393786</v>
      </c>
      <c r="N314" s="16" t="n">
        <v>0.359874914925239</v>
      </c>
      <c r="O314" s="16" t="n">
        <v>0.368847200050643</v>
      </c>
      <c r="P314" s="16" t="n">
        <v>0.391059930237936</v>
      </c>
      <c r="Q314" s="16" t="n">
        <v>0.380008267904391</v>
      </c>
      <c r="R314" s="16" t="n">
        <v>0.290049038192602</v>
      </c>
      <c r="S314" s="16" t="n">
        <v>0.382472008914597</v>
      </c>
      <c r="T314" s="16" t="n">
        <v>0.409369579203644</v>
      </c>
      <c r="U314" s="16" t="n">
        <v>0.352219855498155</v>
      </c>
      <c r="V314" s="16" t="n">
        <v>0.286872259327105</v>
      </c>
      <c r="W314" s="16"/>
      <c r="X314" s="16" t="n">
        <v>0.379216159215605</v>
      </c>
      <c r="Y314" s="16" t="n">
        <v>0.375340724565536</v>
      </c>
      <c r="Z314" s="16"/>
      <c r="AA314" s="16" t="n">
        <v>0.406969251473013</v>
      </c>
      <c r="AB314" s="16" t="n">
        <v>0.395011627579749</v>
      </c>
      <c r="AC314" s="16" t="n">
        <v>0.333666547468798</v>
      </c>
      <c r="AD314" s="16"/>
      <c r="AE314" s="16" t="n">
        <v>0.354575214818038</v>
      </c>
      <c r="AF314" s="16" t="n">
        <v>0.400141134303502</v>
      </c>
      <c r="AG314" s="16" t="n">
        <v>0.391741114679139</v>
      </c>
      <c r="AH314" s="16"/>
      <c r="AI314" s="16" t="n">
        <v>0.455095565935445</v>
      </c>
      <c r="AJ314" s="16" t="n">
        <v>0.380956059142271</v>
      </c>
    </row>
    <row r="315">
      <c r="B315" t="s">
        <v>175</v>
      </c>
      <c r="C315" s="16" t="n">
        <v>0.32197035819643</v>
      </c>
      <c r="D315" s="16" t="n">
        <v>0.288784381812302</v>
      </c>
      <c r="E315" s="16" t="n">
        <v>0.352205870738218</v>
      </c>
      <c r="F315" s="16"/>
      <c r="G315" s="16" t="n">
        <v>0.478376829642837</v>
      </c>
      <c r="H315" s="16" t="n">
        <v>0.362761507024294</v>
      </c>
      <c r="I315" s="16" t="n">
        <v>0.222247470122485</v>
      </c>
      <c r="J315" s="16"/>
      <c r="K315" s="16" t="n">
        <v>0.292527511251602</v>
      </c>
      <c r="L315" s="16" t="n">
        <v>0.359021817375479</v>
      </c>
      <c r="M315" s="16" t="n">
        <v>0.329220051495698</v>
      </c>
      <c r="N315" s="16" t="n">
        <v>0.297017391378139</v>
      </c>
      <c r="O315" s="16" t="n">
        <v>0.320060620761956</v>
      </c>
      <c r="P315" s="16" t="n">
        <v>0.349138435967747</v>
      </c>
      <c r="Q315" s="16" t="n">
        <v>0.253978111852574</v>
      </c>
      <c r="R315" s="16" t="n">
        <v>0.296027489037633</v>
      </c>
      <c r="S315" s="16" t="n">
        <v>0.322118943533262</v>
      </c>
      <c r="T315" s="16" t="n">
        <v>0.358709055781992</v>
      </c>
      <c r="U315" s="16" t="n">
        <v>0.329847676248775</v>
      </c>
      <c r="V315" s="16" t="n">
        <v>0.401178413380479</v>
      </c>
      <c r="W315" s="16"/>
      <c r="X315" s="16" t="n">
        <v>0.300334117908207</v>
      </c>
      <c r="Y315" s="16" t="n">
        <v>0.358935335038072</v>
      </c>
      <c r="Z315" s="16"/>
      <c r="AA315" s="16" t="n">
        <v>0.235159351476316</v>
      </c>
      <c r="AB315" s="16" t="n">
        <v>0.480775213768608</v>
      </c>
      <c r="AC315" s="16" t="n">
        <v>0.172259608028867</v>
      </c>
      <c r="AD315" s="16"/>
      <c r="AE315" s="16" t="n">
        <v>0.320377638777001</v>
      </c>
      <c r="AF315" s="16" t="n">
        <v>0.342733655886171</v>
      </c>
      <c r="AG315" s="16" t="n">
        <v>0.281892040699619</v>
      </c>
      <c r="AH315" s="16"/>
      <c r="AI315" s="16" t="n">
        <v>0.36564620587758</v>
      </c>
      <c r="AJ315" s="16" t="n">
        <v>0.355078265003622</v>
      </c>
    </row>
    <row r="316">
      <c r="B316" t="s">
        <v>176</v>
      </c>
      <c r="C316" s="16" t="n">
        <v>0.311138520611517</v>
      </c>
      <c r="D316" s="16" t="n">
        <v>0.313747953213637</v>
      </c>
      <c r="E316" s="16" t="n">
        <v>0.304653259118976</v>
      </c>
      <c r="F316" s="16"/>
      <c r="G316" s="16" t="n">
        <v>0.303352872161389</v>
      </c>
      <c r="H316" s="16" t="n">
        <v>0.301836206763222</v>
      </c>
      <c r="I316" s="16" t="n">
        <v>0.32286763916932</v>
      </c>
      <c r="J316" s="16"/>
      <c r="K316" s="16" t="n">
        <v>0.344280378755298</v>
      </c>
      <c r="L316" s="16" t="n">
        <v>0.284428462379785</v>
      </c>
      <c r="M316" s="16" t="n">
        <v>0.334387004160286</v>
      </c>
      <c r="N316" s="16" t="n">
        <v>0.260019049641683</v>
      </c>
      <c r="O316" s="16" t="n">
        <v>0.316197911198187</v>
      </c>
      <c r="P316" s="16" t="n">
        <v>0.290987205295533</v>
      </c>
      <c r="Q316" s="16" t="n">
        <v>0.31006717957246</v>
      </c>
      <c r="R316" s="16" t="n">
        <v>0.318194286598906</v>
      </c>
      <c r="S316" s="16" t="n">
        <v>0.299062935267469</v>
      </c>
      <c r="T316" s="16" t="n">
        <v>0.385077948257849</v>
      </c>
      <c r="U316" s="16" t="n">
        <v>0.301416848555363</v>
      </c>
      <c r="V316" s="16" t="n">
        <v>0.251284190096165</v>
      </c>
      <c r="W316" s="16"/>
      <c r="X316" s="16" t="n">
        <v>0.325652385908982</v>
      </c>
      <c r="Y316" s="16" t="n">
        <v>0.286341943782247</v>
      </c>
      <c r="Z316" s="16"/>
      <c r="AA316" s="16" t="n">
        <v>0.303478512174495</v>
      </c>
      <c r="AB316" s="16" t="n">
        <v>0.31538909866451</v>
      </c>
      <c r="AC316" s="16" t="n">
        <v>0.310985519709209</v>
      </c>
      <c r="AD316" s="16"/>
      <c r="AE316" s="16" t="n">
        <v>0.30283883582498</v>
      </c>
      <c r="AF316" s="16" t="n">
        <v>0.322727576365146</v>
      </c>
      <c r="AG316" s="16" t="n">
        <v>0.308457407810805</v>
      </c>
      <c r="AH316" s="16"/>
      <c r="AI316" s="16" t="n">
        <v>0.295420383350177</v>
      </c>
      <c r="AJ316" s="16" t="n">
        <v>0.329835367783166</v>
      </c>
    </row>
    <row r="317">
      <c r="B317" t="s">
        <v>177</v>
      </c>
      <c r="C317" s="16" t="n">
        <v>0.243114525679926</v>
      </c>
      <c r="D317" s="16" t="n">
        <v>0.234898253162178</v>
      </c>
      <c r="E317" s="16" t="n">
        <v>0.248706534049879</v>
      </c>
      <c r="F317" s="16"/>
      <c r="G317" s="16" t="n">
        <v>0.254854617690977</v>
      </c>
      <c r="H317" s="16" t="n">
        <v>0.221264412347989</v>
      </c>
      <c r="I317" s="16" t="n">
        <v>0.258805211713299</v>
      </c>
      <c r="J317" s="16"/>
      <c r="K317" s="16" t="n">
        <v>0.266558193836838</v>
      </c>
      <c r="L317" s="16" t="n">
        <v>0.249396417926924</v>
      </c>
      <c r="M317" s="16" t="n">
        <v>0.258407843461968</v>
      </c>
      <c r="N317" s="16" t="n">
        <v>0.16244509208181</v>
      </c>
      <c r="O317" s="16" t="n">
        <v>0.298437584311394</v>
      </c>
      <c r="P317" s="16" t="n">
        <v>0.296252377583553</v>
      </c>
      <c r="Q317" s="16" t="n">
        <v>0.216946553900477</v>
      </c>
      <c r="R317" s="16" t="n">
        <v>0.236941221369854</v>
      </c>
      <c r="S317" s="16" t="n">
        <v>0.252928064301018</v>
      </c>
      <c r="T317" s="16" t="n">
        <v>0.212214033138418</v>
      </c>
      <c r="U317" s="16" t="n">
        <v>0.175525501896729</v>
      </c>
      <c r="V317" s="16" t="n">
        <v>0.225683592343865</v>
      </c>
      <c r="W317" s="16"/>
      <c r="X317" s="16" t="n">
        <v>0.234709456813518</v>
      </c>
      <c r="Y317" s="16" t="n">
        <v>0.257474376183541</v>
      </c>
      <c r="Z317" s="16"/>
      <c r="AA317" s="16" t="n">
        <v>0.269026220850091</v>
      </c>
      <c r="AB317" s="16" t="n">
        <v>0.253404189167798</v>
      </c>
      <c r="AC317" s="16" t="n">
        <v>0.210637219002842</v>
      </c>
      <c r="AD317" s="16"/>
      <c r="AE317" s="16" t="n">
        <v>0.228534266688238</v>
      </c>
      <c r="AF317" s="16" t="n">
        <v>0.252638786189614</v>
      </c>
      <c r="AG317" s="16" t="n">
        <v>0.261525904088376</v>
      </c>
      <c r="AH317" s="16"/>
      <c r="AI317" s="16" t="n">
        <v>0.280639758231809</v>
      </c>
      <c r="AJ317" s="16" t="n">
        <v>0.247019747925639</v>
      </c>
    </row>
    <row r="318">
      <c r="B318" t="s">
        <v>178</v>
      </c>
      <c r="C318" s="16" t="n">
        <v>0.234994988041111</v>
      </c>
      <c r="D318" s="16" t="n">
        <v>0.221744556966898</v>
      </c>
      <c r="E318" s="16" t="n">
        <v>0.246075669113224</v>
      </c>
      <c r="F318" s="16"/>
      <c r="G318" s="16" t="n">
        <v>0.183924745141965</v>
      </c>
      <c r="H318" s="16" t="n">
        <v>0.23882107247845</v>
      </c>
      <c r="I318" s="16" t="n">
        <v>0.251606174868998</v>
      </c>
      <c r="J318" s="16"/>
      <c r="K318" s="16" t="n">
        <v>0.196869203621716</v>
      </c>
      <c r="L318" s="16" t="n">
        <v>0.249351207342312</v>
      </c>
      <c r="M318" s="16" t="n">
        <v>0.18232190785712</v>
      </c>
      <c r="N318" s="16" t="n">
        <v>0.254481798215023</v>
      </c>
      <c r="O318" s="16" t="n">
        <v>0.263953452289938</v>
      </c>
      <c r="P318" s="16" t="n">
        <v>0.22156610142798</v>
      </c>
      <c r="Q318" s="16" t="n">
        <v>0.231992514263925</v>
      </c>
      <c r="R318" s="16" t="n">
        <v>0.196118266294755</v>
      </c>
      <c r="S318" s="16" t="n">
        <v>0.288649795479333</v>
      </c>
      <c r="T318" s="16" t="n">
        <v>0.23509476022058</v>
      </c>
      <c r="U318" s="16" t="n">
        <v>0.250532827404123</v>
      </c>
      <c r="V318" s="16" t="n">
        <v>0.246756969836803</v>
      </c>
      <c r="W318" s="16"/>
      <c r="X318" s="16" t="n">
        <v>0.2393147845395</v>
      </c>
      <c r="Y318" s="16" t="n">
        <v>0.227614723475902</v>
      </c>
      <c r="Z318" s="16"/>
      <c r="AA318" s="16" t="n">
        <v>0.282580666572518</v>
      </c>
      <c r="AB318" s="16" t="n">
        <v>0.227952338236538</v>
      </c>
      <c r="AC318" s="16" t="n">
        <v>0.210046695532307</v>
      </c>
      <c r="AD318" s="16"/>
      <c r="AE318" s="16" t="n">
        <v>0.237854540930587</v>
      </c>
      <c r="AF318" s="16" t="n">
        <v>0.24424639126459</v>
      </c>
      <c r="AG318" s="16" t="n">
        <v>0.207654858226964</v>
      </c>
      <c r="AH318" s="16"/>
      <c r="AI318" s="16" t="n">
        <v>0.307692636970263</v>
      </c>
      <c r="AJ318" s="16" t="n">
        <v>0.259120439101387</v>
      </c>
    </row>
    <row r="319">
      <c r="B319" t="s">
        <v>179</v>
      </c>
      <c r="C319" s="16" t="n">
        <v>0.22771953775556</v>
      </c>
      <c r="D319" s="16" t="n">
        <v>0.229395830096034</v>
      </c>
      <c r="E319" s="16" t="n">
        <v>0.224700968660795</v>
      </c>
      <c r="F319" s="16"/>
      <c r="G319" s="16" t="n">
        <v>0.23450888104685</v>
      </c>
      <c r="H319" s="16" t="n">
        <v>0.256467561743499</v>
      </c>
      <c r="I319" s="16" t="n">
        <v>0.198293234527984</v>
      </c>
      <c r="J319" s="16"/>
      <c r="K319" s="16" t="n">
        <v>0.211389045881712</v>
      </c>
      <c r="L319" s="16" t="n">
        <v>0.210945104412441</v>
      </c>
      <c r="M319" s="16" t="n">
        <v>0.267037844663438</v>
      </c>
      <c r="N319" s="16" t="n">
        <v>0.144665051113637</v>
      </c>
      <c r="O319" s="16" t="n">
        <v>0.199002314198496</v>
      </c>
      <c r="P319" s="16" t="n">
        <v>0.298318846450427</v>
      </c>
      <c r="Q319" s="16" t="n">
        <v>0.226209538677812</v>
      </c>
      <c r="R319" s="16" t="n">
        <v>0.207999874165915</v>
      </c>
      <c r="S319" s="16" t="n">
        <v>0.23934592490659</v>
      </c>
      <c r="T319" s="16" t="n">
        <v>0.263932750793345</v>
      </c>
      <c r="U319" s="16" t="n">
        <v>0.229818278296383</v>
      </c>
      <c r="V319" s="16" t="n">
        <v>0.25862703077052</v>
      </c>
      <c r="W319" s="16"/>
      <c r="X319" s="16" t="n">
        <v>0.232440999303517</v>
      </c>
      <c r="Y319" s="16" t="n">
        <v>0.219653038472228</v>
      </c>
      <c r="Z319" s="16"/>
      <c r="AA319" s="16" t="n">
        <v>0.245813789296635</v>
      </c>
      <c r="AB319" s="16" t="n">
        <v>0.227456606568489</v>
      </c>
      <c r="AC319" s="16" t="n">
        <v>0.215002871783378</v>
      </c>
      <c r="AD319" s="16"/>
      <c r="AE319" s="16" t="n">
        <v>0.245874363239283</v>
      </c>
      <c r="AF319" s="16" t="n">
        <v>0.222023588532162</v>
      </c>
      <c r="AG319" s="16" t="n">
        <v>0.191641519855541</v>
      </c>
      <c r="AH319" s="16"/>
      <c r="AI319" s="16" t="n">
        <v>0.242183223284799</v>
      </c>
      <c r="AJ319" s="16" t="n">
        <v>0.218891087764788</v>
      </c>
    </row>
    <row r="320">
      <c r="B320" t="s">
        <v>180</v>
      </c>
      <c r="C320" s="16" t="n">
        <v>0.204057482070506</v>
      </c>
      <c r="D320" s="16" t="n">
        <v>0.189072952481809</v>
      </c>
      <c r="E320" s="16" t="n">
        <v>0.217150516306922</v>
      </c>
      <c r="F320" s="16"/>
      <c r="G320" s="16" t="n">
        <v>0.170111623435128</v>
      </c>
      <c r="H320" s="16" t="n">
        <v>0.219183088163825</v>
      </c>
      <c r="I320" s="16" t="n">
        <v>0.203393093721588</v>
      </c>
      <c r="J320" s="16"/>
      <c r="K320" s="16" t="n">
        <v>0.220177558997514</v>
      </c>
      <c r="L320" s="16" t="n">
        <v>0.215967290051135</v>
      </c>
      <c r="M320" s="16" t="n">
        <v>0.214797239207768</v>
      </c>
      <c r="N320" s="16" t="n">
        <v>0.170574113220913</v>
      </c>
      <c r="O320" s="16" t="n">
        <v>0.193414424676253</v>
      </c>
      <c r="P320" s="16" t="n">
        <v>0.201392696392711</v>
      </c>
      <c r="Q320" s="16" t="n">
        <v>0.205985365372582</v>
      </c>
      <c r="R320" s="16" t="n">
        <v>0.232656609250086</v>
      </c>
      <c r="S320" s="16" t="n">
        <v>0.187920909541333</v>
      </c>
      <c r="T320" s="16" t="n">
        <v>0.216228306228883</v>
      </c>
      <c r="U320" s="16" t="n">
        <v>0.190607033527504</v>
      </c>
      <c r="V320" s="16" t="n">
        <v>0.178924557449578</v>
      </c>
      <c r="W320" s="16"/>
      <c r="X320" s="16" t="n">
        <v>0.19874736441739</v>
      </c>
      <c r="Y320" s="16" t="n">
        <v>0.213129685626163</v>
      </c>
      <c r="Z320" s="16"/>
      <c r="AA320" s="16" t="n">
        <v>0.192925019838347</v>
      </c>
      <c r="AB320" s="16" t="n">
        <v>0.199141316820603</v>
      </c>
      <c r="AC320" s="16" t="n">
        <v>0.218673365822752</v>
      </c>
      <c r="AD320" s="16"/>
      <c r="AE320" s="16" t="n">
        <v>0.196413587980491</v>
      </c>
      <c r="AF320" s="16" t="n">
        <v>0.217049649688495</v>
      </c>
      <c r="AG320" s="16" t="n">
        <v>0.196639770666006</v>
      </c>
      <c r="AH320" s="16"/>
      <c r="AI320" s="16" t="n">
        <v>0.228818848907629</v>
      </c>
      <c r="AJ320" s="16" t="n">
        <v>0.171435669189106</v>
      </c>
    </row>
    <row r="321">
      <c r="B321" t="s">
        <v>181</v>
      </c>
      <c r="C321" s="16" t="n">
        <v>0.176514397892801</v>
      </c>
      <c r="D321" s="16" t="n">
        <v>0.164218548113078</v>
      </c>
      <c r="E321" s="16" t="n">
        <v>0.189327515121292</v>
      </c>
      <c r="F321" s="16"/>
      <c r="G321" s="16" t="n">
        <v>0.183872255935718</v>
      </c>
      <c r="H321" s="16" t="n">
        <v>0.164768680160612</v>
      </c>
      <c r="I321" s="16" t="n">
        <v>0.184535591274043</v>
      </c>
      <c r="J321" s="16"/>
      <c r="K321" s="16" t="n">
        <v>0.170129931391793</v>
      </c>
      <c r="L321" s="16" t="n">
        <v>0.222896783322561</v>
      </c>
      <c r="M321" s="16" t="n">
        <v>0.118298370715425</v>
      </c>
      <c r="N321" s="16" t="n">
        <v>0.157274145956452</v>
      </c>
      <c r="O321" s="16" t="n">
        <v>0.167279872463144</v>
      </c>
      <c r="P321" s="16" t="n">
        <v>0.234773441883017</v>
      </c>
      <c r="Q321" s="16" t="n">
        <v>0.176950576883923</v>
      </c>
      <c r="R321" s="16" t="n">
        <v>0.200481407640026</v>
      </c>
      <c r="S321" s="16" t="n">
        <v>0.151709589138361</v>
      </c>
      <c r="T321" s="16" t="n">
        <v>0.180692804284143</v>
      </c>
      <c r="U321" s="16" t="n">
        <v>0.160610220522889</v>
      </c>
      <c r="V321" s="16" t="n">
        <v>0.133779996134319</v>
      </c>
      <c r="W321" s="16"/>
      <c r="X321" s="16" t="n">
        <v>0.1743459815744</v>
      </c>
      <c r="Y321" s="16" t="n">
        <v>0.180219083084171</v>
      </c>
      <c r="Z321" s="16"/>
      <c r="AA321" s="16" t="n">
        <v>0.194303824803462</v>
      </c>
      <c r="AB321" s="16" t="n">
        <v>0.182998891023626</v>
      </c>
      <c r="AC321" s="16" t="n">
        <v>0.15499289206989</v>
      </c>
      <c r="AD321" s="16"/>
      <c r="AE321" s="16" t="n">
        <v>0.174457817128232</v>
      </c>
      <c r="AF321" s="16" t="n">
        <v>0.17434713344568</v>
      </c>
      <c r="AG321" s="16" t="n">
        <v>0.186603328517703</v>
      </c>
      <c r="AH321" s="16"/>
      <c r="AI321" s="16" t="n">
        <v>0.217558734125326</v>
      </c>
      <c r="AJ321" s="16" t="n">
        <v>0.175675377827782</v>
      </c>
    </row>
    <row r="322">
      <c r="B322" t="s">
        <v>182</v>
      </c>
      <c r="C322" s="16" t="n">
        <v>0.172374827560759</v>
      </c>
      <c r="D322" s="16" t="n">
        <v>0.18308309168706</v>
      </c>
      <c r="E322" s="16" t="n">
        <v>0.159272352950705</v>
      </c>
      <c r="F322" s="16"/>
      <c r="G322" s="16" t="n">
        <v>0.168959491651051</v>
      </c>
      <c r="H322" s="16" t="n">
        <v>0.163461477358215</v>
      </c>
      <c r="I322" s="16" t="n">
        <v>0.182015991467991</v>
      </c>
      <c r="J322" s="16"/>
      <c r="K322" s="16" t="n">
        <v>0.166329896799611</v>
      </c>
      <c r="L322" s="16" t="n">
        <v>0.159339475843883</v>
      </c>
      <c r="M322" s="16" t="n">
        <v>0.203071826978961</v>
      </c>
      <c r="N322" s="16" t="n">
        <v>0.172240133998502</v>
      </c>
      <c r="O322" s="16" t="n">
        <v>0.158846093175261</v>
      </c>
      <c r="P322" s="16" t="n">
        <v>0.210889211226706</v>
      </c>
      <c r="Q322" s="16" t="n">
        <v>0.153326346825954</v>
      </c>
      <c r="R322" s="16" t="n">
        <v>0.130716790987682</v>
      </c>
      <c r="S322" s="16" t="n">
        <v>0.147020305191499</v>
      </c>
      <c r="T322" s="16" t="n">
        <v>0.240117186490397</v>
      </c>
      <c r="U322" s="16" t="n">
        <v>0.112160157987534</v>
      </c>
      <c r="V322" s="16" t="n">
        <v>0.211054872338809</v>
      </c>
      <c r="W322" s="16"/>
      <c r="X322" s="16" t="n">
        <v>0.165276768399239</v>
      </c>
      <c r="Y322" s="16" t="n">
        <v>0.184501684585407</v>
      </c>
      <c r="Z322" s="16"/>
      <c r="AA322" s="16" t="n">
        <v>0.202633985730059</v>
      </c>
      <c r="AB322" s="16" t="n">
        <v>0.178611645267328</v>
      </c>
      <c r="AC322" s="16" t="n">
        <v>0.142178490476687</v>
      </c>
      <c r="AD322" s="16"/>
      <c r="AE322" s="16" t="n">
        <v>0.157318609976701</v>
      </c>
      <c r="AF322" s="16" t="n">
        <v>0.178982489374611</v>
      </c>
      <c r="AG322" s="16" t="n">
        <v>0.198274879840707</v>
      </c>
      <c r="AH322" s="16"/>
      <c r="AI322" s="16" t="n">
        <v>0.217892833133944</v>
      </c>
      <c r="AJ322" s="16" t="n">
        <v>0.180216803609554</v>
      </c>
    </row>
    <row r="323">
      <c r="B323" t="s">
        <v>183</v>
      </c>
      <c r="C323" s="16" t="n">
        <v>0.148554725332956</v>
      </c>
      <c r="D323" s="16" t="n">
        <v>0.152538051393308</v>
      </c>
      <c r="E323" s="16" t="n">
        <v>0.146352353383989</v>
      </c>
      <c r="F323" s="16"/>
      <c r="G323" s="16" t="n">
        <v>0.143361901281938</v>
      </c>
      <c r="H323" s="16" t="n">
        <v>0.138883652388641</v>
      </c>
      <c r="I323" s="16" t="n">
        <v>0.159602847190111</v>
      </c>
      <c r="J323" s="16"/>
      <c r="K323" s="16" t="n">
        <v>0.178201447329589</v>
      </c>
      <c r="L323" s="16" t="n">
        <v>0.163588398323573</v>
      </c>
      <c r="M323" s="16" t="n">
        <v>0.14104342475557</v>
      </c>
      <c r="N323" s="16" t="n">
        <v>0.209754246472856</v>
      </c>
      <c r="O323" s="16" t="n">
        <v>0.165239972407915</v>
      </c>
      <c r="P323" s="16" t="n">
        <v>0.165405385135121</v>
      </c>
      <c r="Q323" s="16" t="n">
        <v>0.139184859450628</v>
      </c>
      <c r="R323" s="16" t="n">
        <v>0.128481393415932</v>
      </c>
      <c r="S323" s="16" t="n">
        <v>0.0978402198827742</v>
      </c>
      <c r="T323" s="16" t="n">
        <v>0.0903739683615352</v>
      </c>
      <c r="U323" s="16" t="n">
        <v>0.127210783582858</v>
      </c>
      <c r="V323" s="16" t="n">
        <v>0.12306130789993</v>
      </c>
      <c r="W323" s="16"/>
      <c r="X323" s="16" t="n">
        <v>0.125468606491924</v>
      </c>
      <c r="Y323" s="16" t="n">
        <v>0.18799678351654</v>
      </c>
      <c r="Z323" s="16"/>
      <c r="AA323" s="16" t="n">
        <v>0.188436720378975</v>
      </c>
      <c r="AB323" s="16" t="n">
        <v>0.134075929398245</v>
      </c>
      <c r="AC323" s="16" t="n">
        <v>0.139116515965148</v>
      </c>
      <c r="AD323" s="16"/>
      <c r="AE323" s="16" t="n">
        <v>0.169734183095638</v>
      </c>
      <c r="AF323" s="16" t="n">
        <v>0.136131202535295</v>
      </c>
      <c r="AG323" s="16" t="n">
        <v>0.118797865316665</v>
      </c>
      <c r="AH323" s="16"/>
      <c r="AI323" s="16" t="n">
        <v>0.167776054087993</v>
      </c>
      <c r="AJ323" s="16" t="n">
        <v>0.148849194690225</v>
      </c>
    </row>
    <row r="324">
      <c r="B324" t="s">
        <v>184</v>
      </c>
      <c r="C324" s="16" t="n">
        <v>0.144134297370123</v>
      </c>
      <c r="D324" s="16" t="n">
        <v>0.146836199264218</v>
      </c>
      <c r="E324" s="16" t="n">
        <v>0.145158610226445</v>
      </c>
      <c r="F324" s="16"/>
      <c r="G324" s="16" t="n">
        <v>0.0595992297360847</v>
      </c>
      <c r="H324" s="16" t="n">
        <v>0.140681666436386</v>
      </c>
      <c r="I324" s="16" t="n">
        <v>0.180734239523731</v>
      </c>
      <c r="J324" s="16"/>
      <c r="K324" s="16" t="n">
        <v>0.150931001894266</v>
      </c>
      <c r="L324" s="16" t="n">
        <v>0.132935886342045</v>
      </c>
      <c r="M324" s="16" t="n">
        <v>0.127494244153716</v>
      </c>
      <c r="N324" s="16" t="n">
        <v>0.133868706790243</v>
      </c>
      <c r="O324" s="16" t="n">
        <v>0.1183425115518</v>
      </c>
      <c r="P324" s="16" t="n">
        <v>0.154314782416831</v>
      </c>
      <c r="Q324" s="16" t="n">
        <v>0.119901966463342</v>
      </c>
      <c r="R324" s="16" t="n">
        <v>0.0813645798920132</v>
      </c>
      <c r="S324" s="16" t="n">
        <v>0.143565663298459</v>
      </c>
      <c r="T324" s="16" t="n">
        <v>0.213278131662391</v>
      </c>
      <c r="U324" s="16" t="n">
        <v>0.14979116343038</v>
      </c>
      <c r="V324" s="16" t="n">
        <v>0.240731308833739</v>
      </c>
      <c r="W324" s="16"/>
      <c r="X324" s="16" t="n">
        <v>0.158944816693142</v>
      </c>
      <c r="Y324" s="16" t="n">
        <v>0.11883089453788</v>
      </c>
      <c r="Z324" s="16"/>
      <c r="AA324" s="16" t="n">
        <v>0.182189103652424</v>
      </c>
      <c r="AB324" s="16" t="n">
        <v>0.094333271830526</v>
      </c>
      <c r="AC324" s="16" t="n">
        <v>0.183260886836896</v>
      </c>
      <c r="AD324" s="16"/>
      <c r="AE324" s="16" t="n">
        <v>0.15362290484966</v>
      </c>
      <c r="AF324" s="16" t="n">
        <v>0.138255300881513</v>
      </c>
      <c r="AG324" s="16" t="n">
        <v>0.131471172587803</v>
      </c>
      <c r="AH324" s="16"/>
      <c r="AI324" s="16" t="n">
        <v>0.168491903553629</v>
      </c>
      <c r="AJ324" s="16" t="n">
        <v>0.127508234740503</v>
      </c>
    </row>
    <row r="325">
      <c r="B325" t="s">
        <v>185</v>
      </c>
      <c r="C325" s="16" t="n">
        <v>0.122140986899364</v>
      </c>
      <c r="D325" s="16" t="n">
        <v>0.145488912945791</v>
      </c>
      <c r="E325" s="16" t="n">
        <v>0.100946982365182</v>
      </c>
      <c r="F325" s="16"/>
      <c r="G325" s="16" t="n">
        <v>0.0739269497970068</v>
      </c>
      <c r="H325" s="16" t="n">
        <v>0.124255191743086</v>
      </c>
      <c r="I325" s="16" t="n">
        <v>0.139216680640084</v>
      </c>
      <c r="J325" s="16"/>
      <c r="K325" s="16" t="n">
        <v>0.147195111824041</v>
      </c>
      <c r="L325" s="16" t="n">
        <v>0.104770901234777</v>
      </c>
      <c r="M325" s="16" t="n">
        <v>0.0761512195450379</v>
      </c>
      <c r="N325" s="16" t="n">
        <v>0.112577130025598</v>
      </c>
      <c r="O325" s="16" t="n">
        <v>0.200172684911327</v>
      </c>
      <c r="P325" s="16" t="n">
        <v>0.106004975358368</v>
      </c>
      <c r="Q325" s="16" t="n">
        <v>0.0728626881580724</v>
      </c>
      <c r="R325" s="16" t="n">
        <v>0.0605368210503334</v>
      </c>
      <c r="S325" s="16" t="n">
        <v>0.115653244680921</v>
      </c>
      <c r="T325" s="16" t="n">
        <v>0.124337794174103</v>
      </c>
      <c r="U325" s="16" t="n">
        <v>0.251852379397526</v>
      </c>
      <c r="V325" s="16" t="n">
        <v>0.131130182691289</v>
      </c>
      <c r="W325" s="16"/>
      <c r="X325" s="16" t="n">
        <v>0.113059180178438</v>
      </c>
      <c r="Y325" s="16" t="n">
        <v>0.137657027146985</v>
      </c>
      <c r="Z325" s="16"/>
      <c r="AA325" s="16" t="n">
        <v>0.205320964790327</v>
      </c>
      <c r="AB325" s="16" t="n">
        <v>0.0842195879980367</v>
      </c>
      <c r="AC325" s="16" t="n">
        <v>0.112786924565752</v>
      </c>
      <c r="AD325" s="16"/>
      <c r="AE325" s="16" t="n">
        <v>0.14193777209845</v>
      </c>
      <c r="AF325" s="16" t="n">
        <v>0.120701996009371</v>
      </c>
      <c r="AG325" s="16" t="n">
        <v>0.0726160941895845</v>
      </c>
      <c r="AH325" s="16"/>
      <c r="AI325" s="16" t="n">
        <v>0.201186327335614</v>
      </c>
      <c r="AJ325" s="16" t="n">
        <v>0.126081155262608</v>
      </c>
    </row>
    <row r="326">
      <c r="B326" t="s">
        <v>186</v>
      </c>
      <c r="C326" s="16" t="n">
        <v>0.108872338983199</v>
      </c>
      <c r="D326" s="16" t="n">
        <v>0.111755328369315</v>
      </c>
      <c r="E326" s="16" t="n">
        <v>0.106736455367969</v>
      </c>
      <c r="F326" s="16"/>
      <c r="G326" s="16" t="n">
        <v>0.0734483644341058</v>
      </c>
      <c r="H326" s="16" t="n">
        <v>0.114614945274295</v>
      </c>
      <c r="I326" s="16" t="n">
        <v>0.117520915005635</v>
      </c>
      <c r="J326" s="16"/>
      <c r="K326" s="16" t="n">
        <v>0.0767260299623771</v>
      </c>
      <c r="L326" s="16" t="n">
        <v>0.119760194953975</v>
      </c>
      <c r="M326" s="16" t="n">
        <v>0.0781800848561469</v>
      </c>
      <c r="N326" s="16" t="n">
        <v>0.147792855076631</v>
      </c>
      <c r="O326" s="16" t="n">
        <v>0.124130123721351</v>
      </c>
      <c r="P326" s="16" t="n">
        <v>0.115587495646806</v>
      </c>
      <c r="Q326" s="16" t="n">
        <v>0.0931190546315215</v>
      </c>
      <c r="R326" s="16" t="n">
        <v>0.159803472563343</v>
      </c>
      <c r="S326" s="16" t="n">
        <v>0.108726263888958</v>
      </c>
      <c r="T326" s="16" t="n">
        <v>0.105911433443791</v>
      </c>
      <c r="U326" s="16" t="n">
        <v>0.123349107463299</v>
      </c>
      <c r="V326" s="16" t="n">
        <v>0.0888639932431445</v>
      </c>
      <c r="W326" s="16"/>
      <c r="X326" s="16" t="n">
        <v>0.104014794962251</v>
      </c>
      <c r="Y326" s="16" t="n">
        <v>0.117171331777215</v>
      </c>
      <c r="Z326" s="16"/>
      <c r="AA326" s="16" t="n">
        <v>0.126668201331507</v>
      </c>
      <c r="AB326" s="16" t="n">
        <v>0.0791646595637653</v>
      </c>
      <c r="AC326" s="16" t="n">
        <v>0.135754909043702</v>
      </c>
      <c r="AD326" s="16"/>
      <c r="AE326" s="16" t="n">
        <v>0.119721712822655</v>
      </c>
      <c r="AF326" s="16" t="n">
        <v>0.102272700295345</v>
      </c>
      <c r="AG326" s="16" t="n">
        <v>0.094131836515842</v>
      </c>
      <c r="AH326" s="16"/>
      <c r="AI326" s="16" t="n">
        <v>0.13078961808347</v>
      </c>
      <c r="AJ326" s="16" t="n">
        <v>0.0969483725887686</v>
      </c>
    </row>
    <row r="327">
      <c r="B327" t="s">
        <v>94</v>
      </c>
      <c r="C327" s="16" t="n">
        <v>0.0282462446196436</v>
      </c>
      <c r="D327" s="16" t="n">
        <v>0.0356252593901792</v>
      </c>
      <c r="E327" s="16" t="n">
        <v>0.0216045995852393</v>
      </c>
      <c r="F327" s="16"/>
      <c r="G327" s="16" t="n">
        <v>0.0304624182341746</v>
      </c>
      <c r="H327" s="16" t="n">
        <v>0.032944572298659</v>
      </c>
      <c r="I327" s="16" t="n">
        <v>0.0230000100757646</v>
      </c>
      <c r="J327" s="16"/>
      <c r="K327" s="16" t="n">
        <v>0.0202789776815929</v>
      </c>
      <c r="L327" s="16" t="n">
        <v>0.0183713027701888</v>
      </c>
      <c r="M327" s="16" t="n">
        <v>0.00998029966702782</v>
      </c>
      <c r="N327" s="16" t="n">
        <v>0.0104417165248823</v>
      </c>
      <c r="O327" s="16" t="n">
        <v>0.0161152773223569</v>
      </c>
      <c r="P327" s="16" t="n">
        <v>0.0273850816847477</v>
      </c>
      <c r="Q327" s="16" t="n">
        <v>0.0480160581025688</v>
      </c>
      <c r="R327" s="16" t="n">
        <v>0.0261331865004518</v>
      </c>
      <c r="S327" s="16" t="n">
        <v>0.033922868288455</v>
      </c>
      <c r="T327" s="16" t="n">
        <v>0.0509430569183936</v>
      </c>
      <c r="U327" s="16" t="n">
        <v>0.062532585603472</v>
      </c>
      <c r="V327" s="16" t="n">
        <v>0.0583761846486548</v>
      </c>
      <c r="W327" s="16"/>
      <c r="X327" s="16" t="n">
        <v>0.0333374217935302</v>
      </c>
      <c r="Y327" s="16" t="n">
        <v>0.0195480954115371</v>
      </c>
      <c r="Z327" s="16"/>
      <c r="AA327" s="16" t="n">
        <v>0.00648687768045227</v>
      </c>
      <c r="AB327" s="16" t="n">
        <v>0.0330185699772362</v>
      </c>
      <c r="AC327" s="16" t="n">
        <v>0.0375784690806291</v>
      </c>
      <c r="AD327" s="16"/>
      <c r="AE327" s="16" t="n">
        <v>0.0214350214213977</v>
      </c>
      <c r="AF327" s="16" t="n">
        <v>0.0339549688018059</v>
      </c>
      <c r="AG327" s="16" t="n">
        <v>0.0341595088810151</v>
      </c>
      <c r="AH327" s="16"/>
      <c r="AI327" s="16" t="n">
        <v>0.0104926421814474</v>
      </c>
      <c r="AJ327" s="16" t="n">
        <v>0.0232417482662338</v>
      </c>
    </row>
    <row r="328">
      <c r="B328" t="s">
        <v>187</v>
      </c>
      <c r="C328" s="16" t="n">
        <v>0.0106107049561537</v>
      </c>
      <c r="D328" s="16" t="n">
        <v>0.00874324171432413</v>
      </c>
      <c r="E328" s="16" t="n">
        <v>0.0119628355933355</v>
      </c>
      <c r="F328" s="16"/>
      <c r="G328" s="16" t="n">
        <v>0.0143860743817044</v>
      </c>
      <c r="H328" s="16" t="n">
        <v>0.00858037049423892</v>
      </c>
      <c r="I328" s="16" t="n">
        <v>0.0110084439139566</v>
      </c>
      <c r="J328" s="16"/>
      <c r="K328" s="16" t="n">
        <v>0.0164802222745698</v>
      </c>
      <c r="L328" s="16" t="n">
        <v>0.0164377088431585</v>
      </c>
      <c r="M328" s="16" t="n">
        <v>0.00773185458025952</v>
      </c>
      <c r="N328" s="16" t="n">
        <v>0</v>
      </c>
      <c r="O328" s="16" t="n">
        <v>0.0111024606688562</v>
      </c>
      <c r="P328" s="16" t="n">
        <v>0</v>
      </c>
      <c r="Q328" s="16" t="n">
        <v>0.0282568305747626</v>
      </c>
      <c r="R328" s="16" t="n">
        <v>0.0200179723503687</v>
      </c>
      <c r="S328" s="16" t="n">
        <v>0</v>
      </c>
      <c r="T328" s="16" t="n">
        <v>0.0119932219448363</v>
      </c>
      <c r="U328" s="16" t="n">
        <v>0.00952891799093225</v>
      </c>
      <c r="V328" s="16" t="n">
        <v>0</v>
      </c>
      <c r="W328" s="16"/>
      <c r="X328" s="16" t="n">
        <v>0.0134013980653867</v>
      </c>
      <c r="Y328" s="16" t="n">
        <v>0.00584287538961492</v>
      </c>
      <c r="Z328" s="16"/>
      <c r="AA328" s="16" t="n">
        <v>0.0051935057212683</v>
      </c>
      <c r="AB328" s="16" t="n">
        <v>0.0134131050945307</v>
      </c>
      <c r="AC328" s="16" t="n">
        <v>0.0107748686316794</v>
      </c>
      <c r="AD328" s="16"/>
      <c r="AE328" s="16" t="n">
        <v>0.010514588321608</v>
      </c>
      <c r="AF328" s="16" t="n">
        <v>0.00894570981114013</v>
      </c>
      <c r="AG328" s="16" t="n">
        <v>0.01441924185572</v>
      </c>
      <c r="AH328" s="16"/>
      <c r="AI328" s="16" t="n">
        <v>0.00185983384921352</v>
      </c>
      <c r="AJ328" s="16" t="n">
        <v>0.0130047945317086</v>
      </c>
    </row>
    <row r="329">
      <c r="B329" t="s">
        <v>96</v>
      </c>
      <c r="C329" s="16" t="n">
        <v>0.0270814459639698</v>
      </c>
      <c r="D329" s="16" t="n">
        <v>0.0379337554427374</v>
      </c>
      <c r="E329" s="16" t="n">
        <v>0.0169400352587104</v>
      </c>
      <c r="F329" s="16"/>
      <c r="G329" s="16" t="n">
        <v>0.0412446851531827</v>
      </c>
      <c r="H329" s="16" t="n">
        <v>0.0235229890751582</v>
      </c>
      <c r="I329" s="16" t="n">
        <v>0.0247980396648068</v>
      </c>
      <c r="J329" s="16"/>
      <c r="K329" s="16" t="n">
        <v>0.0167519155541735</v>
      </c>
      <c r="L329" s="16" t="n">
        <v>0.0465014583504449</v>
      </c>
      <c r="M329" s="16" t="n">
        <v>0.0201202384612939</v>
      </c>
      <c r="N329" s="16" t="n">
        <v>0.0444186434013622</v>
      </c>
      <c r="O329" s="16" t="n">
        <v>0.0182258761788592</v>
      </c>
      <c r="P329" s="16" t="n">
        <v>0.0458368210643033</v>
      </c>
      <c r="Q329" s="16" t="n">
        <v>0.0200842848830149</v>
      </c>
      <c r="R329" s="16" t="n">
        <v>0.0261331865004518</v>
      </c>
      <c r="S329" s="16" t="n">
        <v>0.0125510761212943</v>
      </c>
      <c r="T329" s="16" t="n">
        <v>0.0292548541483006</v>
      </c>
      <c r="U329" s="16" t="n">
        <v>0.0116679239400913</v>
      </c>
      <c r="V329" s="16" t="n">
        <v>0.0184235640499075</v>
      </c>
      <c r="W329" s="16"/>
      <c r="X329" s="16" t="n">
        <v>0.0307262462748216</v>
      </c>
      <c r="Y329" s="16" t="n">
        <v>0.0208543955481736</v>
      </c>
      <c r="Z329" s="16"/>
      <c r="AA329" s="16" t="n">
        <v>0.0140133089760623</v>
      </c>
      <c r="AB329" s="16" t="n">
        <v>0.0289278886553313</v>
      </c>
      <c r="AC329" s="16" t="n">
        <v>0.0340500423329189</v>
      </c>
      <c r="AD329" s="16"/>
      <c r="AE329" s="16" t="n">
        <v>0.026284497200063</v>
      </c>
      <c r="AF329" s="16" t="n">
        <v>0.022489610816555</v>
      </c>
      <c r="AG329" s="16" t="n">
        <v>0.0389979523735545</v>
      </c>
      <c r="AH329" s="16"/>
      <c r="AI329" s="16" t="n">
        <v>0.0107359939245988</v>
      </c>
      <c r="AJ329" s="16" t="n">
        <v>0.0181881501278533</v>
      </c>
    </row>
    <row r="330">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row>
    <row r="331">
      <c r="B331" s="7" t="s">
        <v>203</v>
      </c>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row>
    <row r="332">
      <c r="B332" s="26" t="s">
        <v>65</v>
      </c>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row>
    <row r="333">
      <c r="B333" t="s">
        <v>135</v>
      </c>
      <c r="C333" s="16" t="n">
        <v>0.0888473083981822</v>
      </c>
      <c r="D333" s="16" t="n">
        <v>0.103619797709834</v>
      </c>
      <c r="E333" s="16" t="n">
        <v>0.0728141839168203</v>
      </c>
      <c r="F333" s="16"/>
      <c r="G333" s="16" t="n">
        <v>0.0877125386143511</v>
      </c>
      <c r="H333" s="16" t="n">
        <v>0.100550067669255</v>
      </c>
      <c r="I333" s="16" t="n">
        <v>0.0784082143242534</v>
      </c>
      <c r="J333" s="16"/>
      <c r="K333" s="16" t="n">
        <v>0.124880432317609</v>
      </c>
      <c r="L333" s="16" t="n">
        <v>0.0585553511252397</v>
      </c>
      <c r="M333" s="16" t="n">
        <v>0.0878226660584958</v>
      </c>
      <c r="N333" s="16" t="n">
        <v>0.057400900308362</v>
      </c>
      <c r="O333" s="16" t="n">
        <v>0.0622141391445025</v>
      </c>
      <c r="P333" s="16" t="n">
        <v>0.0984597572409964</v>
      </c>
      <c r="Q333" s="16" t="n">
        <v>0.0899906075503096</v>
      </c>
      <c r="R333" s="16" t="n">
        <v>0.103305022768816</v>
      </c>
      <c r="S333" s="16" t="n">
        <v>0.0826245183737936</v>
      </c>
      <c r="T333" s="16" t="n">
        <v>0.110845412880042</v>
      </c>
      <c r="U333" s="16" t="n">
        <v>0.100315181621722</v>
      </c>
      <c r="V333" s="16" t="n">
        <v>0.106479601607404</v>
      </c>
      <c r="W333" s="16"/>
      <c r="X333" s="16" t="n">
        <v>0.079401529651947</v>
      </c>
      <c r="Y333" s="16" t="n">
        <v>0.104985185772187</v>
      </c>
      <c r="Z333" s="16"/>
      <c r="AA333" s="16" t="n">
        <v>0.0872811002908233</v>
      </c>
      <c r="AB333" s="16" t="n">
        <v>0.0803671207537726</v>
      </c>
      <c r="AC333" s="16" t="n">
        <v>0.101321130440605</v>
      </c>
      <c r="AD333" s="16"/>
      <c r="AE333" s="16" t="n">
        <v>0.0870957687804571</v>
      </c>
      <c r="AF333" s="16" t="n">
        <v>0.0862570429618783</v>
      </c>
      <c r="AG333" s="16" t="n">
        <v>0.0990285143188022</v>
      </c>
      <c r="AH333" s="16"/>
      <c r="AI333" s="16" t="n">
        <v>0.105089745971272</v>
      </c>
      <c r="AJ333" s="16" t="n">
        <v>0.0761185835381026</v>
      </c>
    </row>
    <row r="334">
      <c r="B334" t="s">
        <v>199</v>
      </c>
      <c r="C334" s="16" t="n">
        <v>0.0945054431097865</v>
      </c>
      <c r="D334" s="16" t="n">
        <v>0.0980921647196312</v>
      </c>
      <c r="E334" s="16" t="n">
        <v>0.0923734948490577</v>
      </c>
      <c r="F334" s="16"/>
      <c r="G334" s="16" t="n">
        <v>0.105488732293289</v>
      </c>
      <c r="H334" s="16" t="n">
        <v>0.104570245388567</v>
      </c>
      <c r="I334" s="16" t="n">
        <v>0.0808040307259747</v>
      </c>
      <c r="J334" s="16"/>
      <c r="K334" s="16" t="n">
        <v>0.102801225788722</v>
      </c>
      <c r="L334" s="16" t="n">
        <v>0.0597034862639862</v>
      </c>
      <c r="M334" s="16" t="n">
        <v>0.105475100399725</v>
      </c>
      <c r="N334" s="16" t="n">
        <v>0.119689015224473</v>
      </c>
      <c r="O334" s="16" t="n">
        <v>0.0830323222882584</v>
      </c>
      <c r="P334" s="16" t="n">
        <v>0.084146067040562</v>
      </c>
      <c r="Q334" s="16" t="n">
        <v>0.109565500561584</v>
      </c>
      <c r="R334" s="16" t="n">
        <v>0.168835664195463</v>
      </c>
      <c r="S334" s="16" t="n">
        <v>0.0963744683337148</v>
      </c>
      <c r="T334" s="16" t="n">
        <v>0.0696978343906771</v>
      </c>
      <c r="U334" s="16" t="n">
        <v>0.0641954701069482</v>
      </c>
      <c r="V334" s="16" t="n">
        <v>0.131130182691289</v>
      </c>
      <c r="W334" s="16"/>
      <c r="X334" s="16" t="n">
        <v>0.102191710181994</v>
      </c>
      <c r="Y334" s="16" t="n">
        <v>0.08137364754189</v>
      </c>
      <c r="Z334" s="16"/>
      <c r="AA334" s="16" t="n">
        <v>0.0835701315973822</v>
      </c>
      <c r="AB334" s="16" t="n">
        <v>0.0909183233366456</v>
      </c>
      <c r="AC334" s="16" t="n">
        <v>0.107201276704337</v>
      </c>
      <c r="AD334" s="16"/>
      <c r="AE334" s="16" t="n">
        <v>0.102565584722419</v>
      </c>
      <c r="AF334" s="16" t="n">
        <v>0.0894559292135927</v>
      </c>
      <c r="AG334" s="16" t="n">
        <v>0.0838672885406105</v>
      </c>
      <c r="AH334" s="16"/>
      <c r="AI334" s="16" t="n">
        <v>0.0688840374843688</v>
      </c>
      <c r="AJ334" s="16" t="n">
        <v>0.0948121861279238</v>
      </c>
    </row>
    <row r="335">
      <c r="B335" t="s">
        <v>200</v>
      </c>
      <c r="C335" s="16" t="n">
        <v>0.138358553474214</v>
      </c>
      <c r="D335" s="16" t="n">
        <v>0.117782842038567</v>
      </c>
      <c r="E335" s="16" t="n">
        <v>0.156581803594215</v>
      </c>
      <c r="F335" s="16"/>
      <c r="G335" s="16" t="n">
        <v>0.121471904558021</v>
      </c>
      <c r="H335" s="16" t="n">
        <v>0.138799674207964</v>
      </c>
      <c r="I335" s="16" t="n">
        <v>0.144617707777206</v>
      </c>
      <c r="J335" s="16"/>
      <c r="K335" s="16" t="n">
        <v>0.122985311179022</v>
      </c>
      <c r="L335" s="16" t="n">
        <v>0.114297973394326</v>
      </c>
      <c r="M335" s="16" t="n">
        <v>0.128498250158112</v>
      </c>
      <c r="N335" s="16" t="n">
        <v>0.157251484538265</v>
      </c>
      <c r="O335" s="16" t="n">
        <v>0.130604388143822</v>
      </c>
      <c r="P335" s="16" t="n">
        <v>0.15400603213644</v>
      </c>
      <c r="Q335" s="16" t="n">
        <v>0.145235135875404</v>
      </c>
      <c r="R335" s="16" t="n">
        <v>0.115376211366907</v>
      </c>
      <c r="S335" s="16" t="n">
        <v>0.13056065175317</v>
      </c>
      <c r="T335" s="16" t="n">
        <v>0.150109515364843</v>
      </c>
      <c r="U335" s="16" t="n">
        <v>0.188667783200659</v>
      </c>
      <c r="V335" s="16" t="n">
        <v>0.199665106762795</v>
      </c>
      <c r="W335" s="16"/>
      <c r="X335" s="16" t="n">
        <v>0.147896797695918</v>
      </c>
      <c r="Y335" s="16" t="n">
        <v>0.122062701141813</v>
      </c>
      <c r="Z335" s="16"/>
      <c r="AA335" s="16" t="n">
        <v>0.159900853803938</v>
      </c>
      <c r="AB335" s="16" t="n">
        <v>0.13319580908987</v>
      </c>
      <c r="AC335" s="16" t="n">
        <v>0.129705306390884</v>
      </c>
      <c r="AD335" s="16"/>
      <c r="AE335" s="16" t="n">
        <v>0.148314368688833</v>
      </c>
      <c r="AF335" s="16" t="n">
        <v>0.129604712254467</v>
      </c>
      <c r="AG335" s="16" t="n">
        <v>0.130589209295254</v>
      </c>
      <c r="AH335" s="16"/>
      <c r="AI335" s="16" t="n">
        <v>0.147628232640789</v>
      </c>
      <c r="AJ335" s="16" t="n">
        <v>0.142275983611346</v>
      </c>
    </row>
    <row r="336">
      <c r="B336" t="s">
        <v>201</v>
      </c>
      <c r="C336" s="16" t="n">
        <v>0.357925951109466</v>
      </c>
      <c r="D336" s="16" t="n">
        <v>0.330144467508799</v>
      </c>
      <c r="E336" s="16" t="n">
        <v>0.386426455217093</v>
      </c>
      <c r="F336" s="16"/>
      <c r="G336" s="16" t="n">
        <v>0.337160208485313</v>
      </c>
      <c r="H336" s="16" t="n">
        <v>0.350968595358575</v>
      </c>
      <c r="I336" s="16" t="n">
        <v>0.372600121173541</v>
      </c>
      <c r="J336" s="16"/>
      <c r="K336" s="16" t="n">
        <v>0.293274244258428</v>
      </c>
      <c r="L336" s="16" t="n">
        <v>0.400589714767808</v>
      </c>
      <c r="M336" s="16" t="n">
        <v>0.362343184520132</v>
      </c>
      <c r="N336" s="16" t="n">
        <v>0.271507900722261</v>
      </c>
      <c r="O336" s="16" t="n">
        <v>0.371493834994163</v>
      </c>
      <c r="P336" s="16" t="n">
        <v>0.361586582484942</v>
      </c>
      <c r="Q336" s="16" t="n">
        <v>0.385376382775469</v>
      </c>
      <c r="R336" s="16" t="n">
        <v>0.359902125637866</v>
      </c>
      <c r="S336" s="16" t="n">
        <v>0.434719119686612</v>
      </c>
      <c r="T336" s="16" t="n">
        <v>0.385326575829334</v>
      </c>
      <c r="U336" s="16" t="n">
        <v>0.304143080891413</v>
      </c>
      <c r="V336" s="16" t="n">
        <v>0.305158945032989</v>
      </c>
      <c r="W336" s="16"/>
      <c r="X336" s="16" t="n">
        <v>0.376623558977007</v>
      </c>
      <c r="Y336" s="16" t="n">
        <v>0.325981554457799</v>
      </c>
      <c r="Z336" s="16"/>
      <c r="AA336" s="16" t="n">
        <v>0.360637806486965</v>
      </c>
      <c r="AB336" s="16" t="n">
        <v>0.376857279260446</v>
      </c>
      <c r="AC336" s="16" t="n">
        <v>0.330645810221472</v>
      </c>
      <c r="AD336" s="16"/>
      <c r="AE336" s="16" t="n">
        <v>0.329151598303708</v>
      </c>
      <c r="AF336" s="16" t="n">
        <v>0.387564938504198</v>
      </c>
      <c r="AG336" s="16" t="n">
        <v>0.371122210827851</v>
      </c>
      <c r="AH336" s="16"/>
      <c r="AI336" s="16" t="n">
        <v>0.343176125050176</v>
      </c>
      <c r="AJ336" s="16" t="n">
        <v>0.426242999956542</v>
      </c>
    </row>
    <row r="337">
      <c r="B337" t="s">
        <v>132</v>
      </c>
      <c r="C337" s="16" t="n">
        <v>0.320362743908352</v>
      </c>
      <c r="D337" s="16" t="n">
        <v>0.350360728023169</v>
      </c>
      <c r="E337" s="16" t="n">
        <v>0.291804062422814</v>
      </c>
      <c r="F337" s="16"/>
      <c r="G337" s="16" t="n">
        <v>0.348166616049026</v>
      </c>
      <c r="H337" s="16" t="n">
        <v>0.305111417375639</v>
      </c>
      <c r="I337" s="16" t="n">
        <v>0.323569925999024</v>
      </c>
      <c r="J337" s="16"/>
      <c r="K337" s="16" t="n">
        <v>0.356058786456219</v>
      </c>
      <c r="L337" s="16" t="n">
        <v>0.36685347444864</v>
      </c>
      <c r="M337" s="16" t="n">
        <v>0.315860798863536</v>
      </c>
      <c r="N337" s="16" t="n">
        <v>0.394150699206639</v>
      </c>
      <c r="O337" s="16" t="n">
        <v>0.352655315429254</v>
      </c>
      <c r="P337" s="16" t="n">
        <v>0.30180156109706</v>
      </c>
      <c r="Q337" s="16" t="n">
        <v>0.269832373237233</v>
      </c>
      <c r="R337" s="16" t="n">
        <v>0.252580976030947</v>
      </c>
      <c r="S337" s="16" t="n">
        <v>0.25572124185271</v>
      </c>
      <c r="T337" s="16" t="n">
        <v>0.284020661535103</v>
      </c>
      <c r="U337" s="16" t="n">
        <v>0.342678484179258</v>
      </c>
      <c r="V337" s="16" t="n">
        <v>0.257566163905522</v>
      </c>
      <c r="W337" s="16"/>
      <c r="X337" s="16" t="n">
        <v>0.293886403493134</v>
      </c>
      <c r="Y337" s="16" t="n">
        <v>0.365596911086311</v>
      </c>
      <c r="Z337" s="16"/>
      <c r="AA337" s="16" t="n">
        <v>0.308610107820891</v>
      </c>
      <c r="AB337" s="16" t="n">
        <v>0.318661467559266</v>
      </c>
      <c r="AC337" s="16" t="n">
        <v>0.331126476242702</v>
      </c>
      <c r="AD337" s="16"/>
      <c r="AE337" s="16" t="n">
        <v>0.332872679504583</v>
      </c>
      <c r="AF337" s="16" t="n">
        <v>0.307117377065864</v>
      </c>
      <c r="AG337" s="16" t="n">
        <v>0.315392777017483</v>
      </c>
      <c r="AH337" s="16"/>
      <c r="AI337" s="16" t="n">
        <v>0.335221858853394</v>
      </c>
      <c r="AJ337" s="16" t="n">
        <v>0.260550246766086</v>
      </c>
    </row>
    <row r="338">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row>
    <row r="339">
      <c r="B339" s="7" t="s">
        <v>204</v>
      </c>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row>
    <row r="340">
      <c r="B340" s="26" t="s">
        <v>65</v>
      </c>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row>
    <row r="341">
      <c r="B341" t="s">
        <v>135</v>
      </c>
      <c r="C341" s="16" t="n">
        <v>0.102354162862856</v>
      </c>
      <c r="D341" s="16" t="n">
        <v>0.122574568259414</v>
      </c>
      <c r="E341" s="16" t="n">
        <v>0.0827873438265995</v>
      </c>
      <c r="F341" s="16"/>
      <c r="G341" s="16" t="n">
        <v>0.119084324529489</v>
      </c>
      <c r="H341" s="16" t="n">
        <v>0.104450077571624</v>
      </c>
      <c r="I341" s="16" t="n">
        <v>0.0937965661523025</v>
      </c>
      <c r="J341" s="16"/>
      <c r="K341" s="16" t="n">
        <v>0.123234868657343</v>
      </c>
      <c r="L341" s="16" t="n">
        <v>0.0529591310583506</v>
      </c>
      <c r="M341" s="16" t="n">
        <v>0.119773559771811</v>
      </c>
      <c r="N341" s="16" t="n">
        <v>0.124378283766521</v>
      </c>
      <c r="O341" s="16" t="n">
        <v>0.0836658467431838</v>
      </c>
      <c r="P341" s="16" t="n">
        <v>0.120655602406379</v>
      </c>
      <c r="Q341" s="16" t="n">
        <v>0.0898351260725529</v>
      </c>
      <c r="R341" s="16" t="n">
        <v>0.109317810679211</v>
      </c>
      <c r="S341" s="16" t="n">
        <v>0.0998559648586348</v>
      </c>
      <c r="T341" s="16" t="n">
        <v>0.0877856936702292</v>
      </c>
      <c r="U341" s="16" t="n">
        <v>0.133587549678044</v>
      </c>
      <c r="V341" s="16" t="n">
        <v>0.129206403365264</v>
      </c>
      <c r="W341" s="16"/>
      <c r="X341" s="16" t="n">
        <v>0.0978383375857963</v>
      </c>
      <c r="Y341" s="16" t="n">
        <v>0.110069337706717</v>
      </c>
      <c r="Z341" s="16"/>
      <c r="AA341" s="16" t="n">
        <v>0.0962465124616506</v>
      </c>
      <c r="AB341" s="16" t="n">
        <v>0.0899629122237948</v>
      </c>
      <c r="AC341" s="16" t="n">
        <v>0.123339214978621</v>
      </c>
      <c r="AD341" s="16"/>
      <c r="AE341" s="16" t="n">
        <v>0.113844610297648</v>
      </c>
      <c r="AF341" s="16" t="n">
        <v>0.0879583512710938</v>
      </c>
      <c r="AG341" s="16" t="n">
        <v>0.102547856680357</v>
      </c>
      <c r="AH341" s="16"/>
      <c r="AI341" s="16" t="n">
        <v>0.121198127798498</v>
      </c>
      <c r="AJ341" s="16" t="n">
        <v>0.0720740803806099</v>
      </c>
    </row>
    <row r="342">
      <c r="B342" t="s">
        <v>199</v>
      </c>
      <c r="C342" s="16" t="n">
        <v>0.0584929452931843</v>
      </c>
      <c r="D342" s="16" t="n">
        <v>0.0632968325812339</v>
      </c>
      <c r="E342" s="16" t="n">
        <v>0.0543257945162654</v>
      </c>
      <c r="F342" s="16"/>
      <c r="G342" s="16" t="n">
        <v>0.0239546038433958</v>
      </c>
      <c r="H342" s="16" t="n">
        <v>0.0671582332009839</v>
      </c>
      <c r="I342" s="16" t="n">
        <v>0.064072710546078</v>
      </c>
      <c r="J342" s="16"/>
      <c r="K342" s="16" t="n">
        <v>0.052746877145673</v>
      </c>
      <c r="L342" s="16" t="n">
        <v>0.0288585936171537</v>
      </c>
      <c r="M342" s="16" t="n">
        <v>0.0396586543567707</v>
      </c>
      <c r="N342" s="16" t="n">
        <v>0.0615368841093857</v>
      </c>
      <c r="O342" s="16" t="n">
        <v>0.0558466234705638</v>
      </c>
      <c r="P342" s="16" t="n">
        <v>0.0777564492865112</v>
      </c>
      <c r="Q342" s="16" t="n">
        <v>0.0646027664607366</v>
      </c>
      <c r="R342" s="16" t="n">
        <v>0.0730427174136744</v>
      </c>
      <c r="S342" s="16" t="n">
        <v>0.0691210577318794</v>
      </c>
      <c r="T342" s="16" t="n">
        <v>0.100983623096445</v>
      </c>
      <c r="U342" s="16" t="n">
        <v>0.0363641841668113</v>
      </c>
      <c r="V342" s="16" t="n">
        <v>0.0481034169587495</v>
      </c>
      <c r="W342" s="16"/>
      <c r="X342" s="16" t="n">
        <v>0.0635480013793384</v>
      </c>
      <c r="Y342" s="16" t="n">
        <v>0.0498565080624703</v>
      </c>
      <c r="Z342" s="16"/>
      <c r="AA342" s="16" t="n">
        <v>0.0734873753792424</v>
      </c>
      <c r="AB342" s="16" t="n">
        <v>0.0549862102024183</v>
      </c>
      <c r="AC342" s="16" t="n">
        <v>0.0523538263778912</v>
      </c>
      <c r="AD342" s="16"/>
      <c r="AE342" s="16" t="n">
        <v>0.0618869347189648</v>
      </c>
      <c r="AF342" s="16" t="n">
        <v>0.0585749127494484</v>
      </c>
      <c r="AG342" s="16" t="n">
        <v>0.0493009291082428</v>
      </c>
      <c r="AH342" s="16"/>
      <c r="AI342" s="16" t="n">
        <v>0.0612448938113722</v>
      </c>
      <c r="AJ342" s="16" t="n">
        <v>0.0737054376279164</v>
      </c>
    </row>
    <row r="343">
      <c r="B343" t="s">
        <v>200</v>
      </c>
      <c r="C343" s="16" t="n">
        <v>0.100006893259025</v>
      </c>
      <c r="D343" s="16" t="n">
        <v>0.107286381008661</v>
      </c>
      <c r="E343" s="16" t="n">
        <v>0.0913258973424206</v>
      </c>
      <c r="F343" s="16"/>
      <c r="G343" s="16" t="n">
        <v>0.0606121436852161</v>
      </c>
      <c r="H343" s="16" t="n">
        <v>0.102941121869593</v>
      </c>
      <c r="I343" s="16" t="n">
        <v>0.112836446156605</v>
      </c>
      <c r="J343" s="16"/>
      <c r="K343" s="16" t="n">
        <v>0.0797806977245596</v>
      </c>
      <c r="L343" s="16" t="n">
        <v>0.053492135145678</v>
      </c>
      <c r="M343" s="16" t="n">
        <v>0.122634054338614</v>
      </c>
      <c r="N343" s="16" t="n">
        <v>0.081829529072231</v>
      </c>
      <c r="O343" s="16" t="n">
        <v>0.0921264208436952</v>
      </c>
      <c r="P343" s="16" t="n">
        <v>0.0962155392273128</v>
      </c>
      <c r="Q343" s="16" t="n">
        <v>0.108754708741411</v>
      </c>
      <c r="R343" s="16" t="n">
        <v>0.114401846955163</v>
      </c>
      <c r="S343" s="16" t="n">
        <v>0.102993351668038</v>
      </c>
      <c r="T343" s="16" t="n">
        <v>0.147371683660113</v>
      </c>
      <c r="U343" s="16" t="n">
        <v>0.14899825924683</v>
      </c>
      <c r="V343" s="16" t="n">
        <v>0.17116472485868</v>
      </c>
      <c r="W343" s="16"/>
      <c r="X343" s="16" t="n">
        <v>0.113426668127469</v>
      </c>
      <c r="Y343" s="16" t="n">
        <v>0.0770795426369268</v>
      </c>
      <c r="Z343" s="16"/>
      <c r="AA343" s="16" t="n">
        <v>0.0967055629959202</v>
      </c>
      <c r="AB343" s="16" t="n">
        <v>0.085253942245492</v>
      </c>
      <c r="AC343" s="16" t="n">
        <v>0.122124000192105</v>
      </c>
      <c r="AD343" s="16"/>
      <c r="AE343" s="16" t="n">
        <v>0.0971198410466909</v>
      </c>
      <c r="AF343" s="16" t="n">
        <v>0.099120827228173</v>
      </c>
      <c r="AG343" s="16" t="n">
        <v>0.109568070363935</v>
      </c>
      <c r="AH343" s="16"/>
      <c r="AI343" s="16" t="n">
        <v>0.0980455901916794</v>
      </c>
      <c r="AJ343" s="16" t="n">
        <v>0.0995712150790827</v>
      </c>
    </row>
    <row r="344">
      <c r="B344" t="s">
        <v>201</v>
      </c>
      <c r="C344" s="16" t="n">
        <v>0.322219538013702</v>
      </c>
      <c r="D344" s="16" t="n">
        <v>0.291268835887927</v>
      </c>
      <c r="E344" s="16" t="n">
        <v>0.354807978931974</v>
      </c>
      <c r="F344" s="16"/>
      <c r="G344" s="16" t="n">
        <v>0.318905133310198</v>
      </c>
      <c r="H344" s="16" t="n">
        <v>0.329709819017199</v>
      </c>
      <c r="I344" s="16" t="n">
        <v>0.316560252979812</v>
      </c>
      <c r="J344" s="16"/>
      <c r="K344" s="16" t="n">
        <v>0.301349069528122</v>
      </c>
      <c r="L344" s="16" t="n">
        <v>0.368165415859446</v>
      </c>
      <c r="M344" s="16" t="n">
        <v>0.309497731996583</v>
      </c>
      <c r="N344" s="16" t="n">
        <v>0.27372443313604</v>
      </c>
      <c r="O344" s="16" t="n">
        <v>0.288498811076502</v>
      </c>
      <c r="P344" s="16" t="n">
        <v>0.294061713378213</v>
      </c>
      <c r="Q344" s="16" t="n">
        <v>0.327642252544954</v>
      </c>
      <c r="R344" s="16" t="n">
        <v>0.290367567713167</v>
      </c>
      <c r="S344" s="16" t="n">
        <v>0.351546778530655</v>
      </c>
      <c r="T344" s="16" t="n">
        <v>0.366577791502133</v>
      </c>
      <c r="U344" s="16" t="n">
        <v>0.342561277750675</v>
      </c>
      <c r="V344" s="16" t="n">
        <v>0.333388971876003</v>
      </c>
      <c r="W344" s="16"/>
      <c r="X344" s="16" t="n">
        <v>0.347742103419165</v>
      </c>
      <c r="Y344" s="16" t="n">
        <v>0.278614871649106</v>
      </c>
      <c r="Z344" s="16"/>
      <c r="AA344" s="16" t="n">
        <v>0.308644426220988</v>
      </c>
      <c r="AB344" s="16" t="n">
        <v>0.3472713185879</v>
      </c>
      <c r="AC344" s="16" t="n">
        <v>0.298516065719693</v>
      </c>
      <c r="AD344" s="16"/>
      <c r="AE344" s="16" t="n">
        <v>0.287876943627101</v>
      </c>
      <c r="AF344" s="16" t="n">
        <v>0.363678108699224</v>
      </c>
      <c r="AG344" s="16" t="n">
        <v>0.324985876360869</v>
      </c>
      <c r="AH344" s="16"/>
      <c r="AI344" s="16" t="n">
        <v>0.28818173742294</v>
      </c>
      <c r="AJ344" s="16" t="n">
        <v>0.372041598439881</v>
      </c>
    </row>
    <row r="345">
      <c r="B345" t="s">
        <v>132</v>
      </c>
      <c r="C345" s="16" t="n">
        <v>0.416926460571232</v>
      </c>
      <c r="D345" s="16" t="n">
        <v>0.415573382262764</v>
      </c>
      <c r="E345" s="16" t="n">
        <v>0.416752985382741</v>
      </c>
      <c r="F345" s="16"/>
      <c r="G345" s="16" t="n">
        <v>0.477443794631701</v>
      </c>
      <c r="H345" s="16" t="n">
        <v>0.3957407483406</v>
      </c>
      <c r="I345" s="16" t="n">
        <v>0.412734024165203</v>
      </c>
      <c r="J345" s="16"/>
      <c r="K345" s="16" t="n">
        <v>0.442888486944302</v>
      </c>
      <c r="L345" s="16" t="n">
        <v>0.496524724319372</v>
      </c>
      <c r="M345" s="16" t="n">
        <v>0.408435999536221</v>
      </c>
      <c r="N345" s="16" t="n">
        <v>0.458530869915822</v>
      </c>
      <c r="O345" s="16" t="n">
        <v>0.479862297866055</v>
      </c>
      <c r="P345" s="16" t="n">
        <v>0.411310695701584</v>
      </c>
      <c r="Q345" s="16" t="n">
        <v>0.409165146180346</v>
      </c>
      <c r="R345" s="16" t="n">
        <v>0.412870057238785</v>
      </c>
      <c r="S345" s="16" t="n">
        <v>0.376482847210793</v>
      </c>
      <c r="T345" s="16" t="n">
        <v>0.297281208071081</v>
      </c>
      <c r="U345" s="16" t="n">
        <v>0.33848872915764</v>
      </c>
      <c r="V345" s="16" t="n">
        <v>0.318136482941304</v>
      </c>
      <c r="W345" s="16"/>
      <c r="X345" s="16" t="n">
        <v>0.377444889488232</v>
      </c>
      <c r="Y345" s="16" t="n">
        <v>0.484379739944779</v>
      </c>
      <c r="Z345" s="16"/>
      <c r="AA345" s="16" t="n">
        <v>0.424916122942199</v>
      </c>
      <c r="AB345" s="16" t="n">
        <v>0.422525616740395</v>
      </c>
      <c r="AC345" s="16" t="n">
        <v>0.403666892731691</v>
      </c>
      <c r="AD345" s="16"/>
      <c r="AE345" s="16" t="n">
        <v>0.439271670309595</v>
      </c>
      <c r="AF345" s="16" t="n">
        <v>0.390667800052061</v>
      </c>
      <c r="AG345" s="16" t="n">
        <v>0.413597267486596</v>
      </c>
      <c r="AH345" s="16"/>
      <c r="AI345" s="16" t="n">
        <v>0.43132965077551</v>
      </c>
      <c r="AJ345" s="16" t="n">
        <v>0.38260766847251</v>
      </c>
    </row>
    <row r="34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row>
    <row r="347">
      <c r="B347" s="7" t="s">
        <v>205</v>
      </c>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row>
    <row r="348">
      <c r="B348" s="26" t="s">
        <v>65</v>
      </c>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row>
    <row r="349">
      <c r="B349" t="s">
        <v>135</v>
      </c>
      <c r="C349" s="16" t="n">
        <v>0.106989168077706</v>
      </c>
      <c r="D349" s="16" t="n">
        <v>0.122029053282099</v>
      </c>
      <c r="E349" s="16" t="n">
        <v>0.092749922991721</v>
      </c>
      <c r="F349" s="16"/>
      <c r="G349" s="16" t="n">
        <v>0.116127573339499</v>
      </c>
      <c r="H349" s="16" t="n">
        <v>0.111233653605191</v>
      </c>
      <c r="I349" s="16" t="n">
        <v>0.0994311520462157</v>
      </c>
      <c r="J349" s="16"/>
      <c r="K349" s="16" t="n">
        <v>0.128498380470584</v>
      </c>
      <c r="L349" s="16" t="n">
        <v>0.0540827471342472</v>
      </c>
      <c r="M349" s="16" t="n">
        <v>0.110432399044506</v>
      </c>
      <c r="N349" s="16" t="n">
        <v>0.0702333240356544</v>
      </c>
      <c r="O349" s="16" t="n">
        <v>0.0956147416404048</v>
      </c>
      <c r="P349" s="16" t="n">
        <v>0.107127686392322</v>
      </c>
      <c r="Q349" s="16" t="n">
        <v>0.100986782438177</v>
      </c>
      <c r="R349" s="16" t="n">
        <v>0.152582871843689</v>
      </c>
      <c r="S349" s="16" t="n">
        <v>0.101574278725193</v>
      </c>
      <c r="T349" s="16" t="n">
        <v>0.152305663096365</v>
      </c>
      <c r="U349" s="16" t="n">
        <v>0.111983105561813</v>
      </c>
      <c r="V349" s="16" t="n">
        <v>0.218460186131781</v>
      </c>
      <c r="W349" s="16"/>
      <c r="X349" s="16" t="n">
        <v>0.104786031781758</v>
      </c>
      <c r="Y349" s="16" t="n">
        <v>0.110753171484667</v>
      </c>
      <c r="Z349" s="16"/>
      <c r="AA349" s="16" t="n">
        <v>0.098938474413894</v>
      </c>
      <c r="AB349" s="16" t="n">
        <v>0.100128795869779</v>
      </c>
      <c r="AC349" s="16" t="n">
        <v>0.121979750461004</v>
      </c>
      <c r="AD349" s="16"/>
      <c r="AE349" s="16" t="n">
        <v>0.108621776426555</v>
      </c>
      <c r="AF349" s="16" t="n">
        <v>0.101905271680817</v>
      </c>
      <c r="AG349" s="16" t="n">
        <v>0.113500949341734</v>
      </c>
      <c r="AH349" s="16"/>
      <c r="AI349" s="16" t="n">
        <v>0.120179310992691</v>
      </c>
      <c r="AJ349" s="16" t="n">
        <v>0.0848496143517837</v>
      </c>
    </row>
    <row r="350">
      <c r="B350" t="s">
        <v>199</v>
      </c>
      <c r="C350" s="16" t="n">
        <v>0.0545726523797994</v>
      </c>
      <c r="D350" s="16" t="n">
        <v>0.0735005469955797</v>
      </c>
      <c r="E350" s="16" t="n">
        <v>0.0350766457900878</v>
      </c>
      <c r="F350" s="16"/>
      <c r="G350" s="16" t="n">
        <v>0.0578618569695697</v>
      </c>
      <c r="H350" s="16" t="n">
        <v>0.0482675211437551</v>
      </c>
      <c r="I350" s="16" t="n">
        <v>0.0591393248561133</v>
      </c>
      <c r="J350" s="16"/>
      <c r="K350" s="16" t="n">
        <v>0.0566702717134429</v>
      </c>
      <c r="L350" s="16" t="n">
        <v>0.0224572839173413</v>
      </c>
      <c r="M350" s="16" t="n">
        <v>0.035949110681852</v>
      </c>
      <c r="N350" s="16" t="n">
        <v>0.0886120014594484</v>
      </c>
      <c r="O350" s="16" t="n">
        <v>0.0550622079254764</v>
      </c>
      <c r="P350" s="16" t="n">
        <v>0.0608018412606163</v>
      </c>
      <c r="Q350" s="16" t="n">
        <v>0.0575766478220657</v>
      </c>
      <c r="R350" s="16" t="n">
        <v>0.0588924020437502</v>
      </c>
      <c r="S350" s="16" t="n">
        <v>0.0749957783585266</v>
      </c>
      <c r="T350" s="16" t="n">
        <v>0.0345596815157552</v>
      </c>
      <c r="U350" s="16" t="n">
        <v>0.0681921233206715</v>
      </c>
      <c r="V350" s="16" t="n">
        <v>0.0602999639746797</v>
      </c>
      <c r="W350" s="16"/>
      <c r="X350" s="16" t="n">
        <v>0.0618464072215461</v>
      </c>
      <c r="Y350" s="16" t="n">
        <v>0.0421456236680091</v>
      </c>
      <c r="Z350" s="16"/>
      <c r="AA350" s="16" t="n">
        <v>0.0604057233895729</v>
      </c>
      <c r="AB350" s="16" t="n">
        <v>0.0518734372567513</v>
      </c>
      <c r="AC350" s="16" t="n">
        <v>0.0539701156885016</v>
      </c>
      <c r="AD350" s="16"/>
      <c r="AE350" s="16" t="n">
        <v>0.0745046420723376</v>
      </c>
      <c r="AF350" s="16" t="n">
        <v>0.0386907816241898</v>
      </c>
      <c r="AG350" s="16" t="n">
        <v>0.0355103173283861</v>
      </c>
      <c r="AH350" s="16"/>
      <c r="AI350" s="16" t="n">
        <v>0.0585819371646846</v>
      </c>
      <c r="AJ350" s="16" t="n">
        <v>0.0514102778260345</v>
      </c>
    </row>
    <row r="351">
      <c r="B351" t="s">
        <v>200</v>
      </c>
      <c r="C351" s="16" t="n">
        <v>0.0745206199287786</v>
      </c>
      <c r="D351" s="16" t="n">
        <v>0.0910077818099838</v>
      </c>
      <c r="E351" s="16" t="n">
        <v>0.0599757172046096</v>
      </c>
      <c r="F351" s="16"/>
      <c r="G351" s="16" t="n">
        <v>0.0353880487156131</v>
      </c>
      <c r="H351" s="16" t="n">
        <v>0.0769465196649084</v>
      </c>
      <c r="I351" s="16" t="n">
        <v>0.087719530331284</v>
      </c>
      <c r="J351" s="16"/>
      <c r="K351" s="16" t="n">
        <v>0.0785213387192607</v>
      </c>
      <c r="L351" s="16" t="n">
        <v>0.0518673443473143</v>
      </c>
      <c r="M351" s="16" t="n">
        <v>0.0703980354294495</v>
      </c>
      <c r="N351" s="16" t="n">
        <v>0.077074691158134</v>
      </c>
      <c r="O351" s="16" t="n">
        <v>0.0566421331356636</v>
      </c>
      <c r="P351" s="16" t="n">
        <v>0.0676108077246025</v>
      </c>
      <c r="Q351" s="16" t="n">
        <v>0.0901536264337385</v>
      </c>
      <c r="R351" s="16" t="n">
        <v>0.0565545782323121</v>
      </c>
      <c r="S351" s="16" t="n">
        <v>0.0841634995163664</v>
      </c>
      <c r="T351" s="16" t="n">
        <v>0.0833070933788624</v>
      </c>
      <c r="U351" s="16" t="n">
        <v>0.0864733777975322</v>
      </c>
      <c r="V351" s="16" t="n">
        <v>0.131130182691289</v>
      </c>
      <c r="W351" s="16"/>
      <c r="X351" s="16" t="n">
        <v>0.0727018218587702</v>
      </c>
      <c r="Y351" s="16" t="n">
        <v>0.0776279910635907</v>
      </c>
      <c r="Z351" s="16"/>
      <c r="AA351" s="16" t="n">
        <v>0.07568752948811</v>
      </c>
      <c r="AB351" s="16" t="n">
        <v>0.0568231179392661</v>
      </c>
      <c r="AC351" s="16" t="n">
        <v>0.0973490707459622</v>
      </c>
      <c r="AD351" s="16"/>
      <c r="AE351" s="16" t="n">
        <v>0.0801151165182275</v>
      </c>
      <c r="AF351" s="16" t="n">
        <v>0.0661097082655213</v>
      </c>
      <c r="AG351" s="16" t="n">
        <v>0.0776065261693859</v>
      </c>
      <c r="AH351" s="16"/>
      <c r="AI351" s="16" t="n">
        <v>0.069933106750428</v>
      </c>
      <c r="AJ351" s="16" t="n">
        <v>0.0644174928015663</v>
      </c>
    </row>
    <row r="352">
      <c r="B352" t="s">
        <v>201</v>
      </c>
      <c r="C352" s="16" t="n">
        <v>0.237082264229561</v>
      </c>
      <c r="D352" s="16" t="n">
        <v>0.242263438613817</v>
      </c>
      <c r="E352" s="16" t="n">
        <v>0.231776256856581</v>
      </c>
      <c r="F352" s="16"/>
      <c r="G352" s="16" t="n">
        <v>0.231784975786166</v>
      </c>
      <c r="H352" s="16" t="n">
        <v>0.239187751414617</v>
      </c>
      <c r="I352" s="16" t="n">
        <v>0.237215705232291</v>
      </c>
      <c r="J352" s="16"/>
      <c r="K352" s="16" t="n">
        <v>0.248102698587915</v>
      </c>
      <c r="L352" s="16" t="n">
        <v>0.253736209001147</v>
      </c>
      <c r="M352" s="16" t="n">
        <v>0.214314386275161</v>
      </c>
      <c r="N352" s="16" t="n">
        <v>0.231141331310994</v>
      </c>
      <c r="O352" s="16" t="n">
        <v>0.230771116547323</v>
      </c>
      <c r="P352" s="16" t="n">
        <v>0.247974283481539</v>
      </c>
      <c r="Q352" s="16" t="n">
        <v>0.232296398387867</v>
      </c>
      <c r="R352" s="16" t="n">
        <v>0.209153253527692</v>
      </c>
      <c r="S352" s="16" t="n">
        <v>0.269017256388636</v>
      </c>
      <c r="T352" s="16" t="n">
        <v>0.254249820738295</v>
      </c>
      <c r="U352" s="16" t="n">
        <v>0.180488708582746</v>
      </c>
      <c r="V352" s="16" t="n">
        <v>0.135394733259883</v>
      </c>
      <c r="W352" s="16"/>
      <c r="X352" s="16" t="n">
        <v>0.236586204571547</v>
      </c>
      <c r="Y352" s="16" t="n">
        <v>0.237929769781648</v>
      </c>
      <c r="Z352" s="16"/>
      <c r="AA352" s="16" t="n">
        <v>0.218985660704631</v>
      </c>
      <c r="AB352" s="16" t="n">
        <v>0.24997295613016</v>
      </c>
      <c r="AC352" s="16" t="n">
        <v>0.232910408231937</v>
      </c>
      <c r="AD352" s="16"/>
      <c r="AE352" s="16" t="n">
        <v>0.215596825700328</v>
      </c>
      <c r="AF352" s="16" t="n">
        <v>0.273730004926786</v>
      </c>
      <c r="AG352" s="16" t="n">
        <v>0.21595645905885</v>
      </c>
      <c r="AH352" s="16"/>
      <c r="AI352" s="16" t="n">
        <v>0.205078128803664</v>
      </c>
      <c r="AJ352" s="16" t="n">
        <v>0.262586843471809</v>
      </c>
    </row>
    <row r="353">
      <c r="B353" t="s">
        <v>132</v>
      </c>
      <c r="C353" s="16" t="n">
        <v>0.526835295384155</v>
      </c>
      <c r="D353" s="16" t="n">
        <v>0.47119917929852</v>
      </c>
      <c r="E353" s="16" t="n">
        <v>0.580421457157</v>
      </c>
      <c r="F353" s="16"/>
      <c r="G353" s="16" t="n">
        <v>0.558837545189153</v>
      </c>
      <c r="H353" s="16" t="n">
        <v>0.524364554171529</v>
      </c>
      <c r="I353" s="16" t="n">
        <v>0.516494287534096</v>
      </c>
      <c r="J353" s="16"/>
      <c r="K353" s="16" t="n">
        <v>0.488207310508796</v>
      </c>
      <c r="L353" s="16" t="n">
        <v>0.61785641559995</v>
      </c>
      <c r="M353" s="16" t="n">
        <v>0.568906068569032</v>
      </c>
      <c r="N353" s="16" t="n">
        <v>0.53293865203577</v>
      </c>
      <c r="O353" s="16" t="n">
        <v>0.561909800751133</v>
      </c>
      <c r="P353" s="16" t="n">
        <v>0.51648538114092</v>
      </c>
      <c r="Q353" s="16" t="n">
        <v>0.518986544918152</v>
      </c>
      <c r="R353" s="16" t="n">
        <v>0.522816894352557</v>
      </c>
      <c r="S353" s="16" t="n">
        <v>0.470249187011278</v>
      </c>
      <c r="T353" s="16" t="n">
        <v>0.475577741270723</v>
      </c>
      <c r="U353" s="16" t="n">
        <v>0.552862684737238</v>
      </c>
      <c r="V353" s="16" t="n">
        <v>0.454714933942367</v>
      </c>
      <c r="W353" s="16"/>
      <c r="X353" s="16" t="n">
        <v>0.524079534566379</v>
      </c>
      <c r="Y353" s="16" t="n">
        <v>0.531543444002086</v>
      </c>
      <c r="Z353" s="16"/>
      <c r="AA353" s="16" t="n">
        <v>0.545982612003792</v>
      </c>
      <c r="AB353" s="16" t="n">
        <v>0.541201692804044</v>
      </c>
      <c r="AC353" s="16" t="n">
        <v>0.493790654872595</v>
      </c>
      <c r="AD353" s="16"/>
      <c r="AE353" s="16" t="n">
        <v>0.521161639282552</v>
      </c>
      <c r="AF353" s="16" t="n">
        <v>0.519564233502686</v>
      </c>
      <c r="AG353" s="16" t="n">
        <v>0.557425748101644</v>
      </c>
      <c r="AH353" s="16"/>
      <c r="AI353" s="16" t="n">
        <v>0.546227516288532</v>
      </c>
      <c r="AJ353" s="16" t="n">
        <v>0.536735771548807</v>
      </c>
    </row>
    <row r="354">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row>
    <row r="355">
      <c r="B355" s="7" t="s">
        <v>206</v>
      </c>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row>
    <row r="356">
      <c r="B356" s="26" t="s">
        <v>65</v>
      </c>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row>
    <row r="357">
      <c r="B357" t="s">
        <v>135</v>
      </c>
      <c r="C357" s="16" t="n">
        <v>0.0985721413122787</v>
      </c>
      <c r="D357" s="16" t="n">
        <v>0.120238432570317</v>
      </c>
      <c r="E357" s="16" t="n">
        <v>0.0783818002461581</v>
      </c>
      <c r="F357" s="16"/>
      <c r="G357" s="16" t="n">
        <v>0.112045374833213</v>
      </c>
      <c r="H357" s="16" t="n">
        <v>0.105002480877402</v>
      </c>
      <c r="I357" s="16" t="n">
        <v>0.0872685068881018</v>
      </c>
      <c r="J357" s="16"/>
      <c r="K357" s="16" t="n">
        <v>0.131666344807119</v>
      </c>
      <c r="L357" s="16" t="n">
        <v>0.0549130135733134</v>
      </c>
      <c r="M357" s="16" t="n">
        <v>0.0951947711237388</v>
      </c>
      <c r="N357" s="16" t="n">
        <v>0.0704757439770759</v>
      </c>
      <c r="O357" s="16" t="n">
        <v>0.0820780964603639</v>
      </c>
      <c r="P357" s="16" t="n">
        <v>0.110943737371585</v>
      </c>
      <c r="Q357" s="16" t="n">
        <v>0.0783262886564168</v>
      </c>
      <c r="R357" s="16" t="n">
        <v>0.0778652410732192</v>
      </c>
      <c r="S357" s="16" t="n">
        <v>0.118671939547912</v>
      </c>
      <c r="T357" s="16" t="n">
        <v>0.138255306593127</v>
      </c>
      <c r="U357" s="16" t="n">
        <v>0.114331184852988</v>
      </c>
      <c r="V357" s="16" t="n">
        <v>0.106479601607404</v>
      </c>
      <c r="W357" s="16"/>
      <c r="X357" s="16" t="n">
        <v>0.088890739447855</v>
      </c>
      <c r="Y357" s="16" t="n">
        <v>0.115112574906365</v>
      </c>
      <c r="Z357" s="16"/>
      <c r="AA357" s="16" t="n">
        <v>0.103553301249638</v>
      </c>
      <c r="AB357" s="16" t="n">
        <v>0.088945598884412</v>
      </c>
      <c r="AC357" s="16" t="n">
        <v>0.107850511145509</v>
      </c>
      <c r="AD357" s="16"/>
      <c r="AE357" s="16" t="n">
        <v>0.109027643566294</v>
      </c>
      <c r="AF357" s="16" t="n">
        <v>0.0862417355634201</v>
      </c>
      <c r="AG357" s="16" t="n">
        <v>0.0971077894348591</v>
      </c>
      <c r="AH357" s="16"/>
      <c r="AI357" s="16" t="n">
        <v>0.118074011583866</v>
      </c>
      <c r="AJ357" s="16" t="n">
        <v>0.0779537132263537</v>
      </c>
    </row>
    <row r="358">
      <c r="B358" t="s">
        <v>199</v>
      </c>
      <c r="C358" s="16" t="n">
        <v>0.0696554881953873</v>
      </c>
      <c r="D358" s="16" t="n">
        <v>0.0761639167072783</v>
      </c>
      <c r="E358" s="16" t="n">
        <v>0.0639199647145828</v>
      </c>
      <c r="F358" s="16"/>
      <c r="G358" s="16" t="n">
        <v>0.0555607858448359</v>
      </c>
      <c r="H358" s="16" t="n">
        <v>0.0701251989121607</v>
      </c>
      <c r="I358" s="16" t="n">
        <v>0.0747853398710825</v>
      </c>
      <c r="J358" s="16"/>
      <c r="K358" s="16" t="n">
        <v>0.0590823102858083</v>
      </c>
      <c r="L358" s="16" t="n">
        <v>0.0436254591180176</v>
      </c>
      <c r="M358" s="16" t="n">
        <v>0.0746699012146408</v>
      </c>
      <c r="N358" s="16" t="n">
        <v>0.102767442891344</v>
      </c>
      <c r="O358" s="16" t="n">
        <v>0.062026578576285</v>
      </c>
      <c r="P358" s="16" t="n">
        <v>0.0509524495423427</v>
      </c>
      <c r="Q358" s="16" t="n">
        <v>0.0728917060758274</v>
      </c>
      <c r="R358" s="16" t="n">
        <v>0.0941363174351553</v>
      </c>
      <c r="S358" s="16" t="n">
        <v>0.0651424619353879</v>
      </c>
      <c r="T358" s="16" t="n">
        <v>0.0900197218957608</v>
      </c>
      <c r="U358" s="16" t="n">
        <v>0.0739422764289304</v>
      </c>
      <c r="V358" s="16" t="n">
        <v>0.118933635675359</v>
      </c>
      <c r="W358" s="16"/>
      <c r="X358" s="16" t="n">
        <v>0.0816741515212042</v>
      </c>
      <c r="Y358" s="16" t="n">
        <v>0.0491219016947729</v>
      </c>
      <c r="Z358" s="16"/>
      <c r="AA358" s="16" t="n">
        <v>0.0820227393444561</v>
      </c>
      <c r="AB358" s="16" t="n">
        <v>0.0617248702370107</v>
      </c>
      <c r="AC358" s="16" t="n">
        <v>0.0713309669574562</v>
      </c>
      <c r="AD358" s="16"/>
      <c r="AE358" s="16" t="n">
        <v>0.0829409519469561</v>
      </c>
      <c r="AF358" s="16" t="n">
        <v>0.0643445206919525</v>
      </c>
      <c r="AG358" s="16" t="n">
        <v>0.0456927398340909</v>
      </c>
      <c r="AH358" s="16"/>
      <c r="AI358" s="16" t="n">
        <v>0.0706829664265663</v>
      </c>
      <c r="AJ358" s="16" t="n">
        <v>0.0714222987266308</v>
      </c>
    </row>
    <row r="359">
      <c r="B359" t="s">
        <v>200</v>
      </c>
      <c r="C359" s="16" t="n">
        <v>0.100819140314501</v>
      </c>
      <c r="D359" s="16" t="n">
        <v>0.121940221016622</v>
      </c>
      <c r="E359" s="16" t="n">
        <v>0.0801527245151021</v>
      </c>
      <c r="F359" s="16"/>
      <c r="G359" s="16" t="n">
        <v>0.0756152748716595</v>
      </c>
      <c r="H359" s="16" t="n">
        <v>0.0993970038735539</v>
      </c>
      <c r="I359" s="16" t="n">
        <v>0.112096676220178</v>
      </c>
      <c r="J359" s="16"/>
      <c r="K359" s="16" t="n">
        <v>0.118251434419611</v>
      </c>
      <c r="L359" s="16" t="n">
        <v>0.0736109328541872</v>
      </c>
      <c r="M359" s="16" t="n">
        <v>0.115590294126149</v>
      </c>
      <c r="N359" s="16" t="n">
        <v>0.103094555370578</v>
      </c>
      <c r="O359" s="16" t="n">
        <v>0.119361071752857</v>
      </c>
      <c r="P359" s="16" t="n">
        <v>0.101162969491601</v>
      </c>
      <c r="Q359" s="16" t="n">
        <v>0.106139393201733</v>
      </c>
      <c r="R359" s="16" t="n">
        <v>0.0693982476649299</v>
      </c>
      <c r="S359" s="16" t="n">
        <v>0.105581888196596</v>
      </c>
      <c r="T359" s="16" t="n">
        <v>0.0995025285978319</v>
      </c>
      <c r="U359" s="16" t="n">
        <v>0.0667486770764494</v>
      </c>
      <c r="V359" s="16" t="n">
        <v>0.107424435637075</v>
      </c>
      <c r="W359" s="16"/>
      <c r="X359" s="16" t="n">
        <v>0.106209086663861</v>
      </c>
      <c r="Y359" s="16" t="n">
        <v>0.0916105514225454</v>
      </c>
      <c r="Z359" s="16"/>
      <c r="AA359" s="16" t="n">
        <v>0.0968861603544621</v>
      </c>
      <c r="AB359" s="16" t="n">
        <v>0.0878711429510036</v>
      </c>
      <c r="AC359" s="16" t="n">
        <v>0.120978238466412</v>
      </c>
      <c r="AD359" s="16"/>
      <c r="AE359" s="16" t="n">
        <v>0.0997742470430286</v>
      </c>
      <c r="AF359" s="16" t="n">
        <v>0.0938458652933011</v>
      </c>
      <c r="AG359" s="16" t="n">
        <v>0.118476483199311</v>
      </c>
      <c r="AH359" s="16"/>
      <c r="AI359" s="16" t="n">
        <v>0.0885719275277147</v>
      </c>
      <c r="AJ359" s="16" t="n">
        <v>0.0984580917252244</v>
      </c>
    </row>
    <row r="360">
      <c r="B360" t="s">
        <v>201</v>
      </c>
      <c r="C360" s="16" t="n">
        <v>0.305572795994329</v>
      </c>
      <c r="D360" s="16" t="n">
        <v>0.293181935155887</v>
      </c>
      <c r="E360" s="16" t="n">
        <v>0.314132657583827</v>
      </c>
      <c r="F360" s="16"/>
      <c r="G360" s="16" t="n">
        <v>0.298762874438837</v>
      </c>
      <c r="H360" s="16" t="n">
        <v>0.287850607564207</v>
      </c>
      <c r="I360" s="16" t="n">
        <v>0.32474969898235</v>
      </c>
      <c r="J360" s="16"/>
      <c r="K360" s="16" t="n">
        <v>0.283577074149533</v>
      </c>
      <c r="L360" s="16" t="n">
        <v>0.336516148092965</v>
      </c>
      <c r="M360" s="16" t="n">
        <v>0.280601238401368</v>
      </c>
      <c r="N360" s="16" t="n">
        <v>0.322655500594472</v>
      </c>
      <c r="O360" s="16" t="n">
        <v>0.296266955144375</v>
      </c>
      <c r="P360" s="16" t="n">
        <v>0.277908837222429</v>
      </c>
      <c r="Q360" s="16" t="n">
        <v>0.267828436367598</v>
      </c>
      <c r="R360" s="16" t="n">
        <v>0.345111093803851</v>
      </c>
      <c r="S360" s="16" t="n">
        <v>0.343924955005207</v>
      </c>
      <c r="T360" s="16" t="n">
        <v>0.333803408222768</v>
      </c>
      <c r="U360" s="16" t="n">
        <v>0.246071112151551</v>
      </c>
      <c r="V360" s="16" t="n">
        <v>0.329727604548231</v>
      </c>
      <c r="W360" s="16"/>
      <c r="X360" s="16" t="n">
        <v>0.314783796042399</v>
      </c>
      <c r="Y360" s="16" t="n">
        <v>0.28983603216986</v>
      </c>
      <c r="Z360" s="16"/>
      <c r="AA360" s="16" t="n">
        <v>0.344667153857795</v>
      </c>
      <c r="AB360" s="16" t="n">
        <v>0.307426887679726</v>
      </c>
      <c r="AC360" s="16" t="n">
        <v>0.274857446593281</v>
      </c>
      <c r="AD360" s="16"/>
      <c r="AE360" s="16" t="n">
        <v>0.285940769340811</v>
      </c>
      <c r="AF360" s="16" t="n">
        <v>0.339604984861137</v>
      </c>
      <c r="AG360" s="16" t="n">
        <v>0.285104584720551</v>
      </c>
      <c r="AH360" s="16"/>
      <c r="AI360" s="16" t="n">
        <v>0.284684349853018</v>
      </c>
      <c r="AJ360" s="16" t="n">
        <v>0.352057166257879</v>
      </c>
    </row>
    <row r="361">
      <c r="B361" t="s">
        <v>132</v>
      </c>
      <c r="C361" s="16" t="n">
        <v>0.425380434183504</v>
      </c>
      <c r="D361" s="16" t="n">
        <v>0.388475494549895</v>
      </c>
      <c r="E361" s="16" t="n">
        <v>0.46341285294033</v>
      </c>
      <c r="F361" s="16"/>
      <c r="G361" s="16" t="n">
        <v>0.458015690011455</v>
      </c>
      <c r="H361" s="16" t="n">
        <v>0.437624708772676</v>
      </c>
      <c r="I361" s="16" t="n">
        <v>0.401099778038288</v>
      </c>
      <c r="J361" s="16"/>
      <c r="K361" s="16" t="n">
        <v>0.407422836337928</v>
      </c>
      <c r="L361" s="16" t="n">
        <v>0.491334446361517</v>
      </c>
      <c r="M361" s="16" t="n">
        <v>0.433943795134103</v>
      </c>
      <c r="N361" s="16" t="n">
        <v>0.40100675716653</v>
      </c>
      <c r="O361" s="16" t="n">
        <v>0.440267298066119</v>
      </c>
      <c r="P361" s="16" t="n">
        <v>0.459032006372043</v>
      </c>
      <c r="Q361" s="16" t="n">
        <v>0.474814175698425</v>
      </c>
      <c r="R361" s="16" t="n">
        <v>0.413489100022845</v>
      </c>
      <c r="S361" s="16" t="n">
        <v>0.366678755314897</v>
      </c>
      <c r="T361" s="16" t="n">
        <v>0.338419034690513</v>
      </c>
      <c r="U361" s="16" t="n">
        <v>0.498906749490082</v>
      </c>
      <c r="V361" s="16" t="n">
        <v>0.337434722531931</v>
      </c>
      <c r="W361" s="16"/>
      <c r="X361" s="16" t="n">
        <v>0.408442226324681</v>
      </c>
      <c r="Y361" s="16" t="n">
        <v>0.454318939806457</v>
      </c>
      <c r="Z361" s="16"/>
      <c r="AA361" s="16" t="n">
        <v>0.372870645193649</v>
      </c>
      <c r="AB361" s="16" t="n">
        <v>0.454031500247847</v>
      </c>
      <c r="AC361" s="16" t="n">
        <v>0.424982836837341</v>
      </c>
      <c r="AD361" s="16"/>
      <c r="AE361" s="16" t="n">
        <v>0.42231638810291</v>
      </c>
      <c r="AF361" s="16" t="n">
        <v>0.41596289359019</v>
      </c>
      <c r="AG361" s="16" t="n">
        <v>0.453618402811188</v>
      </c>
      <c r="AH361" s="16"/>
      <c r="AI361" s="16" t="n">
        <v>0.437986744608834</v>
      </c>
      <c r="AJ361" s="16" t="n">
        <v>0.400108730063913</v>
      </c>
    </row>
    <row r="362">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row>
    <row r="363">
      <c r="B363" s="7" t="s">
        <v>207</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row>
    <row r="364">
      <c r="B364" s="26" t="s">
        <v>65</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row>
    <row r="365">
      <c r="B365" t="s">
        <v>135</v>
      </c>
      <c r="C365" s="16" t="n">
        <v>0.112669152582471</v>
      </c>
      <c r="D365" s="16" t="n">
        <v>0.143149562795219</v>
      </c>
      <c r="E365" s="16" t="n">
        <v>0.0830047663766499</v>
      </c>
      <c r="F365" s="16"/>
      <c r="G365" s="16" t="n">
        <v>0.122266051575978</v>
      </c>
      <c r="H365" s="16" t="n">
        <v>0.107608785602289</v>
      </c>
      <c r="I365" s="16" t="n">
        <v>0.113586517410772</v>
      </c>
      <c r="J365" s="16"/>
      <c r="K365" s="16" t="n">
        <v>0.127945054155122</v>
      </c>
      <c r="L365" s="16" t="n">
        <v>0.0660154354716974</v>
      </c>
      <c r="M365" s="16" t="n">
        <v>0.12916061486464</v>
      </c>
      <c r="N365" s="16" t="n">
        <v>0.108347640465081</v>
      </c>
      <c r="O365" s="16" t="n">
        <v>0.102897202009602</v>
      </c>
      <c r="P365" s="16" t="n">
        <v>0.107483432760945</v>
      </c>
      <c r="Q365" s="16" t="n">
        <v>0.105701494522727</v>
      </c>
      <c r="R365" s="16" t="n">
        <v>0.180621989967131</v>
      </c>
      <c r="S365" s="16" t="n">
        <v>0.127628384638049</v>
      </c>
      <c r="T365" s="16" t="n">
        <v>0.131328908168757</v>
      </c>
      <c r="U365" s="16" t="n">
        <v>0.0908842320315976</v>
      </c>
      <c r="V365" s="16" t="n">
        <v>0.106479601607404</v>
      </c>
      <c r="W365" s="16"/>
      <c r="X365" s="16" t="n">
        <v>0.105264849739076</v>
      </c>
      <c r="Y365" s="16" t="n">
        <v>0.125319219298709</v>
      </c>
      <c r="Z365" s="16"/>
      <c r="AA365" s="16" t="n">
        <v>0.112854274796219</v>
      </c>
      <c r="AB365" s="16" t="n">
        <v>0.0955488961090359</v>
      </c>
      <c r="AC365" s="16" t="n">
        <v>0.135434594251526</v>
      </c>
      <c r="AD365" s="16"/>
      <c r="AE365" s="16" t="n">
        <v>0.117759732249321</v>
      </c>
      <c r="AF365" s="16" t="n">
        <v>0.103024593185078</v>
      </c>
      <c r="AG365" s="16" t="n">
        <v>0.119726517534803</v>
      </c>
      <c r="AH365" s="16"/>
      <c r="AI365" s="16" t="n">
        <v>0.127326216487704</v>
      </c>
      <c r="AJ365" s="16" t="n">
        <v>0.083160317076692</v>
      </c>
    </row>
    <row r="366">
      <c r="B366" t="s">
        <v>199</v>
      </c>
      <c r="C366" s="16" t="n">
        <v>0.0394561911043807</v>
      </c>
      <c r="D366" s="16" t="n">
        <v>0.0432393757005144</v>
      </c>
      <c r="E366" s="16" t="n">
        <v>0.03669621430634</v>
      </c>
      <c r="F366" s="16"/>
      <c r="G366" s="16" t="n">
        <v>0.0236340174151915</v>
      </c>
      <c r="H366" s="16" t="n">
        <v>0.0410623431417762</v>
      </c>
      <c r="I366" s="16" t="n">
        <v>0.0442110721534</v>
      </c>
      <c r="J366" s="16"/>
      <c r="K366" s="16" t="n">
        <v>0.0380863518234574</v>
      </c>
      <c r="L366" s="16" t="n">
        <v>0.0203288431905964</v>
      </c>
      <c r="M366" s="16" t="n">
        <v>0.0558341461015193</v>
      </c>
      <c r="N366" s="16" t="n">
        <v>0.0349546030120155</v>
      </c>
      <c r="O366" s="16" t="n">
        <v>0.0459034761812954</v>
      </c>
      <c r="P366" s="16" t="n">
        <v>0.0303185722286708</v>
      </c>
      <c r="Q366" s="16" t="n">
        <v>0.0422942620543477</v>
      </c>
      <c r="R366" s="16" t="n">
        <v>0.0261331865004518</v>
      </c>
      <c r="S366" s="16" t="n">
        <v>0.0421178508055992</v>
      </c>
      <c r="T366" s="16" t="n">
        <v>0.0550189428649525</v>
      </c>
      <c r="U366" s="16" t="n">
        <v>0.041735010189667</v>
      </c>
      <c r="V366" s="16" t="n">
        <v>0.0665269810086571</v>
      </c>
      <c r="W366" s="16"/>
      <c r="X366" s="16" t="n">
        <v>0.0438266235046541</v>
      </c>
      <c r="Y366" s="16" t="n">
        <v>0.0319894163638543</v>
      </c>
      <c r="Z366" s="16"/>
      <c r="AA366" s="16" t="n">
        <v>0.043860162727513</v>
      </c>
      <c r="AB366" s="16" t="n">
        <v>0.0337369285640219</v>
      </c>
      <c r="AC366" s="16" t="n">
        <v>0.0439252584122155</v>
      </c>
      <c r="AD366" s="16"/>
      <c r="AE366" s="16" t="n">
        <v>0.0414488089169991</v>
      </c>
      <c r="AF366" s="16" t="n">
        <v>0.0346809750243786</v>
      </c>
      <c r="AG366" s="16" t="n">
        <v>0.0443527673706621</v>
      </c>
      <c r="AH366" s="16"/>
      <c r="AI366" s="16" t="n">
        <v>0.0427341710416895</v>
      </c>
      <c r="AJ366" s="16" t="n">
        <v>0.040637321264752</v>
      </c>
    </row>
    <row r="367">
      <c r="B367" t="s">
        <v>200</v>
      </c>
      <c r="C367" s="16" t="n">
        <v>0.069681216905559</v>
      </c>
      <c r="D367" s="16" t="n">
        <v>0.0850571473458105</v>
      </c>
      <c r="E367" s="16" t="n">
        <v>0.0541054073339372</v>
      </c>
      <c r="F367" s="16"/>
      <c r="G367" s="16" t="n">
        <v>0.0494278024187271</v>
      </c>
      <c r="H367" s="16" t="n">
        <v>0.0694980141056765</v>
      </c>
      <c r="I367" s="16" t="n">
        <v>0.0778509252159861</v>
      </c>
      <c r="J367" s="16"/>
      <c r="K367" s="16" t="n">
        <v>0.0667269796588233</v>
      </c>
      <c r="L367" s="16" t="n">
        <v>0.0413321834937974</v>
      </c>
      <c r="M367" s="16" t="n">
        <v>0.0540078844533299</v>
      </c>
      <c r="N367" s="16" t="n">
        <v>0.0975481399265478</v>
      </c>
      <c r="O367" s="16" t="n">
        <v>0.0462245062506643</v>
      </c>
      <c r="P367" s="16" t="n">
        <v>0.0771291950253094</v>
      </c>
      <c r="Q367" s="16" t="n">
        <v>0.0936733634473148</v>
      </c>
      <c r="R367" s="16" t="n">
        <v>0.065154492230502</v>
      </c>
      <c r="S367" s="16" t="n">
        <v>0.0669455339159167</v>
      </c>
      <c r="T367" s="16" t="n">
        <v>0.107446196996148</v>
      </c>
      <c r="U367" s="16" t="n">
        <v>0.0640284552403023</v>
      </c>
      <c r="V367" s="16" t="n">
        <v>0.0602999639746797</v>
      </c>
      <c r="W367" s="16"/>
      <c r="X367" s="16" t="n">
        <v>0.0718186610691035</v>
      </c>
      <c r="Y367" s="16" t="n">
        <v>0.0660294468681959</v>
      </c>
      <c r="Z367" s="16"/>
      <c r="AA367" s="16" t="n">
        <v>0.0596918924835577</v>
      </c>
      <c r="AB367" s="16" t="n">
        <v>0.0523908726304465</v>
      </c>
      <c r="AC367" s="16" t="n">
        <v>0.100022526844599</v>
      </c>
      <c r="AD367" s="16"/>
      <c r="AE367" s="16" t="n">
        <v>0.0832741897145235</v>
      </c>
      <c r="AF367" s="16" t="n">
        <v>0.0571699552439783</v>
      </c>
      <c r="AG367" s="16" t="n">
        <v>0.0602672409528724</v>
      </c>
      <c r="AH367" s="16"/>
      <c r="AI367" s="16" t="n">
        <v>0.0509783151598184</v>
      </c>
      <c r="AJ367" s="16" t="n">
        <v>0.0463225144550785</v>
      </c>
    </row>
    <row r="368">
      <c r="B368" t="s">
        <v>201</v>
      </c>
      <c r="C368" s="16" t="n">
        <v>0.195338726352323</v>
      </c>
      <c r="D368" s="16" t="n">
        <v>0.201018064001228</v>
      </c>
      <c r="E368" s="16" t="n">
        <v>0.191877519760521</v>
      </c>
      <c r="F368" s="16"/>
      <c r="G368" s="16" t="n">
        <v>0.145511638651582</v>
      </c>
      <c r="H368" s="16" t="n">
        <v>0.211074515510535</v>
      </c>
      <c r="I368" s="16" t="n">
        <v>0.200379110882454</v>
      </c>
      <c r="J368" s="16"/>
      <c r="K368" s="16" t="n">
        <v>0.175704818044906</v>
      </c>
      <c r="L368" s="16" t="n">
        <v>0.221451975872872</v>
      </c>
      <c r="M368" s="16" t="n">
        <v>0.174390140583996</v>
      </c>
      <c r="N368" s="16" t="n">
        <v>0.238796931297198</v>
      </c>
      <c r="O368" s="16" t="n">
        <v>0.188217020842546</v>
      </c>
      <c r="P368" s="16" t="n">
        <v>0.191502572668691</v>
      </c>
      <c r="Q368" s="16" t="n">
        <v>0.164559050214662</v>
      </c>
      <c r="R368" s="16" t="n">
        <v>0.142338538838916</v>
      </c>
      <c r="S368" s="16" t="n">
        <v>0.256175186976711</v>
      </c>
      <c r="T368" s="16" t="n">
        <v>0.146013813774886</v>
      </c>
      <c r="U368" s="16" t="n">
        <v>0.220682997971783</v>
      </c>
      <c r="V368" s="16" t="n">
        <v>0.157583934393197</v>
      </c>
      <c r="W368" s="16"/>
      <c r="X368" s="16" t="n">
        <v>0.192194110725179</v>
      </c>
      <c r="Y368" s="16" t="n">
        <v>0.200711223712528</v>
      </c>
      <c r="Z368" s="16"/>
      <c r="AA368" s="16" t="n">
        <v>0.221898289635542</v>
      </c>
      <c r="AB368" s="16" t="n">
        <v>0.192244107787282</v>
      </c>
      <c r="AC368" s="16" t="n">
        <v>0.180295608308012</v>
      </c>
      <c r="AD368" s="16"/>
      <c r="AE368" s="16" t="n">
        <v>0.189597679613077</v>
      </c>
      <c r="AF368" s="16" t="n">
        <v>0.20714463084817</v>
      </c>
      <c r="AG368" s="16" t="n">
        <v>0.185397101986826</v>
      </c>
      <c r="AH368" s="16"/>
      <c r="AI368" s="16" t="n">
        <v>0.208439405549446</v>
      </c>
      <c r="AJ368" s="16" t="n">
        <v>0.229681358114959</v>
      </c>
    </row>
    <row r="369">
      <c r="B369" t="s">
        <v>132</v>
      </c>
      <c r="C369" s="16" t="n">
        <v>0.582854713055266</v>
      </c>
      <c r="D369" s="16" t="n">
        <v>0.527535850157228</v>
      </c>
      <c r="E369" s="16" t="n">
        <v>0.634316092222552</v>
      </c>
      <c r="F369" s="16"/>
      <c r="G369" s="16" t="n">
        <v>0.659160489938522</v>
      </c>
      <c r="H369" s="16" t="n">
        <v>0.570756341639724</v>
      </c>
      <c r="I369" s="16" t="n">
        <v>0.563972374337387</v>
      </c>
      <c r="J369" s="16"/>
      <c r="K369" s="16" t="n">
        <v>0.591536796317691</v>
      </c>
      <c r="L369" s="16" t="n">
        <v>0.650871561971037</v>
      </c>
      <c r="M369" s="16" t="n">
        <v>0.586607213996514</v>
      </c>
      <c r="N369" s="16" t="n">
        <v>0.520352685299158</v>
      </c>
      <c r="O369" s="16" t="n">
        <v>0.616757794715892</v>
      </c>
      <c r="P369" s="16" t="n">
        <v>0.593566227316384</v>
      </c>
      <c r="Q369" s="16" t="n">
        <v>0.593771829760949</v>
      </c>
      <c r="R369" s="16" t="n">
        <v>0.585751792462999</v>
      </c>
      <c r="S369" s="16" t="n">
        <v>0.507133043663725</v>
      </c>
      <c r="T369" s="16" t="n">
        <v>0.560192138195257</v>
      </c>
      <c r="U369" s="16" t="n">
        <v>0.582669304566651</v>
      </c>
      <c r="V369" s="16" t="n">
        <v>0.609109519016062</v>
      </c>
      <c r="W369" s="16"/>
      <c r="X369" s="16" t="n">
        <v>0.586895754961986</v>
      </c>
      <c r="Y369" s="16" t="n">
        <v>0.575950693756712</v>
      </c>
      <c r="Z369" s="16"/>
      <c r="AA369" s="16" t="n">
        <v>0.561695380357168</v>
      </c>
      <c r="AB369" s="16" t="n">
        <v>0.626079194909213</v>
      </c>
      <c r="AC369" s="16" t="n">
        <v>0.540322012183648</v>
      </c>
      <c r="AD369" s="16"/>
      <c r="AE369" s="16" t="n">
        <v>0.567919589506079</v>
      </c>
      <c r="AF369" s="16" t="n">
        <v>0.597979845698395</v>
      </c>
      <c r="AG369" s="16" t="n">
        <v>0.590256372154837</v>
      </c>
      <c r="AH369" s="16"/>
      <c r="AI369" s="16" t="n">
        <v>0.570521891761342</v>
      </c>
      <c r="AJ369" s="16" t="n">
        <v>0.600198489088518</v>
      </c>
    </row>
    <row r="370">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row>
    <row r="371">
      <c r="B371" s="7" t="s">
        <v>208</v>
      </c>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row>
    <row r="372">
      <c r="B372" s="26" t="s">
        <v>65</v>
      </c>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row>
    <row r="373">
      <c r="B373" t="s">
        <v>135</v>
      </c>
      <c r="C373" s="16" t="n">
        <v>0.0775202697457384</v>
      </c>
      <c r="D373" s="16" t="n">
        <v>0.0941987274377705</v>
      </c>
      <c r="E373" s="16" t="n">
        <v>0.0617687352197614</v>
      </c>
      <c r="F373" s="16"/>
      <c r="G373" s="16" t="n">
        <v>0.105727348381895</v>
      </c>
      <c r="H373" s="16" t="n">
        <v>0.0759269324064034</v>
      </c>
      <c r="I373" s="16" t="n">
        <v>0.0678619353250031</v>
      </c>
      <c r="J373" s="16"/>
      <c r="K373" s="16" t="n">
        <v>0.105857188582815</v>
      </c>
      <c r="L373" s="16" t="n">
        <v>0.0744464904452932</v>
      </c>
      <c r="M373" s="16" t="n">
        <v>0.0280632426283123</v>
      </c>
      <c r="N373" s="16" t="n">
        <v>0.0466205366819736</v>
      </c>
      <c r="O373" s="16" t="n">
        <v>0.0889012885274209</v>
      </c>
      <c r="P373" s="16" t="n">
        <v>0.0906634819341858</v>
      </c>
      <c r="Q373" s="16" t="n">
        <v>0.0915499296964476</v>
      </c>
      <c r="R373" s="16" t="n">
        <v>0.0704433809858296</v>
      </c>
      <c r="S373" s="16" t="n">
        <v>0.0740520380489908</v>
      </c>
      <c r="T373" s="16" t="n">
        <v>0.0942098843996873</v>
      </c>
      <c r="U373" s="16" t="n">
        <v>0.0501091936307209</v>
      </c>
      <c r="V373" s="16" t="n">
        <v>0.0926296303265513</v>
      </c>
      <c r="W373" s="16"/>
      <c r="X373" s="16" t="n">
        <v>0.0649283942131619</v>
      </c>
      <c r="Y373" s="16" t="n">
        <v>0.0990331750034915</v>
      </c>
      <c r="Z373" s="16"/>
      <c r="AA373" s="16" t="n">
        <v>0.0676204557831053</v>
      </c>
      <c r="AB373" s="16" t="n">
        <v>0.0798060562911478</v>
      </c>
      <c r="AC373" s="16" t="n">
        <v>0.0816129411529729</v>
      </c>
      <c r="AD373" s="16"/>
      <c r="AE373" s="16" t="n">
        <v>0.0777765261185113</v>
      </c>
      <c r="AF373" s="16" t="n">
        <v>0.0750375149965082</v>
      </c>
      <c r="AG373" s="16" t="n">
        <v>0.0821377644045514</v>
      </c>
      <c r="AH373" s="16"/>
      <c r="AI373" s="16" t="n">
        <v>0.0795873995721891</v>
      </c>
      <c r="AJ373" s="16" t="n">
        <v>0.0605093001709544</v>
      </c>
    </row>
    <row r="374">
      <c r="B374" t="s">
        <v>199</v>
      </c>
      <c r="C374" s="16" t="n">
        <v>0.168415375638604</v>
      </c>
      <c r="D374" s="16" t="n">
        <v>0.1840551837584</v>
      </c>
      <c r="E374" s="16" t="n">
        <v>0.153086881201769</v>
      </c>
      <c r="F374" s="16"/>
      <c r="G374" s="16" t="n">
        <v>0.186623068520105</v>
      </c>
      <c r="H374" s="16" t="n">
        <v>0.1816118440284</v>
      </c>
      <c r="I374" s="16" t="n">
        <v>0.148947175051686</v>
      </c>
      <c r="J374" s="16"/>
      <c r="K374" s="16" t="n">
        <v>0.162457178407902</v>
      </c>
      <c r="L374" s="16" t="n">
        <v>0.129301297676749</v>
      </c>
      <c r="M374" s="16" t="n">
        <v>0.145937079656753</v>
      </c>
      <c r="N374" s="16" t="n">
        <v>0.142543891050248</v>
      </c>
      <c r="O374" s="16" t="n">
        <v>0.152894368986517</v>
      </c>
      <c r="P374" s="16" t="n">
        <v>0.208773829147725</v>
      </c>
      <c r="Q374" s="16" t="n">
        <v>0.176389273369581</v>
      </c>
      <c r="R374" s="16" t="n">
        <v>0.221820134699826</v>
      </c>
      <c r="S374" s="16" t="n">
        <v>0.188538141655301</v>
      </c>
      <c r="T374" s="16" t="n">
        <v>0.15636123072329</v>
      </c>
      <c r="U374" s="16" t="n">
        <v>0.18898137220876</v>
      </c>
      <c r="V374" s="16" t="n">
        <v>0.260678236845402</v>
      </c>
      <c r="W374" s="16"/>
      <c r="X374" s="16" t="n">
        <v>0.175256242082064</v>
      </c>
      <c r="Y374" s="16" t="n">
        <v>0.156727925957391</v>
      </c>
      <c r="Z374" s="16"/>
      <c r="AA374" s="16" t="n">
        <v>0.153304993083124</v>
      </c>
      <c r="AB374" s="16" t="n">
        <v>0.172599648085027</v>
      </c>
      <c r="AC374" s="16" t="n">
        <v>0.173732001879349</v>
      </c>
      <c r="AD374" s="16"/>
      <c r="AE374" s="16" t="n">
        <v>0.185545012519609</v>
      </c>
      <c r="AF374" s="16" t="n">
        <v>0.165306412077829</v>
      </c>
      <c r="AG374" s="16" t="n">
        <v>0.129540315723844</v>
      </c>
      <c r="AH374" s="16"/>
      <c r="AI374" s="16" t="n">
        <v>0.187936707264056</v>
      </c>
      <c r="AJ374" s="16" t="n">
        <v>0.151981994891761</v>
      </c>
    </row>
    <row r="375">
      <c r="B375" t="s">
        <v>200</v>
      </c>
      <c r="C375" s="16" t="n">
        <v>0.221900421209605</v>
      </c>
      <c r="D375" s="16" t="n">
        <v>0.228205601885502</v>
      </c>
      <c r="E375" s="16" t="n">
        <v>0.215161868948461</v>
      </c>
      <c r="F375" s="16"/>
      <c r="G375" s="16" t="n">
        <v>0.265218371928303</v>
      </c>
      <c r="H375" s="16" t="n">
        <v>0.232806941944649</v>
      </c>
      <c r="I375" s="16" t="n">
        <v>0.194645072707956</v>
      </c>
      <c r="J375" s="16"/>
      <c r="K375" s="16" t="n">
        <v>0.189304538055177</v>
      </c>
      <c r="L375" s="16" t="n">
        <v>0.218064304346849</v>
      </c>
      <c r="M375" s="16" t="n">
        <v>0.219257676413533</v>
      </c>
      <c r="N375" s="16" t="n">
        <v>0.255902034920881</v>
      </c>
      <c r="O375" s="16" t="n">
        <v>0.217443446792692</v>
      </c>
      <c r="P375" s="16" t="n">
        <v>0.216181520581618</v>
      </c>
      <c r="Q375" s="16" t="n">
        <v>0.246624951983261</v>
      </c>
      <c r="R375" s="16" t="n">
        <v>0.121432866947885</v>
      </c>
      <c r="S375" s="16" t="n">
        <v>0.222286425684773</v>
      </c>
      <c r="T375" s="16" t="n">
        <v>0.236578957433382</v>
      </c>
      <c r="U375" s="16" t="n">
        <v>0.262753317412459</v>
      </c>
      <c r="V375" s="16" t="n">
        <v>0.300503430695292</v>
      </c>
      <c r="W375" s="16"/>
      <c r="X375" s="16" t="n">
        <v>0.223009134582811</v>
      </c>
      <c r="Y375" s="16" t="n">
        <v>0.220006212067046</v>
      </c>
      <c r="Z375" s="16"/>
      <c r="AA375" s="16" t="n">
        <v>0.181124429360358</v>
      </c>
      <c r="AB375" s="16" t="n">
        <v>0.214515901822837</v>
      </c>
      <c r="AC375" s="16" t="n">
        <v>0.261227515653117</v>
      </c>
      <c r="AD375" s="16"/>
      <c r="AE375" s="16" t="n">
        <v>0.218633040273692</v>
      </c>
      <c r="AF375" s="16" t="n">
        <v>0.221263913255931</v>
      </c>
      <c r="AG375" s="16" t="n">
        <v>0.231939480895893</v>
      </c>
      <c r="AH375" s="16"/>
      <c r="AI375" s="16" t="n">
        <v>0.207464829867284</v>
      </c>
      <c r="AJ375" s="16" t="n">
        <v>0.154047000138574</v>
      </c>
    </row>
    <row r="376">
      <c r="B376" t="s">
        <v>201</v>
      </c>
      <c r="C376" s="16" t="n">
        <v>0.327531365109783</v>
      </c>
      <c r="D376" s="16" t="n">
        <v>0.305923020631349</v>
      </c>
      <c r="E376" s="16" t="n">
        <v>0.350891592966141</v>
      </c>
      <c r="F376" s="16"/>
      <c r="G376" s="16" t="n">
        <v>0.311076589643944</v>
      </c>
      <c r="H376" s="16" t="n">
        <v>0.330730225464168</v>
      </c>
      <c r="I376" s="16" t="n">
        <v>0.33105437359832</v>
      </c>
      <c r="J376" s="16"/>
      <c r="K376" s="16" t="n">
        <v>0.29279088296825</v>
      </c>
      <c r="L376" s="16" t="n">
        <v>0.36626945282517</v>
      </c>
      <c r="M376" s="16" t="n">
        <v>0.394931820462643</v>
      </c>
      <c r="N376" s="16" t="n">
        <v>0.354915290054324</v>
      </c>
      <c r="O376" s="16" t="n">
        <v>0.345978811328696</v>
      </c>
      <c r="P376" s="16" t="n">
        <v>0.264105246470479</v>
      </c>
      <c r="Q376" s="16" t="n">
        <v>0.302192601617779</v>
      </c>
      <c r="R376" s="16" t="n">
        <v>0.38280562158151</v>
      </c>
      <c r="S376" s="16" t="n">
        <v>0.333136611538715</v>
      </c>
      <c r="T376" s="16" t="n">
        <v>0.302561669099915</v>
      </c>
      <c r="U376" s="16" t="n">
        <v>0.301788402765102</v>
      </c>
      <c r="V376" s="16" t="n">
        <v>0.285888738158075</v>
      </c>
      <c r="W376" s="16"/>
      <c r="X376" s="16" t="n">
        <v>0.342311168144839</v>
      </c>
      <c r="Y376" s="16" t="n">
        <v>0.302280440289345</v>
      </c>
      <c r="Z376" s="16"/>
      <c r="AA376" s="16" t="n">
        <v>0.331182166791187</v>
      </c>
      <c r="AB376" s="16" t="n">
        <v>0.33969222527419</v>
      </c>
      <c r="AC376" s="16" t="n">
        <v>0.30862889954429</v>
      </c>
      <c r="AD376" s="16"/>
      <c r="AE376" s="16" t="n">
        <v>0.301879228035986</v>
      </c>
      <c r="AF376" s="16" t="n">
        <v>0.347176006920836</v>
      </c>
      <c r="AG376" s="16" t="n">
        <v>0.353760965625969</v>
      </c>
      <c r="AH376" s="16"/>
      <c r="AI376" s="16" t="n">
        <v>0.316332239952857</v>
      </c>
      <c r="AJ376" s="16" t="n">
        <v>0.361308305807745</v>
      </c>
    </row>
    <row r="377">
      <c r="B377" t="s">
        <v>132</v>
      </c>
      <c r="C377" s="16" t="n">
        <v>0.204632568296269</v>
      </c>
      <c r="D377" s="16" t="n">
        <v>0.187617466286978</v>
      </c>
      <c r="E377" s="16" t="n">
        <v>0.219090921663868</v>
      </c>
      <c r="F377" s="16"/>
      <c r="G377" s="16" t="n">
        <v>0.131354621525753</v>
      </c>
      <c r="H377" s="16" t="n">
        <v>0.178924056156379</v>
      </c>
      <c r="I377" s="16" t="n">
        <v>0.257491443317036</v>
      </c>
      <c r="J377" s="16"/>
      <c r="K377" s="16" t="n">
        <v>0.249590211985856</v>
      </c>
      <c r="L377" s="16" t="n">
        <v>0.211918454705939</v>
      </c>
      <c r="M377" s="16" t="n">
        <v>0.211810180838758</v>
      </c>
      <c r="N377" s="16" t="n">
        <v>0.200018247292574</v>
      </c>
      <c r="O377" s="16" t="n">
        <v>0.194782084364673</v>
      </c>
      <c r="P377" s="16" t="n">
        <v>0.220275921865993</v>
      </c>
      <c r="Q377" s="16" t="n">
        <v>0.183243243332932</v>
      </c>
      <c r="R377" s="16" t="n">
        <v>0.203497995784949</v>
      </c>
      <c r="S377" s="16" t="n">
        <v>0.18198678307222</v>
      </c>
      <c r="T377" s="16" t="n">
        <v>0.210288258343725</v>
      </c>
      <c r="U377" s="16" t="n">
        <v>0.196367713982958</v>
      </c>
      <c r="V377" s="16" t="n">
        <v>0.0602999639746797</v>
      </c>
      <c r="W377" s="16"/>
      <c r="X377" s="16" t="n">
        <v>0.194495060977124</v>
      </c>
      <c r="Y377" s="16" t="n">
        <v>0.221952246682727</v>
      </c>
      <c r="Z377" s="16"/>
      <c r="AA377" s="16" t="n">
        <v>0.266767954982225</v>
      </c>
      <c r="AB377" s="16" t="n">
        <v>0.193386168526799</v>
      </c>
      <c r="AC377" s="16" t="n">
        <v>0.174798641770272</v>
      </c>
      <c r="AD377" s="16"/>
      <c r="AE377" s="16" t="n">
        <v>0.216166193052201</v>
      </c>
      <c r="AF377" s="16" t="n">
        <v>0.191216152748896</v>
      </c>
      <c r="AG377" s="16" t="n">
        <v>0.202621473349742</v>
      </c>
      <c r="AH377" s="16"/>
      <c r="AI377" s="16" t="n">
        <v>0.208678823343613</v>
      </c>
      <c r="AJ377" s="16" t="n">
        <v>0.272153398990965</v>
      </c>
    </row>
    <row r="378">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c r="B379" s="7" t="s">
        <v>209</v>
      </c>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row>
    <row r="380">
      <c r="B380" s="26" t="s">
        <v>65</v>
      </c>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row>
    <row r="381">
      <c r="B381" t="s">
        <v>135</v>
      </c>
      <c r="C381" s="16" t="n">
        <v>0.0791873664184874</v>
      </c>
      <c r="D381" s="16" t="n">
        <v>0.0972634299039409</v>
      </c>
      <c r="E381" s="16" t="n">
        <v>0.0620827482318699</v>
      </c>
      <c r="F381" s="16"/>
      <c r="G381" s="16" t="n">
        <v>0.0801997367385215</v>
      </c>
      <c r="H381" s="16" t="n">
        <v>0.0845538311512758</v>
      </c>
      <c r="I381" s="16" t="n">
        <v>0.0737950054145302</v>
      </c>
      <c r="J381" s="16"/>
      <c r="K381" s="16" t="n">
        <v>0.113545046351879</v>
      </c>
      <c r="L381" s="16" t="n">
        <v>0.0447351214046902</v>
      </c>
      <c r="M381" s="16" t="n">
        <v>0.0471586217828933</v>
      </c>
      <c r="N381" s="16" t="n">
        <v>0.0461542310648038</v>
      </c>
      <c r="O381" s="16" t="n">
        <v>0.076622924422671</v>
      </c>
      <c r="P381" s="16" t="n">
        <v>0.0801696202795967</v>
      </c>
      <c r="Q381" s="16" t="n">
        <v>0.0912102835904806</v>
      </c>
      <c r="R381" s="16" t="n">
        <v>0.0588924020437502</v>
      </c>
      <c r="S381" s="16" t="n">
        <v>0.092241939434124</v>
      </c>
      <c r="T381" s="16" t="n">
        <v>0.103040757654847</v>
      </c>
      <c r="U381" s="16" t="n">
        <v>0.107564547173574</v>
      </c>
      <c r="V381" s="16" t="n">
        <v>0.0899798168835217</v>
      </c>
      <c r="W381" s="16"/>
      <c r="X381" s="16" t="n">
        <v>0.07012850372657</v>
      </c>
      <c r="Y381" s="16" t="n">
        <v>0.0946642073648604</v>
      </c>
      <c r="Z381" s="16"/>
      <c r="AA381" s="16" t="n">
        <v>0.0847833801502581</v>
      </c>
      <c r="AB381" s="16" t="n">
        <v>0.0673091436792009</v>
      </c>
      <c r="AC381" s="16" t="n">
        <v>0.091033393471912</v>
      </c>
      <c r="AD381" s="16"/>
      <c r="AE381" s="16" t="n">
        <v>0.0831094230763456</v>
      </c>
      <c r="AF381" s="16" t="n">
        <v>0.0703368419691466</v>
      </c>
      <c r="AG381" s="16" t="n">
        <v>0.0876547366773474</v>
      </c>
      <c r="AH381" s="16"/>
      <c r="AI381" s="16" t="n">
        <v>0.0883213102991136</v>
      </c>
      <c r="AJ381" s="16" t="n">
        <v>0.0654874700326785</v>
      </c>
    </row>
    <row r="382">
      <c r="B382" t="s">
        <v>199</v>
      </c>
      <c r="C382" s="16" t="n">
        <v>0.0912386544423292</v>
      </c>
      <c r="D382" s="16" t="n">
        <v>0.100606890478866</v>
      </c>
      <c r="E382" s="16" t="n">
        <v>0.0842371342307987</v>
      </c>
      <c r="F382" s="16"/>
      <c r="G382" s="16" t="n">
        <v>0.0719452205734283</v>
      </c>
      <c r="H382" s="16" t="n">
        <v>0.093279922178366</v>
      </c>
      <c r="I382" s="16" t="n">
        <v>0.0969597457396341</v>
      </c>
      <c r="J382" s="16"/>
      <c r="K382" s="16" t="n">
        <v>0.0956668521984208</v>
      </c>
      <c r="L382" s="16" t="n">
        <v>0.0736488331367886</v>
      </c>
      <c r="M382" s="16" t="n">
        <v>0.0682795503610936</v>
      </c>
      <c r="N382" s="16" t="n">
        <v>0.109038544760196</v>
      </c>
      <c r="O382" s="16" t="n">
        <v>0.068721557183056</v>
      </c>
      <c r="P382" s="16" t="n">
        <v>0.0895686242014913</v>
      </c>
      <c r="Q382" s="16" t="n">
        <v>0.0863322683631352</v>
      </c>
      <c r="R382" s="16" t="n">
        <v>0.100717896681021</v>
      </c>
      <c r="S382" s="16" t="n">
        <v>0.106605838000818</v>
      </c>
      <c r="T382" s="16" t="n">
        <v>0.101235776174161</v>
      </c>
      <c r="U382" s="16" t="n">
        <v>0.10120605420608</v>
      </c>
      <c r="V382" s="16" t="n">
        <v>0.125040044001334</v>
      </c>
      <c r="W382" s="16"/>
      <c r="X382" s="16" t="n">
        <v>0.0977014841482944</v>
      </c>
      <c r="Y382" s="16" t="n">
        <v>0.0801970710974394</v>
      </c>
      <c r="Z382" s="16"/>
      <c r="AA382" s="16" t="n">
        <v>0.099419234144685</v>
      </c>
      <c r="AB382" s="16" t="n">
        <v>0.0827196210604876</v>
      </c>
      <c r="AC382" s="16" t="n">
        <v>0.0967249378793268</v>
      </c>
      <c r="AD382" s="16"/>
      <c r="AE382" s="16" t="n">
        <v>0.105376442100475</v>
      </c>
      <c r="AF382" s="16" t="n">
        <v>0.082683452849392</v>
      </c>
      <c r="AG382" s="16" t="n">
        <v>0.071934810330786</v>
      </c>
      <c r="AH382" s="16"/>
      <c r="AI382" s="16" t="n">
        <v>0.103793768488207</v>
      </c>
      <c r="AJ382" s="16" t="n">
        <v>0.0943783172538833</v>
      </c>
    </row>
    <row r="383">
      <c r="B383" t="s">
        <v>200</v>
      </c>
      <c r="C383" s="16" t="n">
        <v>0.129513392064952</v>
      </c>
      <c r="D383" s="16" t="n">
        <v>0.122604433506129</v>
      </c>
      <c r="E383" s="16" t="n">
        <v>0.135867649310704</v>
      </c>
      <c r="F383" s="16"/>
      <c r="G383" s="16" t="n">
        <v>0.0938700445472721</v>
      </c>
      <c r="H383" s="16" t="n">
        <v>0.135499702394176</v>
      </c>
      <c r="I383" s="16" t="n">
        <v>0.138021889318004</v>
      </c>
      <c r="J383" s="16"/>
      <c r="K383" s="16" t="n">
        <v>0.118992149999604</v>
      </c>
      <c r="L383" s="16" t="n">
        <v>0.107575454849398</v>
      </c>
      <c r="M383" s="16" t="n">
        <v>0.1600234103063</v>
      </c>
      <c r="N383" s="16" t="n">
        <v>0.111864451230811</v>
      </c>
      <c r="O383" s="16" t="n">
        <v>0.141929827757069</v>
      </c>
      <c r="P383" s="16" t="n">
        <v>0.129178878432213</v>
      </c>
      <c r="Q383" s="16" t="n">
        <v>0.129171790115661</v>
      </c>
      <c r="R383" s="16" t="n">
        <v>0.177262383044809</v>
      </c>
      <c r="S383" s="16" t="n">
        <v>0.141287177309696</v>
      </c>
      <c r="T383" s="16" t="n">
        <v>0.124893670922759</v>
      </c>
      <c r="U383" s="16" t="n">
        <v>0.120613972189295</v>
      </c>
      <c r="V383" s="16" t="n">
        <v>0.131800085787183</v>
      </c>
      <c r="W383" s="16"/>
      <c r="X383" s="16" t="n">
        <v>0.136122576025691</v>
      </c>
      <c r="Y383" s="16" t="n">
        <v>0.118221766126418</v>
      </c>
      <c r="Z383" s="16"/>
      <c r="AA383" s="16" t="n">
        <v>0.140670544471912</v>
      </c>
      <c r="AB383" s="16" t="n">
        <v>0.128249941422005</v>
      </c>
      <c r="AC383" s="16" t="n">
        <v>0.123145201469536</v>
      </c>
      <c r="AD383" s="16"/>
      <c r="AE383" s="16" t="n">
        <v>0.140517622173553</v>
      </c>
      <c r="AF383" s="16" t="n">
        <v>0.115525169051588</v>
      </c>
      <c r="AG383" s="16" t="n">
        <v>0.130129047195318</v>
      </c>
      <c r="AH383" s="16"/>
      <c r="AI383" s="16" t="n">
        <v>0.137387166167313</v>
      </c>
      <c r="AJ383" s="16" t="n">
        <v>0.144875880178737</v>
      </c>
    </row>
    <row r="384">
      <c r="B384" t="s">
        <v>201</v>
      </c>
      <c r="C384" s="16" t="n">
        <v>0.361090941104771</v>
      </c>
      <c r="D384" s="16" t="n">
        <v>0.340175742269747</v>
      </c>
      <c r="E384" s="16" t="n">
        <v>0.377526574175892</v>
      </c>
      <c r="F384" s="16"/>
      <c r="G384" s="16" t="n">
        <v>0.354653360952998</v>
      </c>
      <c r="H384" s="16" t="n">
        <v>0.366473263576384</v>
      </c>
      <c r="I384" s="16" t="n">
        <v>0.358626253536732</v>
      </c>
      <c r="J384" s="16"/>
      <c r="K384" s="16" t="n">
        <v>0.334141758215877</v>
      </c>
      <c r="L384" s="16" t="n">
        <v>0.413799101350549</v>
      </c>
      <c r="M384" s="16" t="n">
        <v>0.362850152528489</v>
      </c>
      <c r="N384" s="16" t="n">
        <v>0.370821534904875</v>
      </c>
      <c r="O384" s="16" t="n">
        <v>0.318067392515803</v>
      </c>
      <c r="P384" s="16" t="n">
        <v>0.376513884266127</v>
      </c>
      <c r="Q384" s="16" t="n">
        <v>0.354527515531634</v>
      </c>
      <c r="R384" s="16" t="n">
        <v>0.317170808808457</v>
      </c>
      <c r="S384" s="16" t="n">
        <v>0.322049327993774</v>
      </c>
      <c r="T384" s="16" t="n">
        <v>0.351455704000833</v>
      </c>
      <c r="U384" s="16" t="n">
        <v>0.376621142347572</v>
      </c>
      <c r="V384" s="16" t="n">
        <v>0.530519467708554</v>
      </c>
      <c r="W384" s="16"/>
      <c r="X384" s="16" t="n">
        <v>0.368574190918479</v>
      </c>
      <c r="Y384" s="16" t="n">
        <v>0.348305995458993</v>
      </c>
      <c r="Z384" s="16"/>
      <c r="AA384" s="16" t="n">
        <v>0.358564623122791</v>
      </c>
      <c r="AB384" s="16" t="n">
        <v>0.371389274034998</v>
      </c>
      <c r="AC384" s="16" t="n">
        <v>0.349141040896933</v>
      </c>
      <c r="AD384" s="16"/>
      <c r="AE384" s="16" t="n">
        <v>0.33887524354994</v>
      </c>
      <c r="AF384" s="16" t="n">
        <v>0.399025092938259</v>
      </c>
      <c r="AG384" s="16" t="n">
        <v>0.339160015557443</v>
      </c>
      <c r="AH384" s="16"/>
      <c r="AI384" s="16" t="n">
        <v>0.373333745268687</v>
      </c>
      <c r="AJ384" s="16" t="n">
        <v>0.395702937673161</v>
      </c>
    </row>
    <row r="385">
      <c r="B385" t="s">
        <v>132</v>
      </c>
      <c r="C385" s="16" t="n">
        <v>0.33896964596946</v>
      </c>
      <c r="D385" s="16" t="n">
        <v>0.339349503841318</v>
      </c>
      <c r="E385" s="16" t="n">
        <v>0.340285894050736</v>
      </c>
      <c r="F385" s="16"/>
      <c r="G385" s="16" t="n">
        <v>0.39933163718778</v>
      </c>
      <c r="H385" s="16" t="n">
        <v>0.320193280699798</v>
      </c>
      <c r="I385" s="16" t="n">
        <v>0.3325971059911</v>
      </c>
      <c r="J385" s="16"/>
      <c r="K385" s="16" t="n">
        <v>0.337654193234218</v>
      </c>
      <c r="L385" s="16" t="n">
        <v>0.360241489258575</v>
      </c>
      <c r="M385" s="16" t="n">
        <v>0.361688265021225</v>
      </c>
      <c r="N385" s="16" t="n">
        <v>0.362121238039314</v>
      </c>
      <c r="O385" s="16" t="n">
        <v>0.394658298121401</v>
      </c>
      <c r="P385" s="16" t="n">
        <v>0.324568992820571</v>
      </c>
      <c r="Q385" s="16" t="n">
        <v>0.338758142399089</v>
      </c>
      <c r="R385" s="16" t="n">
        <v>0.345956509421962</v>
      </c>
      <c r="S385" s="16" t="n">
        <v>0.337815717261588</v>
      </c>
      <c r="T385" s="16" t="n">
        <v>0.3193740912474</v>
      </c>
      <c r="U385" s="16" t="n">
        <v>0.293994284083479</v>
      </c>
      <c r="V385" s="16" t="n">
        <v>0.122660585619407</v>
      </c>
      <c r="W385" s="16"/>
      <c r="X385" s="16" t="n">
        <v>0.327473245180966</v>
      </c>
      <c r="Y385" s="16" t="n">
        <v>0.358610959952288</v>
      </c>
      <c r="Z385" s="16"/>
      <c r="AA385" s="16" t="n">
        <v>0.316562218110354</v>
      </c>
      <c r="AB385" s="16" t="n">
        <v>0.350332019803309</v>
      </c>
      <c r="AC385" s="16" t="n">
        <v>0.339955426282292</v>
      </c>
      <c r="AD385" s="16"/>
      <c r="AE385" s="16" t="n">
        <v>0.332121269099686</v>
      </c>
      <c r="AF385" s="16" t="n">
        <v>0.332429443191614</v>
      </c>
      <c r="AG385" s="16" t="n">
        <v>0.371121390239106</v>
      </c>
      <c r="AH385" s="16"/>
      <c r="AI385" s="16" t="n">
        <v>0.297164009776679</v>
      </c>
      <c r="AJ385" s="16" t="n">
        <v>0.29955539486154</v>
      </c>
    </row>
    <row r="38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row>
    <row r="387">
      <c r="B387" s="7" t="s">
        <v>210</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row>
    <row r="388">
      <c r="B388" s="26" t="s">
        <v>65</v>
      </c>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row>
    <row r="389">
      <c r="B389" t="s">
        <v>135</v>
      </c>
      <c r="C389" s="16" t="n">
        <v>0.0649808195469865</v>
      </c>
      <c r="D389" s="16" t="n">
        <v>0.0836599609814379</v>
      </c>
      <c r="E389" s="16" t="n">
        <v>0.045988198602302</v>
      </c>
      <c r="F389" s="16"/>
      <c r="G389" s="16" t="n">
        <v>0.0728060828111207</v>
      </c>
      <c r="H389" s="16" t="n">
        <v>0.070492744089638</v>
      </c>
      <c r="I389" s="16" t="n">
        <v>0.056762320272846</v>
      </c>
      <c r="J389" s="16"/>
      <c r="K389" s="16" t="n">
        <v>0.0714612231172253</v>
      </c>
      <c r="L389" s="16" t="n">
        <v>0.0365556645923487</v>
      </c>
      <c r="M389" s="16" t="n">
        <v>0.0527305941822244</v>
      </c>
      <c r="N389" s="16" t="n">
        <v>0.0561058327375845</v>
      </c>
      <c r="O389" s="16" t="n">
        <v>0.0652212081900506</v>
      </c>
      <c r="P389" s="16" t="n">
        <v>0.0808704825821241</v>
      </c>
      <c r="Q389" s="16" t="n">
        <v>0.0689370690026263</v>
      </c>
      <c r="R389" s="16" t="n">
        <v>0.061479528131545</v>
      </c>
      <c r="S389" s="16" t="n">
        <v>0.0773718414906637</v>
      </c>
      <c r="T389" s="16" t="n">
        <v>0.0576925616756341</v>
      </c>
      <c r="U389" s="16" t="n">
        <v>0.0978671046804887</v>
      </c>
      <c r="V389" s="16" t="n">
        <v>0.0873300034404921</v>
      </c>
      <c r="W389" s="16"/>
      <c r="X389" s="16" t="n">
        <v>0.0582859442485843</v>
      </c>
      <c r="Y389" s="16" t="n">
        <v>0.0764188469984481</v>
      </c>
      <c r="Z389" s="16"/>
      <c r="AA389" s="16" t="n">
        <v>0.0615075065889159</v>
      </c>
      <c r="AB389" s="16" t="n">
        <v>0.0631611535112507</v>
      </c>
      <c r="AC389" s="16" t="n">
        <v>0.0699232651918582</v>
      </c>
      <c r="AD389" s="16"/>
      <c r="AE389" s="16" t="n">
        <v>0.077954615012353</v>
      </c>
      <c r="AF389" s="16" t="n">
        <v>0.0479328900059581</v>
      </c>
      <c r="AG389" s="16" t="n">
        <v>0.0668933204169224</v>
      </c>
      <c r="AH389" s="16"/>
      <c r="AI389" s="16" t="n">
        <v>0.0711002474835775</v>
      </c>
      <c r="AJ389" s="16" t="n">
        <v>0.0565554629529597</v>
      </c>
    </row>
    <row r="390">
      <c r="B390" t="s">
        <v>199</v>
      </c>
      <c r="C390" s="16" t="n">
        <v>0.127562744470098</v>
      </c>
      <c r="D390" s="16" t="n">
        <v>0.136654297066951</v>
      </c>
      <c r="E390" s="16" t="n">
        <v>0.117896913694917</v>
      </c>
      <c r="F390" s="16"/>
      <c r="G390" s="16" t="n">
        <v>0.105927812977294</v>
      </c>
      <c r="H390" s="16" t="n">
        <v>0.124310427314716</v>
      </c>
      <c r="I390" s="16" t="n">
        <v>0.139133346380504</v>
      </c>
      <c r="J390" s="16"/>
      <c r="K390" s="16" t="n">
        <v>0.11572381187659</v>
      </c>
      <c r="L390" s="16" t="n">
        <v>0.082817926853094</v>
      </c>
      <c r="M390" s="16" t="n">
        <v>0.135171998625316</v>
      </c>
      <c r="N390" s="16" t="n">
        <v>0.123650875941109</v>
      </c>
      <c r="O390" s="16" t="n">
        <v>0.118414946300518</v>
      </c>
      <c r="P390" s="16" t="n">
        <v>0.145227442745039</v>
      </c>
      <c r="Q390" s="16" t="n">
        <v>0.135099953267252</v>
      </c>
      <c r="R390" s="16" t="n">
        <v>0.147232994387937</v>
      </c>
      <c r="S390" s="16" t="n">
        <v>0.162228408198454</v>
      </c>
      <c r="T390" s="16" t="n">
        <v>0.171181233882656</v>
      </c>
      <c r="U390" s="16" t="n">
        <v>0.0951391183599539</v>
      </c>
      <c r="V390" s="16" t="n">
        <v>0.0899798168835217</v>
      </c>
      <c r="W390" s="16"/>
      <c r="X390" s="16" t="n">
        <v>0.145546881114686</v>
      </c>
      <c r="Y390" s="16" t="n">
        <v>0.0968372956061394</v>
      </c>
      <c r="Z390" s="16"/>
      <c r="AA390" s="16" t="n">
        <v>0.138769803100781</v>
      </c>
      <c r="AB390" s="16" t="n">
        <v>0.111565123821169</v>
      </c>
      <c r="AC390" s="16" t="n">
        <v>0.140866151347751</v>
      </c>
      <c r="AD390" s="16"/>
      <c r="AE390" s="16" t="n">
        <v>0.128951388459453</v>
      </c>
      <c r="AF390" s="16" t="n">
        <v>0.130510868994489</v>
      </c>
      <c r="AG390" s="16" t="n">
        <v>0.11758198586327</v>
      </c>
      <c r="AH390" s="16"/>
      <c r="AI390" s="16" t="n">
        <v>0.137988835404367</v>
      </c>
      <c r="AJ390" s="16" t="n">
        <v>0.135202118921064</v>
      </c>
    </row>
    <row r="391">
      <c r="B391" t="s">
        <v>200</v>
      </c>
      <c r="C391" s="16" t="n">
        <v>0.239368176509571</v>
      </c>
      <c r="D391" s="16" t="n">
        <v>0.241090368043909</v>
      </c>
      <c r="E391" s="16" t="n">
        <v>0.235040155613613</v>
      </c>
      <c r="F391" s="16"/>
      <c r="G391" s="16" t="n">
        <v>0.251419626657528</v>
      </c>
      <c r="H391" s="16" t="n">
        <v>0.233529469536135</v>
      </c>
      <c r="I391" s="16" t="n">
        <v>0.240040197199474</v>
      </c>
      <c r="J391" s="16"/>
      <c r="K391" s="16" t="n">
        <v>0.201068359709646</v>
      </c>
      <c r="L391" s="16" t="n">
        <v>0.25289235965498</v>
      </c>
      <c r="M391" s="16" t="n">
        <v>0.225378255640003</v>
      </c>
      <c r="N391" s="16" t="n">
        <v>0.277427180212051</v>
      </c>
      <c r="O391" s="16" t="n">
        <v>0.204893497854043</v>
      </c>
      <c r="P391" s="16" t="n">
        <v>0.255042127876983</v>
      </c>
      <c r="Q391" s="16" t="n">
        <v>0.250241875242149</v>
      </c>
      <c r="R391" s="16" t="n">
        <v>0.174310744007852</v>
      </c>
      <c r="S391" s="16" t="n">
        <v>0.226115620935477</v>
      </c>
      <c r="T391" s="16" t="n">
        <v>0.268967227833368</v>
      </c>
      <c r="U391" s="16" t="n">
        <v>0.233356918904993</v>
      </c>
      <c r="V391" s="16" t="n">
        <v>0.379706662098482</v>
      </c>
      <c r="W391" s="16"/>
      <c r="X391" s="16" t="n">
        <v>0.25937339668101</v>
      </c>
      <c r="Y391" s="16" t="n">
        <v>0.20518975685356</v>
      </c>
      <c r="Z391" s="16"/>
      <c r="AA391" s="16" t="n">
        <v>0.217255676354881</v>
      </c>
      <c r="AB391" s="16" t="n">
        <v>0.241105068571795</v>
      </c>
      <c r="AC391" s="16" t="n">
        <v>0.253015481080497</v>
      </c>
      <c r="AD391" s="16"/>
      <c r="AE391" s="16" t="n">
        <v>0.205878616372772</v>
      </c>
      <c r="AF391" s="16" t="n">
        <v>0.263552102335988</v>
      </c>
      <c r="AG391" s="16" t="n">
        <v>0.276733070626115</v>
      </c>
      <c r="AH391" s="16"/>
      <c r="AI391" s="16" t="n">
        <v>0.228775692742265</v>
      </c>
      <c r="AJ391" s="16" t="n">
        <v>0.219228569204859</v>
      </c>
    </row>
    <row r="392">
      <c r="B392" t="s">
        <v>201</v>
      </c>
      <c r="C392" s="16" t="n">
        <v>0.366439886320105</v>
      </c>
      <c r="D392" s="16" t="n">
        <v>0.326615208141699</v>
      </c>
      <c r="E392" s="16" t="n">
        <v>0.409686583246542</v>
      </c>
      <c r="F392" s="16"/>
      <c r="G392" s="16" t="n">
        <v>0.383012047074354</v>
      </c>
      <c r="H392" s="16" t="n">
        <v>0.378225624217571</v>
      </c>
      <c r="I392" s="16" t="n">
        <v>0.348930081395741</v>
      </c>
      <c r="J392" s="16"/>
      <c r="K392" s="16" t="n">
        <v>0.350042126024458</v>
      </c>
      <c r="L392" s="16" t="n">
        <v>0.423907652225157</v>
      </c>
      <c r="M392" s="16" t="n">
        <v>0.402353127135355</v>
      </c>
      <c r="N392" s="16" t="n">
        <v>0.324886645911197</v>
      </c>
      <c r="O392" s="16" t="n">
        <v>0.370762041947082</v>
      </c>
      <c r="P392" s="16" t="n">
        <v>0.341735513616168</v>
      </c>
      <c r="Q392" s="16" t="n">
        <v>0.395150313956794</v>
      </c>
      <c r="R392" s="16" t="n">
        <v>0.372931824768859</v>
      </c>
      <c r="S392" s="16" t="n">
        <v>0.381022309461521</v>
      </c>
      <c r="T392" s="16" t="n">
        <v>0.312610896390946</v>
      </c>
      <c r="U392" s="16" t="n">
        <v>0.336380651479729</v>
      </c>
      <c r="V392" s="16" t="n">
        <v>0.318806386037197</v>
      </c>
      <c r="W392" s="16"/>
      <c r="X392" s="16" t="n">
        <v>0.371833411743511</v>
      </c>
      <c r="Y392" s="16" t="n">
        <v>0.357225182669419</v>
      </c>
      <c r="Z392" s="16"/>
      <c r="AA392" s="16" t="n">
        <v>0.35851732942288</v>
      </c>
      <c r="AB392" s="16" t="n">
        <v>0.383634340669655</v>
      </c>
      <c r="AC392" s="16" t="n">
        <v>0.349163467745866</v>
      </c>
      <c r="AD392" s="16"/>
      <c r="AE392" s="16" t="n">
        <v>0.353852450070365</v>
      </c>
      <c r="AF392" s="16" t="n">
        <v>0.379027217854023</v>
      </c>
      <c r="AG392" s="16" t="n">
        <v>0.373020033106958</v>
      </c>
      <c r="AH392" s="16"/>
      <c r="AI392" s="16" t="n">
        <v>0.340695504197808</v>
      </c>
      <c r="AJ392" s="16" t="n">
        <v>0.390985740089039</v>
      </c>
    </row>
    <row r="393">
      <c r="B393" t="s">
        <v>132</v>
      </c>
      <c r="C393" s="16" t="n">
        <v>0.20164837315324</v>
      </c>
      <c r="D393" s="16" t="n">
        <v>0.211980165766004</v>
      </c>
      <c r="E393" s="16" t="n">
        <v>0.191388148842627</v>
      </c>
      <c r="F393" s="16"/>
      <c r="G393" s="16" t="n">
        <v>0.186834430479704</v>
      </c>
      <c r="H393" s="16" t="n">
        <v>0.19344173484194</v>
      </c>
      <c r="I393" s="16" t="n">
        <v>0.215134054751435</v>
      </c>
      <c r="J393" s="16"/>
      <c r="K393" s="16" t="n">
        <v>0.26170447927208</v>
      </c>
      <c r="L393" s="16" t="n">
        <v>0.203826396674421</v>
      </c>
      <c r="M393" s="16" t="n">
        <v>0.184366024417101</v>
      </c>
      <c r="N393" s="16" t="n">
        <v>0.217929465198058</v>
      </c>
      <c r="O393" s="16" t="n">
        <v>0.240708305708307</v>
      </c>
      <c r="P393" s="16" t="n">
        <v>0.177124433179685</v>
      </c>
      <c r="Q393" s="16" t="n">
        <v>0.150570788531179</v>
      </c>
      <c r="R393" s="16" t="n">
        <v>0.244044908703807</v>
      </c>
      <c r="S393" s="16" t="n">
        <v>0.153261819913883</v>
      </c>
      <c r="T393" s="16" t="n">
        <v>0.189548080217396</v>
      </c>
      <c r="U393" s="16" t="n">
        <v>0.237256206574835</v>
      </c>
      <c r="V393" s="16" t="n">
        <v>0.124177131540307</v>
      </c>
      <c r="W393" s="16"/>
      <c r="X393" s="16" t="n">
        <v>0.164960366212209</v>
      </c>
      <c r="Y393" s="16" t="n">
        <v>0.264328917872434</v>
      </c>
      <c r="Z393" s="16"/>
      <c r="AA393" s="16" t="n">
        <v>0.223949684532541</v>
      </c>
      <c r="AB393" s="16" t="n">
        <v>0.20053431342613</v>
      </c>
      <c r="AC393" s="16" t="n">
        <v>0.187031634634028</v>
      </c>
      <c r="AD393" s="16"/>
      <c r="AE393" s="16" t="n">
        <v>0.233362930085057</v>
      </c>
      <c r="AF393" s="16" t="n">
        <v>0.178976920809541</v>
      </c>
      <c r="AG393" s="16" t="n">
        <v>0.165771589986735</v>
      </c>
      <c r="AH393" s="16"/>
      <c r="AI393" s="16" t="n">
        <v>0.221439720171981</v>
      </c>
      <c r="AJ393" s="16" t="n">
        <v>0.198028108832078</v>
      </c>
    </row>
    <row r="394">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row>
    <row r="395">
      <c r="B395" s="7" t="s">
        <v>211</v>
      </c>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row>
    <row r="396">
      <c r="B396" s="26" t="s">
        <v>65</v>
      </c>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row>
    <row r="397">
      <c r="B397" t="s">
        <v>135</v>
      </c>
      <c r="C397" s="16" t="n">
        <v>0.10238103028056</v>
      </c>
      <c r="D397" s="16" t="n">
        <v>0.121928758794007</v>
      </c>
      <c r="E397" s="16" t="n">
        <v>0.0844054389091317</v>
      </c>
      <c r="F397" s="16"/>
      <c r="G397" s="16" t="n">
        <v>0.122917222940856</v>
      </c>
      <c r="H397" s="16" t="n">
        <v>0.099154931808396</v>
      </c>
      <c r="I397" s="16" t="n">
        <v>0.0972713687898646</v>
      </c>
      <c r="J397" s="16"/>
      <c r="K397" s="16" t="n">
        <v>0.12967086715085</v>
      </c>
      <c r="L397" s="16" t="n">
        <v>0.0494913517182063</v>
      </c>
      <c r="M397" s="16" t="n">
        <v>0.105734472631158</v>
      </c>
      <c r="N397" s="16" t="n">
        <v>0.128162010373936</v>
      </c>
      <c r="O397" s="16" t="n">
        <v>0.0749300279978002</v>
      </c>
      <c r="P397" s="16" t="n">
        <v>0.10402881586366</v>
      </c>
      <c r="Q397" s="16" t="n">
        <v>0.109068343363299</v>
      </c>
      <c r="R397" s="16" t="n">
        <v>0.146423207896625</v>
      </c>
      <c r="S397" s="16" t="n">
        <v>0.0889210929032118</v>
      </c>
      <c r="T397" s="16" t="n">
        <v>0.10547637261854</v>
      </c>
      <c r="U397" s="16" t="n">
        <v>0.10130284856636</v>
      </c>
      <c r="V397" s="16" t="n">
        <v>0.154583018566154</v>
      </c>
      <c r="W397" s="16"/>
      <c r="X397" s="16" t="n">
        <v>0.0952151119691579</v>
      </c>
      <c r="Y397" s="16" t="n">
        <v>0.114623822970115</v>
      </c>
      <c r="Z397" s="16"/>
      <c r="AA397" s="16" t="n">
        <v>0.101450719297832</v>
      </c>
      <c r="AB397" s="16" t="n">
        <v>0.0943962694065105</v>
      </c>
      <c r="AC397" s="16" t="n">
        <v>0.113732927031754</v>
      </c>
      <c r="AD397" s="16"/>
      <c r="AE397" s="16" t="n">
        <v>0.106649961023275</v>
      </c>
      <c r="AF397" s="16" t="n">
        <v>0.090658450179671</v>
      </c>
      <c r="AG397" s="16" t="n">
        <v>0.116055929532306</v>
      </c>
      <c r="AH397" s="16"/>
      <c r="AI397" s="16" t="n">
        <v>0.114455525099315</v>
      </c>
      <c r="AJ397" s="16" t="n">
        <v>0.0862417791615539</v>
      </c>
    </row>
    <row r="398">
      <c r="B398" t="s">
        <v>199</v>
      </c>
      <c r="C398" s="16" t="n">
        <v>0.0598480248006387</v>
      </c>
      <c r="D398" s="16" t="n">
        <v>0.0661245200074417</v>
      </c>
      <c r="E398" s="16" t="n">
        <v>0.0540391504688408</v>
      </c>
      <c r="F398" s="16"/>
      <c r="G398" s="16" t="n">
        <v>0.0414149563898409</v>
      </c>
      <c r="H398" s="16" t="n">
        <v>0.0596604693180409</v>
      </c>
      <c r="I398" s="16" t="n">
        <v>0.0673028201339313</v>
      </c>
      <c r="J398" s="16"/>
      <c r="K398" s="16" t="n">
        <v>0.0718990806950466</v>
      </c>
      <c r="L398" s="16" t="n">
        <v>0.0185967486219982</v>
      </c>
      <c r="M398" s="16" t="n">
        <v>0.0602672495047212</v>
      </c>
      <c r="N398" s="16" t="n">
        <v>0.0720681470731716</v>
      </c>
      <c r="O398" s="16" t="n">
        <v>0.075746921568081</v>
      </c>
      <c r="P398" s="16" t="n">
        <v>0.0462673380468018</v>
      </c>
      <c r="Q398" s="16" t="n">
        <v>0.0652795254732027</v>
      </c>
      <c r="R398" s="16" t="n">
        <v>0.0413591295414882</v>
      </c>
      <c r="S398" s="16" t="n">
        <v>0.0730539094874157</v>
      </c>
      <c r="T398" s="16" t="n">
        <v>0.0956409152349803</v>
      </c>
      <c r="U398" s="16" t="n">
        <v>0.0349418513949332</v>
      </c>
      <c r="V398" s="16" t="n">
        <v>0.0481034169587495</v>
      </c>
      <c r="W398" s="16"/>
      <c r="X398" s="16" t="n">
        <v>0.059279014619336</v>
      </c>
      <c r="Y398" s="16" t="n">
        <v>0.0608201645020987</v>
      </c>
      <c r="Z398" s="16"/>
      <c r="AA398" s="16" t="n">
        <v>0.0841332591436859</v>
      </c>
      <c r="AB398" s="16" t="n">
        <v>0.0512684651339259</v>
      </c>
      <c r="AC398" s="16" t="n">
        <v>0.0537838779229187</v>
      </c>
      <c r="AD398" s="16"/>
      <c r="AE398" s="16" t="n">
        <v>0.0752880395722117</v>
      </c>
      <c r="AF398" s="16" t="n">
        <v>0.0472534960825507</v>
      </c>
      <c r="AG398" s="16" t="n">
        <v>0.0457045546136377</v>
      </c>
      <c r="AH398" s="16"/>
      <c r="AI398" s="16" t="n">
        <v>0.0660442709545529</v>
      </c>
      <c r="AJ398" s="16" t="n">
        <v>0.0700923809961697</v>
      </c>
    </row>
    <row r="399">
      <c r="B399" t="s">
        <v>200</v>
      </c>
      <c r="C399" s="16" t="n">
        <v>0.080465268750945</v>
      </c>
      <c r="D399" s="16" t="n">
        <v>0.0804836471244102</v>
      </c>
      <c r="E399" s="16" t="n">
        <v>0.0793204919345612</v>
      </c>
      <c r="F399" s="16"/>
      <c r="G399" s="16" t="n">
        <v>0.0666871121899711</v>
      </c>
      <c r="H399" s="16" t="n">
        <v>0.0760772154195772</v>
      </c>
      <c r="I399" s="16" t="n">
        <v>0.0899893606913363</v>
      </c>
      <c r="J399" s="16"/>
      <c r="K399" s="16" t="n">
        <v>0.0807845033893964</v>
      </c>
      <c r="L399" s="16" t="n">
        <v>0.0565120404156788</v>
      </c>
      <c r="M399" s="16" t="n">
        <v>0.0712082355047914</v>
      </c>
      <c r="N399" s="16" t="n">
        <v>0.0912372481257587</v>
      </c>
      <c r="O399" s="16" t="n">
        <v>0.0603029057505788</v>
      </c>
      <c r="P399" s="16" t="n">
        <v>0.106187294862115</v>
      </c>
      <c r="Q399" s="16" t="n">
        <v>0.0730163832618693</v>
      </c>
      <c r="R399" s="16" t="n">
        <v>0.0745847101805695</v>
      </c>
      <c r="S399" s="16" t="n">
        <v>0.100469913465407</v>
      </c>
      <c r="T399" s="16" t="n">
        <v>0.0715792119347204</v>
      </c>
      <c r="U399" s="16" t="n">
        <v>0.077139222567688</v>
      </c>
      <c r="V399" s="16" t="n">
        <v>0.139561092623813</v>
      </c>
      <c r="W399" s="16"/>
      <c r="X399" s="16" t="n">
        <v>0.0873112923382947</v>
      </c>
      <c r="Y399" s="16" t="n">
        <v>0.0687690082180345</v>
      </c>
      <c r="Z399" s="16"/>
      <c r="AA399" s="16" t="n">
        <v>0.076601602210482</v>
      </c>
      <c r="AB399" s="16" t="n">
        <v>0.0618664244872318</v>
      </c>
      <c r="AC399" s="16" t="n">
        <v>0.108132578212031</v>
      </c>
      <c r="AD399" s="16"/>
      <c r="AE399" s="16" t="n">
        <v>0.0922019363101963</v>
      </c>
      <c r="AF399" s="16" t="n">
        <v>0.0659721080891471</v>
      </c>
      <c r="AG399" s="16" t="n">
        <v>0.080212556464281</v>
      </c>
      <c r="AH399" s="16"/>
      <c r="AI399" s="16" t="n">
        <v>0.0694401379074882</v>
      </c>
      <c r="AJ399" s="16" t="n">
        <v>0.0662907346692444</v>
      </c>
    </row>
    <row r="400">
      <c r="B400" t="s">
        <v>201</v>
      </c>
      <c r="C400" s="16" t="n">
        <v>0.25384459248218</v>
      </c>
      <c r="D400" s="16" t="n">
        <v>0.216727882417359</v>
      </c>
      <c r="E400" s="16" t="n">
        <v>0.289876014150093</v>
      </c>
      <c r="F400" s="16"/>
      <c r="G400" s="16" t="n">
        <v>0.200905243440988</v>
      </c>
      <c r="H400" s="16" t="n">
        <v>0.274233514327886</v>
      </c>
      <c r="I400" s="16" t="n">
        <v>0.255785302345143</v>
      </c>
      <c r="J400" s="16"/>
      <c r="K400" s="16" t="n">
        <v>0.224942911688714</v>
      </c>
      <c r="L400" s="16" t="n">
        <v>0.312701694708882</v>
      </c>
      <c r="M400" s="16" t="n">
        <v>0.250633814800399</v>
      </c>
      <c r="N400" s="16" t="n">
        <v>0.1820599560875</v>
      </c>
      <c r="O400" s="16" t="n">
        <v>0.274163746832393</v>
      </c>
      <c r="P400" s="16" t="n">
        <v>0.247406272868464</v>
      </c>
      <c r="Q400" s="16" t="n">
        <v>0.276993888618127</v>
      </c>
      <c r="R400" s="16" t="n">
        <v>0.253871818516564</v>
      </c>
      <c r="S400" s="16" t="n">
        <v>0.259521351035364</v>
      </c>
      <c r="T400" s="16" t="n">
        <v>0.274209305691957</v>
      </c>
      <c r="U400" s="16" t="n">
        <v>0.19830599940972</v>
      </c>
      <c r="V400" s="16" t="n">
        <v>0.261481616658375</v>
      </c>
      <c r="W400" s="16"/>
      <c r="X400" s="16" t="n">
        <v>0.267694630233095</v>
      </c>
      <c r="Y400" s="16" t="n">
        <v>0.230182148457785</v>
      </c>
      <c r="Z400" s="16"/>
      <c r="AA400" s="16" t="n">
        <v>0.29304834373886</v>
      </c>
      <c r="AB400" s="16" t="n">
        <v>0.253022720215079</v>
      </c>
      <c r="AC400" s="16" t="n">
        <v>0.226629462023617</v>
      </c>
      <c r="AD400" s="16"/>
      <c r="AE400" s="16" t="n">
        <v>0.249270515011162</v>
      </c>
      <c r="AF400" s="16" t="n">
        <v>0.252328440092461</v>
      </c>
      <c r="AG400" s="16" t="n">
        <v>0.269232462978649</v>
      </c>
      <c r="AH400" s="16"/>
      <c r="AI400" s="16" t="n">
        <v>0.249968980340932</v>
      </c>
      <c r="AJ400" s="16" t="n">
        <v>0.312255008601009</v>
      </c>
    </row>
    <row r="401">
      <c r="B401" t="s">
        <v>132</v>
      </c>
      <c r="C401" s="16" t="n">
        <v>0.503461083685676</v>
      </c>
      <c r="D401" s="16" t="n">
        <v>0.514735191656782</v>
      </c>
      <c r="E401" s="16" t="n">
        <v>0.492358904537373</v>
      </c>
      <c r="F401" s="16"/>
      <c r="G401" s="16" t="n">
        <v>0.568075465038345</v>
      </c>
      <c r="H401" s="16" t="n">
        <v>0.4908738691261</v>
      </c>
      <c r="I401" s="16" t="n">
        <v>0.489651148039725</v>
      </c>
      <c r="J401" s="16"/>
      <c r="K401" s="16" t="n">
        <v>0.492702637075993</v>
      </c>
      <c r="L401" s="16" t="n">
        <v>0.562698164535234</v>
      </c>
      <c r="M401" s="16" t="n">
        <v>0.51215622755893</v>
      </c>
      <c r="N401" s="16" t="n">
        <v>0.526472638339634</v>
      </c>
      <c r="O401" s="16" t="n">
        <v>0.514856397851147</v>
      </c>
      <c r="P401" s="16" t="n">
        <v>0.496110278358959</v>
      </c>
      <c r="Q401" s="16" t="n">
        <v>0.475641859283502</v>
      </c>
      <c r="R401" s="16" t="n">
        <v>0.483761133864753</v>
      </c>
      <c r="S401" s="16" t="n">
        <v>0.478033733108602</v>
      </c>
      <c r="T401" s="16" t="n">
        <v>0.453094194519802</v>
      </c>
      <c r="U401" s="16" t="n">
        <v>0.588310078061299</v>
      </c>
      <c r="V401" s="16" t="n">
        <v>0.396270855192909</v>
      </c>
      <c r="W401" s="16"/>
      <c r="X401" s="16" t="n">
        <v>0.490499950840117</v>
      </c>
      <c r="Y401" s="16" t="n">
        <v>0.525604855851967</v>
      </c>
      <c r="Z401" s="16"/>
      <c r="AA401" s="16" t="n">
        <v>0.44476607560914</v>
      </c>
      <c r="AB401" s="16" t="n">
        <v>0.539446120757253</v>
      </c>
      <c r="AC401" s="16" t="n">
        <v>0.49772115480968</v>
      </c>
      <c r="AD401" s="16"/>
      <c r="AE401" s="16" t="n">
        <v>0.476589548083155</v>
      </c>
      <c r="AF401" s="16" t="n">
        <v>0.54378750555617</v>
      </c>
      <c r="AG401" s="16" t="n">
        <v>0.488794496411127</v>
      </c>
      <c r="AH401" s="16"/>
      <c r="AI401" s="16" t="n">
        <v>0.500091085697712</v>
      </c>
      <c r="AJ401" s="16" t="n">
        <v>0.465120096572023</v>
      </c>
    </row>
    <row r="402">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row>
    <row r="403">
      <c r="B403" s="7" t="s">
        <v>212</v>
      </c>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row>
    <row r="404">
      <c r="B404" s="26" t="s">
        <v>65</v>
      </c>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row>
    <row r="405">
      <c r="B405" t="s">
        <v>135</v>
      </c>
      <c r="C405" s="16" t="n">
        <v>0.0902487225450803</v>
      </c>
      <c r="D405" s="16" t="n">
        <v>0.110464119268039</v>
      </c>
      <c r="E405" s="16" t="n">
        <v>0.0698995286203044</v>
      </c>
      <c r="F405" s="16"/>
      <c r="G405" s="16" t="n">
        <v>0.10686559796927</v>
      </c>
      <c r="H405" s="16" t="n">
        <v>0.0989343722773483</v>
      </c>
      <c r="I405" s="16" t="n">
        <v>0.0756053234357206</v>
      </c>
      <c r="J405" s="16"/>
      <c r="K405" s="16" t="n">
        <v>0.111593252624594</v>
      </c>
      <c r="L405" s="16" t="n">
        <v>0.0991611066606063</v>
      </c>
      <c r="M405" s="16" t="n">
        <v>0.0945579284537889</v>
      </c>
      <c r="N405" s="16" t="n">
        <v>0.0764800140231031</v>
      </c>
      <c r="O405" s="16" t="n">
        <v>0.0478349940841259</v>
      </c>
      <c r="P405" s="16" t="n">
        <v>0.117218670020096</v>
      </c>
      <c r="Q405" s="16" t="n">
        <v>0.110726713740226</v>
      </c>
      <c r="R405" s="16" t="n">
        <v>0.0832870504184474</v>
      </c>
      <c r="S405" s="16" t="n">
        <v>0.0767892807913039</v>
      </c>
      <c r="T405" s="16" t="n">
        <v>0.0608290806415083</v>
      </c>
      <c r="U405" s="16" t="n">
        <v>0.0794596067030156</v>
      </c>
      <c r="V405" s="16" t="n">
        <v>0.0995265504564223</v>
      </c>
      <c r="W405" s="16"/>
      <c r="X405" s="16" t="n">
        <v>0.0906853980687713</v>
      </c>
      <c r="Y405" s="16" t="n">
        <v>0.0895026733052161</v>
      </c>
      <c r="Z405" s="16"/>
      <c r="AA405" s="16" t="n">
        <v>0.0786450242163016</v>
      </c>
      <c r="AB405" s="16" t="n">
        <v>0.0973354987089915</v>
      </c>
      <c r="AC405" s="16" t="n">
        <v>0.0891504551033473</v>
      </c>
      <c r="AD405" s="16"/>
      <c r="AE405" s="16" t="n">
        <v>0.100662627560705</v>
      </c>
      <c r="AF405" s="16" t="n">
        <v>0.0766899211599902</v>
      </c>
      <c r="AG405" s="16" t="n">
        <v>0.0915163380200597</v>
      </c>
      <c r="AH405" s="16"/>
      <c r="AI405" s="16" t="n">
        <v>0.0910443398216116</v>
      </c>
      <c r="AJ405" s="16" t="n">
        <v>0.0787921782865526</v>
      </c>
    </row>
    <row r="406">
      <c r="B406" t="s">
        <v>199</v>
      </c>
      <c r="C406" s="16" t="n">
        <v>0.18056883106038</v>
      </c>
      <c r="D406" s="16" t="n">
        <v>0.175109563758362</v>
      </c>
      <c r="E406" s="16" t="n">
        <v>0.185787424603428</v>
      </c>
      <c r="F406" s="16"/>
      <c r="G406" s="16" t="n">
        <v>0.212616103749232</v>
      </c>
      <c r="H406" s="16" t="n">
        <v>0.190175257463509</v>
      </c>
      <c r="I406" s="16" t="n">
        <v>0.158974440580736</v>
      </c>
      <c r="J406" s="16"/>
      <c r="K406" s="16" t="n">
        <v>0.167611803493985</v>
      </c>
      <c r="L406" s="16" t="n">
        <v>0.154779654983239</v>
      </c>
      <c r="M406" s="16" t="n">
        <v>0.163889666982017</v>
      </c>
      <c r="N406" s="16" t="n">
        <v>0.206643006022563</v>
      </c>
      <c r="O406" s="16" t="n">
        <v>0.201605383430792</v>
      </c>
      <c r="P406" s="16" t="n">
        <v>0.146845793189305</v>
      </c>
      <c r="Q406" s="16" t="n">
        <v>0.201475052009952</v>
      </c>
      <c r="R406" s="16" t="n">
        <v>0.169279988315313</v>
      </c>
      <c r="S406" s="16" t="n">
        <v>0.216550717609591</v>
      </c>
      <c r="T406" s="16" t="n">
        <v>0.220042922303131</v>
      </c>
      <c r="U406" s="16" t="n">
        <v>0.161626154975712</v>
      </c>
      <c r="V406" s="16" t="n">
        <v>0.111257966821285</v>
      </c>
      <c r="W406" s="16"/>
      <c r="X406" s="16" t="n">
        <v>0.183955716918889</v>
      </c>
      <c r="Y406" s="16" t="n">
        <v>0.174782421053035</v>
      </c>
      <c r="Z406" s="16"/>
      <c r="AA406" s="16" t="n">
        <v>0.161813586125113</v>
      </c>
      <c r="AB406" s="16" t="n">
        <v>0.197315848565226</v>
      </c>
      <c r="AC406" s="16" t="n">
        <v>0.171714654763102</v>
      </c>
      <c r="AD406" s="16"/>
      <c r="AE406" s="16" t="n">
        <v>0.185947483426719</v>
      </c>
      <c r="AF406" s="16" t="n">
        <v>0.182541421818045</v>
      </c>
      <c r="AG406" s="16" t="n">
        <v>0.162069319179488</v>
      </c>
      <c r="AH406" s="16"/>
      <c r="AI406" s="16" t="n">
        <v>0.166512933304736</v>
      </c>
      <c r="AJ406" s="16" t="n">
        <v>0.195989888651488</v>
      </c>
    </row>
    <row r="407">
      <c r="B407" t="s">
        <v>200</v>
      </c>
      <c r="C407" s="16" t="n">
        <v>0.280718669318814</v>
      </c>
      <c r="D407" s="16" t="n">
        <v>0.251833927711929</v>
      </c>
      <c r="E407" s="16" t="n">
        <v>0.305391880121965</v>
      </c>
      <c r="F407" s="16"/>
      <c r="G407" s="16" t="n">
        <v>0.273357529496148</v>
      </c>
      <c r="H407" s="16" t="n">
        <v>0.290366180320321</v>
      </c>
      <c r="I407" s="16" t="n">
        <v>0.274650770554683</v>
      </c>
      <c r="J407" s="16"/>
      <c r="K407" s="16" t="n">
        <v>0.261928798272735</v>
      </c>
      <c r="L407" s="16" t="n">
        <v>0.287948745135227</v>
      </c>
      <c r="M407" s="16" t="n">
        <v>0.324409269627467</v>
      </c>
      <c r="N407" s="16" t="n">
        <v>0.261030385694851</v>
      </c>
      <c r="O407" s="16" t="n">
        <v>0.291148883970487</v>
      </c>
      <c r="P407" s="16" t="n">
        <v>0.285462775627745</v>
      </c>
      <c r="Q407" s="16" t="n">
        <v>0.279817388235231</v>
      </c>
      <c r="R407" s="16" t="n">
        <v>0.225750791614</v>
      </c>
      <c r="S407" s="16" t="n">
        <v>0.233907638958926</v>
      </c>
      <c r="T407" s="16" t="n">
        <v>0.324566237841773</v>
      </c>
      <c r="U407" s="16" t="n">
        <v>0.294678461232502</v>
      </c>
      <c r="V407" s="16" t="n">
        <v>0.355778698717689</v>
      </c>
      <c r="W407" s="16"/>
      <c r="X407" s="16" t="n">
        <v>0.298751790799134</v>
      </c>
      <c r="Y407" s="16" t="n">
        <v>0.249909531084876</v>
      </c>
      <c r="Z407" s="16"/>
      <c r="AA407" s="16" t="n">
        <v>0.25227200192405</v>
      </c>
      <c r="AB407" s="16" t="n">
        <v>0.263950904771306</v>
      </c>
      <c r="AC407" s="16" t="n">
        <v>0.323691591443873</v>
      </c>
      <c r="AD407" s="16"/>
      <c r="AE407" s="16" t="n">
        <v>0.258351089581412</v>
      </c>
      <c r="AF407" s="16" t="n">
        <v>0.28486917413729</v>
      </c>
      <c r="AG407" s="16" t="n">
        <v>0.33128711078473</v>
      </c>
      <c r="AH407" s="16"/>
      <c r="AI407" s="16" t="n">
        <v>0.251267538806214</v>
      </c>
      <c r="AJ407" s="16" t="n">
        <v>0.258913023357606</v>
      </c>
    </row>
    <row r="408">
      <c r="B408" t="s">
        <v>201</v>
      </c>
      <c r="C408" s="16" t="n">
        <v>0.308304057232982</v>
      </c>
      <c r="D408" s="16" t="n">
        <v>0.304897043986632</v>
      </c>
      <c r="E408" s="16" t="n">
        <v>0.314937134946906</v>
      </c>
      <c r="F408" s="16"/>
      <c r="G408" s="16" t="n">
        <v>0.272057625844361</v>
      </c>
      <c r="H408" s="16" t="n">
        <v>0.292766504139841</v>
      </c>
      <c r="I408" s="16" t="n">
        <v>0.337074774875342</v>
      </c>
      <c r="J408" s="16"/>
      <c r="K408" s="16" t="n">
        <v>0.294609724934295</v>
      </c>
      <c r="L408" s="16" t="n">
        <v>0.322875189071799</v>
      </c>
      <c r="M408" s="16" t="n">
        <v>0.27211199892893</v>
      </c>
      <c r="N408" s="16" t="n">
        <v>0.317942338798632</v>
      </c>
      <c r="O408" s="16" t="n">
        <v>0.332632631660358</v>
      </c>
      <c r="P408" s="16" t="n">
        <v>0.267526363834822</v>
      </c>
      <c r="Q408" s="16" t="n">
        <v>0.27952961226825</v>
      </c>
      <c r="R408" s="16" t="n">
        <v>0.352280529698107</v>
      </c>
      <c r="S408" s="16" t="n">
        <v>0.363117029856294</v>
      </c>
      <c r="T408" s="16" t="n">
        <v>0.279654609617715</v>
      </c>
      <c r="U408" s="16" t="n">
        <v>0.293426378290374</v>
      </c>
      <c r="V408" s="16" t="n">
        <v>0.366909802995947</v>
      </c>
      <c r="W408" s="16"/>
      <c r="X408" s="16" t="n">
        <v>0.302974611189607</v>
      </c>
      <c r="Y408" s="16" t="n">
        <v>0.317409282861272</v>
      </c>
      <c r="Z408" s="16"/>
      <c r="AA408" s="16" t="n">
        <v>0.368106535711738</v>
      </c>
      <c r="AB408" s="16" t="n">
        <v>0.296509325231811</v>
      </c>
      <c r="AC408" s="16" t="n">
        <v>0.280888464732248</v>
      </c>
      <c r="AD408" s="16"/>
      <c r="AE408" s="16" t="n">
        <v>0.310429533742413</v>
      </c>
      <c r="AF408" s="16" t="n">
        <v>0.316160673072647</v>
      </c>
      <c r="AG408" s="16" t="n">
        <v>0.28589074928417</v>
      </c>
      <c r="AH408" s="16"/>
      <c r="AI408" s="16" t="n">
        <v>0.339931160248533</v>
      </c>
      <c r="AJ408" s="16" t="n">
        <v>0.32931084399035</v>
      </c>
    </row>
    <row r="409">
      <c r="B409" t="s">
        <v>132</v>
      </c>
      <c r="C409" s="16" t="n">
        <v>0.140159719842744</v>
      </c>
      <c r="D409" s="16" t="n">
        <v>0.157695345275037</v>
      </c>
      <c r="E409" s="16" t="n">
        <v>0.123984031707397</v>
      </c>
      <c r="F409" s="16"/>
      <c r="G409" s="16" t="n">
        <v>0.135103142940989</v>
      </c>
      <c r="H409" s="16" t="n">
        <v>0.12775768579898</v>
      </c>
      <c r="I409" s="16" t="n">
        <v>0.153694690553518</v>
      </c>
      <c r="J409" s="16"/>
      <c r="K409" s="16" t="n">
        <v>0.164256420674392</v>
      </c>
      <c r="L409" s="16" t="n">
        <v>0.135235304149128</v>
      </c>
      <c r="M409" s="16" t="n">
        <v>0.145031136007797</v>
      </c>
      <c r="N409" s="16" t="n">
        <v>0.137904255460851</v>
      </c>
      <c r="O409" s="16" t="n">
        <v>0.126778106854237</v>
      </c>
      <c r="P409" s="16" t="n">
        <v>0.182946397328031</v>
      </c>
      <c r="Q409" s="16" t="n">
        <v>0.128451233746341</v>
      </c>
      <c r="R409" s="16" t="n">
        <v>0.169401639954132</v>
      </c>
      <c r="S409" s="16" t="n">
        <v>0.109635332783885</v>
      </c>
      <c r="T409" s="16" t="n">
        <v>0.114907149595873</v>
      </c>
      <c r="U409" s="16" t="n">
        <v>0.170809398798397</v>
      </c>
      <c r="V409" s="16" t="n">
        <v>0.0665269810086571</v>
      </c>
      <c r="W409" s="16"/>
      <c r="X409" s="16" t="n">
        <v>0.123632483023599</v>
      </c>
      <c r="Y409" s="16" t="n">
        <v>0.168396091695601</v>
      </c>
      <c r="Z409" s="16"/>
      <c r="AA409" s="16" t="n">
        <v>0.139162852022797</v>
      </c>
      <c r="AB409" s="16" t="n">
        <v>0.144888422722665</v>
      </c>
      <c r="AC409" s="16" t="n">
        <v>0.13455483395743</v>
      </c>
      <c r="AD409" s="16"/>
      <c r="AE409" s="16" t="n">
        <v>0.144609265688751</v>
      </c>
      <c r="AF409" s="16" t="n">
        <v>0.139738809812028</v>
      </c>
      <c r="AG409" s="16" t="n">
        <v>0.129236482731552</v>
      </c>
      <c r="AH409" s="16"/>
      <c r="AI409" s="16" t="n">
        <v>0.151244027818905</v>
      </c>
      <c r="AJ409" s="16" t="n">
        <v>0.136994065714003</v>
      </c>
    </row>
    <row r="410">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row>
    <row r="411">
      <c r="B411" s="7" t="s">
        <v>213</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row>
    <row r="412">
      <c r="B412" s="26" t="s">
        <v>65</v>
      </c>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row>
    <row r="413">
      <c r="B413" t="s">
        <v>135</v>
      </c>
      <c r="C413" s="16" t="n">
        <v>0.0896316725783552</v>
      </c>
      <c r="D413" s="16" t="n">
        <v>0.110134663085275</v>
      </c>
      <c r="E413" s="16" t="n">
        <v>0.0703724623555306</v>
      </c>
      <c r="F413" s="16"/>
      <c r="G413" s="16" t="n">
        <v>0.0866611381220173</v>
      </c>
      <c r="H413" s="16" t="n">
        <v>0.0983912359513675</v>
      </c>
      <c r="I413" s="16" t="n">
        <v>0.0826557372354452</v>
      </c>
      <c r="J413" s="16"/>
      <c r="K413" s="16" t="n">
        <v>0.119891123616894</v>
      </c>
      <c r="L413" s="16" t="n">
        <v>0.0566744623008578</v>
      </c>
      <c r="M413" s="16" t="n">
        <v>0.0729492501346306</v>
      </c>
      <c r="N413" s="16" t="n">
        <v>0.0843017725973145</v>
      </c>
      <c r="O413" s="16" t="n">
        <v>0.0660040621468736</v>
      </c>
      <c r="P413" s="16" t="n">
        <v>0.112594794507658</v>
      </c>
      <c r="Q413" s="16" t="n">
        <v>0.0690627924806975</v>
      </c>
      <c r="R413" s="16" t="n">
        <v>0.124251746753628</v>
      </c>
      <c r="S413" s="16" t="n">
        <v>0.0739152659154815</v>
      </c>
      <c r="T413" s="16" t="n">
        <v>0.110504812968761</v>
      </c>
      <c r="U413" s="16" t="n">
        <v>0.0960288169037835</v>
      </c>
      <c r="V413" s="16" t="n">
        <v>0.151933205123124</v>
      </c>
      <c r="W413" s="16"/>
      <c r="X413" s="16" t="n">
        <v>0.0911080602295461</v>
      </c>
      <c r="Y413" s="16" t="n">
        <v>0.0871093011030642</v>
      </c>
      <c r="Z413" s="16"/>
      <c r="AA413" s="16" t="n">
        <v>0.0853292169970029</v>
      </c>
      <c r="AB413" s="16" t="n">
        <v>0.0813731681682248</v>
      </c>
      <c r="AC413" s="16" t="n">
        <v>0.103785203722609</v>
      </c>
      <c r="AD413" s="16"/>
      <c r="AE413" s="16" t="n">
        <v>0.10112095690238</v>
      </c>
      <c r="AF413" s="16" t="n">
        <v>0.0704347251706666</v>
      </c>
      <c r="AG413" s="16" t="n">
        <v>0.100074300105811</v>
      </c>
      <c r="AH413" s="16"/>
      <c r="AI413" s="16" t="n">
        <v>0.0967663154901796</v>
      </c>
      <c r="AJ413" s="16" t="n">
        <v>0.082607807963868</v>
      </c>
    </row>
    <row r="414">
      <c r="B414" t="s">
        <v>199</v>
      </c>
      <c r="C414" s="16" t="n">
        <v>0.0769968363159575</v>
      </c>
      <c r="D414" s="16" t="n">
        <v>0.085414467980064</v>
      </c>
      <c r="E414" s="16" t="n">
        <v>0.0695437469662372</v>
      </c>
      <c r="F414" s="16"/>
      <c r="G414" s="16" t="n">
        <v>0.0885641106009397</v>
      </c>
      <c r="H414" s="16" t="n">
        <v>0.0808679161785029</v>
      </c>
      <c r="I414" s="16" t="n">
        <v>0.0688269020454963</v>
      </c>
      <c r="J414" s="16"/>
      <c r="K414" s="16" t="n">
        <v>0.0494542894951433</v>
      </c>
      <c r="L414" s="16" t="n">
        <v>0.0572968945827834</v>
      </c>
      <c r="M414" s="16" t="n">
        <v>0.0880375460322296</v>
      </c>
      <c r="N414" s="16" t="n">
        <v>0.104751412130796</v>
      </c>
      <c r="O414" s="16" t="n">
        <v>0.0759147314109486</v>
      </c>
      <c r="P414" s="16" t="n">
        <v>0.0699559965791883</v>
      </c>
      <c r="Q414" s="16" t="n">
        <v>0.104520660900636</v>
      </c>
      <c r="R414" s="16" t="n">
        <v>0.107315861504975</v>
      </c>
      <c r="S414" s="16" t="n">
        <v>0.0818666027896761</v>
      </c>
      <c r="T414" s="16" t="n">
        <v>0.0955524684014156</v>
      </c>
      <c r="U414" s="16" t="n">
        <v>0.0525132355859286</v>
      </c>
      <c r="V414" s="16" t="n">
        <v>0.0557263712056252</v>
      </c>
      <c r="W414" s="16"/>
      <c r="X414" s="16" t="n">
        <v>0.0718205463264597</v>
      </c>
      <c r="Y414" s="16" t="n">
        <v>0.0858403986464958</v>
      </c>
      <c r="Z414" s="16"/>
      <c r="AA414" s="16" t="n">
        <v>0.0767215004920144</v>
      </c>
      <c r="AB414" s="16" t="n">
        <v>0.070764672681779</v>
      </c>
      <c r="AC414" s="16" t="n">
        <v>0.0855315045909831</v>
      </c>
      <c r="AD414" s="16"/>
      <c r="AE414" s="16" t="n">
        <v>0.083063968949385</v>
      </c>
      <c r="AF414" s="16" t="n">
        <v>0.0752338653847182</v>
      </c>
      <c r="AG414" s="16" t="n">
        <v>0.0646400412886599</v>
      </c>
      <c r="AH414" s="16"/>
      <c r="AI414" s="16" t="n">
        <v>0.0513934253614876</v>
      </c>
      <c r="AJ414" s="16" t="n">
        <v>0.0786061589978939</v>
      </c>
    </row>
    <row r="415">
      <c r="B415" t="s">
        <v>200</v>
      </c>
      <c r="C415" s="16" t="n">
        <v>0.120836468562561</v>
      </c>
      <c r="D415" s="16" t="n">
        <v>0.104954433988708</v>
      </c>
      <c r="E415" s="16" t="n">
        <v>0.133510925677262</v>
      </c>
      <c r="F415" s="16"/>
      <c r="G415" s="16" t="n">
        <v>0.0927092730966613</v>
      </c>
      <c r="H415" s="16" t="n">
        <v>0.120622588072719</v>
      </c>
      <c r="I415" s="16" t="n">
        <v>0.132144538773271</v>
      </c>
      <c r="J415" s="16"/>
      <c r="K415" s="16" t="n">
        <v>0.145719704408654</v>
      </c>
      <c r="L415" s="16" t="n">
        <v>0.0773811805242894</v>
      </c>
      <c r="M415" s="16" t="n">
        <v>0.09834069165125</v>
      </c>
      <c r="N415" s="16" t="n">
        <v>0.151935635491164</v>
      </c>
      <c r="O415" s="16" t="n">
        <v>0.150251488421124</v>
      </c>
      <c r="P415" s="16" t="n">
        <v>0.140647309308836</v>
      </c>
      <c r="Q415" s="16" t="n">
        <v>0.128848008569905</v>
      </c>
      <c r="R415" s="16" t="n">
        <v>0.0465455920571278</v>
      </c>
      <c r="S415" s="16" t="n">
        <v>0.116976559994808</v>
      </c>
      <c r="T415" s="16" t="n">
        <v>0.0979128239545215</v>
      </c>
      <c r="U415" s="16" t="n">
        <v>0.130501128536538</v>
      </c>
      <c r="V415" s="16" t="n">
        <v>0.173814538301709</v>
      </c>
      <c r="W415" s="16"/>
      <c r="X415" s="16" t="n">
        <v>0.12065575379141</v>
      </c>
      <c r="Y415" s="16" t="n">
        <v>0.121145215241354</v>
      </c>
      <c r="Z415" s="16"/>
      <c r="AA415" s="16" t="n">
        <v>0.134473279831697</v>
      </c>
      <c r="AB415" s="16" t="n">
        <v>0.112430811281268</v>
      </c>
      <c r="AC415" s="16" t="n">
        <v>0.122230410591526</v>
      </c>
      <c r="AD415" s="16"/>
      <c r="AE415" s="16" t="n">
        <v>0.123324592283269</v>
      </c>
      <c r="AF415" s="16" t="n">
        <v>0.111202007369215</v>
      </c>
      <c r="AG415" s="16" t="n">
        <v>0.134786444563966</v>
      </c>
      <c r="AH415" s="16"/>
      <c r="AI415" s="16" t="n">
        <v>0.123959622520944</v>
      </c>
      <c r="AJ415" s="16" t="n">
        <v>0.123297324906126</v>
      </c>
    </row>
    <row r="416">
      <c r="B416" t="s">
        <v>201</v>
      </c>
      <c r="C416" s="16" t="n">
        <v>0.341783591078424</v>
      </c>
      <c r="D416" s="16" t="n">
        <v>0.294292971614814</v>
      </c>
      <c r="E416" s="16" t="n">
        <v>0.388506311203127</v>
      </c>
      <c r="F416" s="16"/>
      <c r="G416" s="16" t="n">
        <v>0.322498438473424</v>
      </c>
      <c r="H416" s="16" t="n">
        <v>0.363161280062585</v>
      </c>
      <c r="I416" s="16" t="n">
        <v>0.329512400466715</v>
      </c>
      <c r="J416" s="16"/>
      <c r="K416" s="16" t="n">
        <v>0.311534285759708</v>
      </c>
      <c r="L416" s="16" t="n">
        <v>0.396579596379476</v>
      </c>
      <c r="M416" s="16" t="n">
        <v>0.355237820551685</v>
      </c>
      <c r="N416" s="16" t="n">
        <v>0.271373561485416</v>
      </c>
      <c r="O416" s="16" t="n">
        <v>0.347071617135838</v>
      </c>
      <c r="P416" s="16" t="n">
        <v>0.267285865495915</v>
      </c>
      <c r="Q416" s="16" t="n">
        <v>0.345588833891139</v>
      </c>
      <c r="R416" s="16" t="n">
        <v>0.350025324600829</v>
      </c>
      <c r="S416" s="16" t="n">
        <v>0.387706003067749</v>
      </c>
      <c r="T416" s="16" t="n">
        <v>0.365039466104071</v>
      </c>
      <c r="U416" s="16" t="n">
        <v>0.351687541270651</v>
      </c>
      <c r="V416" s="16" t="n">
        <v>0.35446234936894</v>
      </c>
      <c r="W416" s="16"/>
      <c r="X416" s="16" t="n">
        <v>0.369556372775883</v>
      </c>
      <c r="Y416" s="16" t="n">
        <v>0.294334486307973</v>
      </c>
      <c r="Z416" s="16"/>
      <c r="AA416" s="16" t="n">
        <v>0.349288354926309</v>
      </c>
      <c r="AB416" s="16" t="n">
        <v>0.350136797499741</v>
      </c>
      <c r="AC416" s="16" t="n">
        <v>0.325190564140134</v>
      </c>
      <c r="AD416" s="16"/>
      <c r="AE416" s="16" t="n">
        <v>0.327415097203044</v>
      </c>
      <c r="AF416" s="16" t="n">
        <v>0.352246991122999</v>
      </c>
      <c r="AG416" s="16" t="n">
        <v>0.357628188744936</v>
      </c>
      <c r="AH416" s="16"/>
      <c r="AI416" s="16" t="n">
        <v>0.328982108307825</v>
      </c>
      <c r="AJ416" s="16" t="n">
        <v>0.381646488632086</v>
      </c>
    </row>
    <row r="417">
      <c r="B417" t="s">
        <v>132</v>
      </c>
      <c r="C417" s="16" t="n">
        <v>0.370751431464703</v>
      </c>
      <c r="D417" s="16" t="n">
        <v>0.405203463331138</v>
      </c>
      <c r="E417" s="16" t="n">
        <v>0.338066553797843</v>
      </c>
      <c r="F417" s="16"/>
      <c r="G417" s="16" t="n">
        <v>0.409567039706958</v>
      </c>
      <c r="H417" s="16" t="n">
        <v>0.336956979734825</v>
      </c>
      <c r="I417" s="16" t="n">
        <v>0.386860421479073</v>
      </c>
      <c r="J417" s="16"/>
      <c r="K417" s="16" t="n">
        <v>0.373400596719601</v>
      </c>
      <c r="L417" s="16" t="n">
        <v>0.412067866212593</v>
      </c>
      <c r="M417" s="16" t="n">
        <v>0.385434691630205</v>
      </c>
      <c r="N417" s="16" t="n">
        <v>0.387637618295308</v>
      </c>
      <c r="O417" s="16" t="n">
        <v>0.360758100885216</v>
      </c>
      <c r="P417" s="16" t="n">
        <v>0.409516034108402</v>
      </c>
      <c r="Q417" s="16" t="n">
        <v>0.351979704157622</v>
      </c>
      <c r="R417" s="16" t="n">
        <v>0.37186147508344</v>
      </c>
      <c r="S417" s="16" t="n">
        <v>0.339535568232285</v>
      </c>
      <c r="T417" s="16" t="n">
        <v>0.330990428571231</v>
      </c>
      <c r="U417" s="16" t="n">
        <v>0.369269277703099</v>
      </c>
      <c r="V417" s="16" t="n">
        <v>0.264063536000601</v>
      </c>
      <c r="W417" s="16"/>
      <c r="X417" s="16" t="n">
        <v>0.346859266876702</v>
      </c>
      <c r="Y417" s="16" t="n">
        <v>0.411570598701114</v>
      </c>
      <c r="Z417" s="16"/>
      <c r="AA417" s="16" t="n">
        <v>0.354187647752977</v>
      </c>
      <c r="AB417" s="16" t="n">
        <v>0.385294550368988</v>
      </c>
      <c r="AC417" s="16" t="n">
        <v>0.363262316954747</v>
      </c>
      <c r="AD417" s="16"/>
      <c r="AE417" s="16" t="n">
        <v>0.365075384661922</v>
      </c>
      <c r="AF417" s="16" t="n">
        <v>0.390882410952401</v>
      </c>
      <c r="AG417" s="16" t="n">
        <v>0.342871025296627</v>
      </c>
      <c r="AH417" s="16"/>
      <c r="AI417" s="16" t="n">
        <v>0.398898528319564</v>
      </c>
      <c r="AJ417" s="16" t="n">
        <v>0.333842219500025</v>
      </c>
    </row>
    <row r="418">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row>
    <row r="419">
      <c r="B419" s="7" t="s">
        <v>214</v>
      </c>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row>
    <row r="420">
      <c r="B420" s="26" t="s">
        <v>65</v>
      </c>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row>
    <row r="421">
      <c r="B421" t="s">
        <v>135</v>
      </c>
      <c r="C421" s="16" t="n">
        <v>0.0891184168882845</v>
      </c>
      <c r="D421" s="16" t="n">
        <v>0.107588513164632</v>
      </c>
      <c r="E421" s="16" t="n">
        <v>0.0704835058272271</v>
      </c>
      <c r="F421" s="16"/>
      <c r="G421" s="16" t="n">
        <v>0.095809157210551</v>
      </c>
      <c r="H421" s="16" t="n">
        <v>0.0917791819827938</v>
      </c>
      <c r="I421" s="16" t="n">
        <v>0.0840004913810991</v>
      </c>
      <c r="J421" s="16"/>
      <c r="K421" s="16" t="n">
        <v>0.130201588400901</v>
      </c>
      <c r="L421" s="16" t="n">
        <v>0.0508098145938176</v>
      </c>
      <c r="M421" s="16" t="n">
        <v>0.0741936892170029</v>
      </c>
      <c r="N421" s="16" t="n">
        <v>0.0431085660709537</v>
      </c>
      <c r="O421" s="16" t="n">
        <v>0.0700811584307048</v>
      </c>
      <c r="P421" s="16" t="n">
        <v>0.122604643818164</v>
      </c>
      <c r="Q421" s="16" t="n">
        <v>0.0724590645536533</v>
      </c>
      <c r="R421" s="16" t="n">
        <v>0.104322091870823</v>
      </c>
      <c r="S421" s="16" t="n">
        <v>0.0856264641929494</v>
      </c>
      <c r="T421" s="16" t="n">
        <v>0.10966493933818</v>
      </c>
      <c r="U421" s="16" t="n">
        <v>0.102290515510998</v>
      </c>
      <c r="V421" s="16" t="n">
        <v>0.151933205123124</v>
      </c>
      <c r="W421" s="16"/>
      <c r="X421" s="16" t="n">
        <v>0.0876426459535968</v>
      </c>
      <c r="Y421" s="16" t="n">
        <v>0.0916397347188132</v>
      </c>
      <c r="Z421" s="16"/>
      <c r="AA421" s="16" t="n">
        <v>0.0985226127136379</v>
      </c>
      <c r="AB421" s="16" t="n">
        <v>0.076803968485472</v>
      </c>
      <c r="AC421" s="16" t="n">
        <v>0.0987975038922318</v>
      </c>
      <c r="AD421" s="16"/>
      <c r="AE421" s="16" t="n">
        <v>0.0985506348393206</v>
      </c>
      <c r="AF421" s="16" t="n">
        <v>0.0719388240836744</v>
      </c>
      <c r="AG421" s="16" t="n">
        <v>0.100721096615765</v>
      </c>
      <c r="AH421" s="16"/>
      <c r="AI421" s="16" t="n">
        <v>0.114855021329612</v>
      </c>
      <c r="AJ421" s="16" t="n">
        <v>0.0612672569474833</v>
      </c>
    </row>
    <row r="422">
      <c r="B422" t="s">
        <v>199</v>
      </c>
      <c r="C422" s="16" t="n">
        <v>0.121670206347517</v>
      </c>
      <c r="D422" s="16" t="n">
        <v>0.124855250046727</v>
      </c>
      <c r="E422" s="16" t="n">
        <v>0.117807487276031</v>
      </c>
      <c r="F422" s="16"/>
      <c r="G422" s="16" t="n">
        <v>0.141510472080758</v>
      </c>
      <c r="H422" s="16" t="n">
        <v>0.130885035888608</v>
      </c>
      <c r="I422" s="16" t="n">
        <v>0.105261394475931</v>
      </c>
      <c r="J422" s="16"/>
      <c r="K422" s="16" t="n">
        <v>0.118545329412322</v>
      </c>
      <c r="L422" s="16" t="n">
        <v>0.0726782508630969</v>
      </c>
      <c r="M422" s="16" t="n">
        <v>0.0963128551189043</v>
      </c>
      <c r="N422" s="16" t="n">
        <v>0.203669391210755</v>
      </c>
      <c r="O422" s="16" t="n">
        <v>0.13000496322312</v>
      </c>
      <c r="P422" s="16" t="n">
        <v>0.126804018311202</v>
      </c>
      <c r="Q422" s="16" t="n">
        <v>0.146945010904613</v>
      </c>
      <c r="R422" s="16" t="n">
        <v>0.0993227799507949</v>
      </c>
      <c r="S422" s="16" t="n">
        <v>0.115912571710123</v>
      </c>
      <c r="T422" s="16" t="n">
        <v>0.142028473122413</v>
      </c>
      <c r="U422" s="16" t="n">
        <v>0.121133923246465</v>
      </c>
      <c r="V422" s="16" t="n">
        <v>0.0672530151256617</v>
      </c>
      <c r="W422" s="16"/>
      <c r="X422" s="16" t="n">
        <v>0.124571208086224</v>
      </c>
      <c r="Y422" s="16" t="n">
        <v>0.116713917239041</v>
      </c>
      <c r="Z422" s="16"/>
      <c r="AA422" s="16" t="n">
        <v>0.110083740441764</v>
      </c>
      <c r="AB422" s="16" t="n">
        <v>0.125421224100591</v>
      </c>
      <c r="AC422" s="16" t="n">
        <v>0.125021225917988</v>
      </c>
      <c r="AD422" s="16"/>
      <c r="AE422" s="16" t="n">
        <v>0.135241634207588</v>
      </c>
      <c r="AF422" s="16" t="n">
        <v>0.110156725359176</v>
      </c>
      <c r="AG422" s="16" t="n">
        <v>0.110184161027148</v>
      </c>
      <c r="AH422" s="16"/>
      <c r="AI422" s="16" t="n">
        <v>0.10980093490819</v>
      </c>
      <c r="AJ422" s="16" t="n">
        <v>0.127963197316356</v>
      </c>
    </row>
    <row r="423">
      <c r="B423" t="s">
        <v>200</v>
      </c>
      <c r="C423" s="16" t="n">
        <v>0.182566602646174</v>
      </c>
      <c r="D423" s="16" t="n">
        <v>0.179572963941161</v>
      </c>
      <c r="E423" s="16" t="n">
        <v>0.187533357643963</v>
      </c>
      <c r="F423" s="16"/>
      <c r="G423" s="16" t="n">
        <v>0.218038681473058</v>
      </c>
      <c r="H423" s="16" t="n">
        <v>0.179959735024237</v>
      </c>
      <c r="I423" s="16" t="n">
        <v>0.170981794827405</v>
      </c>
      <c r="J423" s="16"/>
      <c r="K423" s="16" t="n">
        <v>0.19499923348428</v>
      </c>
      <c r="L423" s="16" t="n">
        <v>0.181597024743299</v>
      </c>
      <c r="M423" s="16" t="n">
        <v>0.173633379692982</v>
      </c>
      <c r="N423" s="16" t="n">
        <v>0.181449785009607</v>
      </c>
      <c r="O423" s="16" t="n">
        <v>0.160051551790926</v>
      </c>
      <c r="P423" s="16" t="n">
        <v>0.173550761928477</v>
      </c>
      <c r="Q423" s="16" t="n">
        <v>0.264430777460216</v>
      </c>
      <c r="R423" s="16" t="n">
        <v>0.154290915619231</v>
      </c>
      <c r="S423" s="16" t="n">
        <v>0.162278963868958</v>
      </c>
      <c r="T423" s="16" t="n">
        <v>0.142221111804557</v>
      </c>
      <c r="U423" s="16" t="n">
        <v>0.206117389168475</v>
      </c>
      <c r="V423" s="16" t="n">
        <v>0.191781249049983</v>
      </c>
      <c r="W423" s="16"/>
      <c r="X423" s="16" t="n">
        <v>0.187268861854733</v>
      </c>
      <c r="Y423" s="16" t="n">
        <v>0.174532910080724</v>
      </c>
      <c r="Z423" s="16"/>
      <c r="AA423" s="16" t="n">
        <v>0.154594131262126</v>
      </c>
      <c r="AB423" s="16" t="n">
        <v>0.174865014487982</v>
      </c>
      <c r="AC423" s="16" t="n">
        <v>0.213070607562352</v>
      </c>
      <c r="AD423" s="16"/>
      <c r="AE423" s="16" t="n">
        <v>0.197103866439873</v>
      </c>
      <c r="AF423" s="16" t="n">
        <v>0.169735602535778</v>
      </c>
      <c r="AG423" s="16" t="n">
        <v>0.171326186810617</v>
      </c>
      <c r="AH423" s="16"/>
      <c r="AI423" s="16" t="n">
        <v>0.143683654076643</v>
      </c>
      <c r="AJ423" s="16" t="n">
        <v>0.145364663399941</v>
      </c>
    </row>
    <row r="424">
      <c r="B424" t="s">
        <v>201</v>
      </c>
      <c r="C424" s="16" t="n">
        <v>0.306092840618526</v>
      </c>
      <c r="D424" s="16" t="n">
        <v>0.28261592331181</v>
      </c>
      <c r="E424" s="16" t="n">
        <v>0.333625547634113</v>
      </c>
      <c r="F424" s="16"/>
      <c r="G424" s="16" t="n">
        <v>0.290924717685793</v>
      </c>
      <c r="H424" s="16" t="n">
        <v>0.313504894762381</v>
      </c>
      <c r="I424" s="16" t="n">
        <v>0.30518806597628</v>
      </c>
      <c r="J424" s="16"/>
      <c r="K424" s="16" t="n">
        <v>0.266487714444599</v>
      </c>
      <c r="L424" s="16" t="n">
        <v>0.352284254222293</v>
      </c>
      <c r="M424" s="16" t="n">
        <v>0.369104980849344</v>
      </c>
      <c r="N424" s="16" t="n">
        <v>0.254439286882495</v>
      </c>
      <c r="O424" s="16" t="n">
        <v>0.343777901381828</v>
      </c>
      <c r="P424" s="16" t="n">
        <v>0.244738569450862</v>
      </c>
      <c r="Q424" s="16" t="n">
        <v>0.22840576367555</v>
      </c>
      <c r="R424" s="16" t="n">
        <v>0.29885905037829</v>
      </c>
      <c r="S424" s="16" t="n">
        <v>0.423337425057885</v>
      </c>
      <c r="T424" s="16" t="n">
        <v>0.308054436651039</v>
      </c>
      <c r="U424" s="16" t="n">
        <v>0.219287186315224</v>
      </c>
      <c r="V424" s="16" t="n">
        <v>0.277644326466084</v>
      </c>
      <c r="W424" s="16"/>
      <c r="X424" s="16" t="n">
        <v>0.322179523063609</v>
      </c>
      <c r="Y424" s="16" t="n">
        <v>0.278609144924638</v>
      </c>
      <c r="Z424" s="16"/>
      <c r="AA424" s="16" t="n">
        <v>0.331307779178123</v>
      </c>
      <c r="AB424" s="16" t="n">
        <v>0.3139157793276</v>
      </c>
      <c r="AC424" s="16" t="n">
        <v>0.277418117541968</v>
      </c>
      <c r="AD424" s="16"/>
      <c r="AE424" s="16" t="n">
        <v>0.288332587959288</v>
      </c>
      <c r="AF424" s="16" t="n">
        <v>0.326509171595082</v>
      </c>
      <c r="AG424" s="16" t="n">
        <v>0.30970859568511</v>
      </c>
      <c r="AH424" s="16"/>
      <c r="AI424" s="16" t="n">
        <v>0.274251988833884</v>
      </c>
      <c r="AJ424" s="16" t="n">
        <v>0.381823665466315</v>
      </c>
    </row>
    <row r="425">
      <c r="B425" t="s">
        <v>132</v>
      </c>
      <c r="C425" s="16" t="n">
        <v>0.3005519334995</v>
      </c>
      <c r="D425" s="16" t="n">
        <v>0.30536734953567</v>
      </c>
      <c r="E425" s="16" t="n">
        <v>0.290550101618665</v>
      </c>
      <c r="F425" s="16"/>
      <c r="G425" s="16" t="n">
        <v>0.253716971549839</v>
      </c>
      <c r="H425" s="16" t="n">
        <v>0.283871152341981</v>
      </c>
      <c r="I425" s="16" t="n">
        <v>0.334568253339285</v>
      </c>
      <c r="J425" s="16"/>
      <c r="K425" s="16" t="n">
        <v>0.289766134257898</v>
      </c>
      <c r="L425" s="16" t="n">
        <v>0.342630655577494</v>
      </c>
      <c r="M425" s="16" t="n">
        <v>0.286755095121767</v>
      </c>
      <c r="N425" s="16" t="n">
        <v>0.31733297082619</v>
      </c>
      <c r="O425" s="16" t="n">
        <v>0.296084425173421</v>
      </c>
      <c r="P425" s="16" t="n">
        <v>0.332302006491294</v>
      </c>
      <c r="Q425" s="16" t="n">
        <v>0.287759383405968</v>
      </c>
      <c r="R425" s="16" t="n">
        <v>0.343205162180861</v>
      </c>
      <c r="S425" s="16" t="n">
        <v>0.212844575170084</v>
      </c>
      <c r="T425" s="16" t="n">
        <v>0.29803103908381</v>
      </c>
      <c r="U425" s="16" t="n">
        <v>0.351170985758839</v>
      </c>
      <c r="V425" s="16" t="n">
        <v>0.311388204235148</v>
      </c>
      <c r="W425" s="16"/>
      <c r="X425" s="16" t="n">
        <v>0.278337761041838</v>
      </c>
      <c r="Y425" s="16" t="n">
        <v>0.338504293036783</v>
      </c>
      <c r="Z425" s="16"/>
      <c r="AA425" s="16" t="n">
        <v>0.305491736404349</v>
      </c>
      <c r="AB425" s="16" t="n">
        <v>0.308994013598355</v>
      </c>
      <c r="AC425" s="16" t="n">
        <v>0.285692545085459</v>
      </c>
      <c r="AD425" s="16"/>
      <c r="AE425" s="16" t="n">
        <v>0.28077127655393</v>
      </c>
      <c r="AF425" s="16" t="n">
        <v>0.321659676426289</v>
      </c>
      <c r="AG425" s="16" t="n">
        <v>0.308059959861361</v>
      </c>
      <c r="AH425" s="16"/>
      <c r="AI425" s="16" t="n">
        <v>0.357408400851671</v>
      </c>
      <c r="AJ425" s="16" t="n">
        <v>0.283581216869905</v>
      </c>
    </row>
    <row r="42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row>
    <row r="427">
      <c r="B427" s="7" t="s">
        <v>222</v>
      </c>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row>
    <row r="428">
      <c r="B428" s="26" t="s">
        <v>65</v>
      </c>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row>
    <row r="429">
      <c r="B429" t="s">
        <v>219</v>
      </c>
      <c r="C429" s="16" t="n">
        <v>0.188910292777513</v>
      </c>
      <c r="D429" s="16" t="n">
        <v>0.184797360088005</v>
      </c>
      <c r="E429" s="16" t="n">
        <v>0.189677357018276</v>
      </c>
      <c r="F429" s="16"/>
      <c r="G429" s="16" t="n">
        <v>0.22096824901304</v>
      </c>
      <c r="H429" s="16" t="n">
        <v>0.19705522978901</v>
      </c>
      <c r="I429" s="16" t="n">
        <v>0.168671331895921</v>
      </c>
      <c r="J429" s="16"/>
      <c r="K429" s="16" t="n">
        <v>0.190742195032098</v>
      </c>
      <c r="L429" s="16" t="n">
        <v>0.196581246028261</v>
      </c>
      <c r="M429" s="16" t="n">
        <v>0.263229996752827</v>
      </c>
      <c r="N429" s="16" t="n">
        <v>0.187254146446741</v>
      </c>
      <c r="O429" s="16" t="n">
        <v>0.192816293480246</v>
      </c>
      <c r="P429" s="16" t="n">
        <v>0.228881205844727</v>
      </c>
      <c r="Q429" s="16" t="n">
        <v>0.183444349820722</v>
      </c>
      <c r="R429" s="16" t="n">
        <v>0.191580647855455</v>
      </c>
      <c r="S429" s="16" t="n">
        <v>0.181932154115539</v>
      </c>
      <c r="T429" s="16" t="n">
        <v>0.110257189650943</v>
      </c>
      <c r="U429" s="16" t="n">
        <v>0.184769085711959</v>
      </c>
      <c r="V429" s="16" t="n">
        <v>0.0602999639746797</v>
      </c>
      <c r="W429" s="16"/>
      <c r="X429" s="16" t="n">
        <v>0.188957424775077</v>
      </c>
      <c r="Y429" s="16" t="n">
        <v>0.188829768935327</v>
      </c>
      <c r="Z429" s="16"/>
      <c r="AA429" s="16" t="n">
        <v>0.178496160537133</v>
      </c>
      <c r="AB429" s="16" t="n">
        <v>0.202314005833037</v>
      </c>
      <c r="AC429" s="16" t="n">
        <v>0.178503677394988</v>
      </c>
      <c r="AD429" s="16"/>
      <c r="AE429" s="16" t="n">
        <v>0.19630829145416</v>
      </c>
      <c r="AF429" s="16" t="n">
        <v>0.186952301963598</v>
      </c>
      <c r="AG429" s="16" t="n">
        <v>0.173433856641405</v>
      </c>
      <c r="AH429" s="16"/>
      <c r="AI429" s="16" t="n">
        <v>0.168653783973723</v>
      </c>
      <c r="AJ429" s="16" t="n">
        <v>0.203410773632962</v>
      </c>
    </row>
    <row r="430">
      <c r="B430" t="s">
        <v>161</v>
      </c>
      <c r="C430" s="16" t="n">
        <v>0.220534208580942</v>
      </c>
      <c r="D430" s="16" t="n">
        <v>0.230193394213231</v>
      </c>
      <c r="E430" s="16" t="n">
        <v>0.209908086268898</v>
      </c>
      <c r="F430" s="16"/>
      <c r="G430" s="16" t="n">
        <v>0.249216007365672</v>
      </c>
      <c r="H430" s="16" t="n">
        <v>0.21897152051216</v>
      </c>
      <c r="I430" s="16" t="n">
        <v>0.21065986553701</v>
      </c>
      <c r="J430" s="16"/>
      <c r="K430" s="16" t="n">
        <v>0.212248298298152</v>
      </c>
      <c r="L430" s="16" t="n">
        <v>0.200252611579305</v>
      </c>
      <c r="M430" s="16" t="n">
        <v>0.216269970616888</v>
      </c>
      <c r="N430" s="16" t="n">
        <v>0.215666410426917</v>
      </c>
      <c r="O430" s="16" t="n">
        <v>0.219865684989388</v>
      </c>
      <c r="P430" s="16" t="n">
        <v>0.169508499003036</v>
      </c>
      <c r="Q430" s="16" t="n">
        <v>0.283587085297511</v>
      </c>
      <c r="R430" s="16" t="n">
        <v>0.224101145048877</v>
      </c>
      <c r="S430" s="16" t="n">
        <v>0.229926471950842</v>
      </c>
      <c r="T430" s="16" t="n">
        <v>0.234098812819936</v>
      </c>
      <c r="U430" s="16" t="n">
        <v>0.238306945072371</v>
      </c>
      <c r="V430" s="16" t="n">
        <v>0.249302513524197</v>
      </c>
      <c r="W430" s="16"/>
      <c r="X430" s="16" t="n">
        <v>0.252143428899771</v>
      </c>
      <c r="Y430" s="16" t="n">
        <v>0.166530644121368</v>
      </c>
      <c r="Z430" s="16"/>
      <c r="AA430" s="16" t="n">
        <v>0.201066264718383</v>
      </c>
      <c r="AB430" s="16" t="n">
        <v>0.238299700310914</v>
      </c>
      <c r="AC430" s="16" t="n">
        <v>0.210832513324864</v>
      </c>
      <c r="AD430" s="16"/>
      <c r="AE430" s="16" t="n">
        <v>0.21133590041151</v>
      </c>
      <c r="AF430" s="16" t="n">
        <v>0.226553593256097</v>
      </c>
      <c r="AG430" s="16" t="n">
        <v>0.232126476235209</v>
      </c>
      <c r="AH430" s="16"/>
      <c r="AI430" s="16" t="n">
        <v>0.143012648501697</v>
      </c>
      <c r="AJ430" s="16" t="n">
        <v>0.278949563653698</v>
      </c>
    </row>
    <row r="431">
      <c r="B431" t="s">
        <v>220</v>
      </c>
      <c r="C431" s="16" t="n">
        <v>0.225270584923817</v>
      </c>
      <c r="D431" s="16" t="n">
        <v>0.231158716022269</v>
      </c>
      <c r="E431" s="16" t="n">
        <v>0.222537787484652</v>
      </c>
      <c r="F431" s="16"/>
      <c r="G431" s="16" t="n">
        <v>0.229582945416139</v>
      </c>
      <c r="H431" s="16" t="n">
        <v>0.223246403405241</v>
      </c>
      <c r="I431" s="16" t="n">
        <v>0.225450510150972</v>
      </c>
      <c r="J431" s="16"/>
      <c r="K431" s="16" t="n">
        <v>0.227026974373307</v>
      </c>
      <c r="L431" s="16" t="n">
        <v>0.227001615548652</v>
      </c>
      <c r="M431" s="16" t="n">
        <v>0.166436829312907</v>
      </c>
      <c r="N431" s="16" t="n">
        <v>0.27114683030697</v>
      </c>
      <c r="O431" s="16" t="n">
        <v>0.163080927147138</v>
      </c>
      <c r="P431" s="16" t="n">
        <v>0.239156769038558</v>
      </c>
      <c r="Q431" s="16" t="n">
        <v>0.189636811598242</v>
      </c>
      <c r="R431" s="16" t="n">
        <v>0.258644775752121</v>
      </c>
      <c r="S431" s="16" t="n">
        <v>0.251601737943399</v>
      </c>
      <c r="T431" s="16" t="n">
        <v>0.240660857460346</v>
      </c>
      <c r="U431" s="16" t="n">
        <v>0.181345928249948</v>
      </c>
      <c r="V431" s="16" t="n">
        <v>0.34807382290217</v>
      </c>
      <c r="W431" s="16"/>
      <c r="X431" s="16" t="n">
        <v>0.228059944672507</v>
      </c>
      <c r="Y431" s="16" t="n">
        <v>0.220505033370508</v>
      </c>
      <c r="Z431" s="16"/>
      <c r="AA431" s="16" t="n">
        <v>0.214465049143608</v>
      </c>
      <c r="AB431" s="16" t="n">
        <v>0.204333279648532</v>
      </c>
      <c r="AC431" s="16" t="n">
        <v>0.261079374328821</v>
      </c>
      <c r="AD431" s="16"/>
      <c r="AE431" s="16" t="n">
        <v>0.209730546539191</v>
      </c>
      <c r="AF431" s="16" t="n">
        <v>0.234999456689643</v>
      </c>
      <c r="AG431" s="16" t="n">
        <v>0.245795239255398</v>
      </c>
      <c r="AH431" s="16"/>
      <c r="AI431" s="16" t="n">
        <v>0.168369615857144</v>
      </c>
      <c r="AJ431" s="16" t="n">
        <v>0.235169092394402</v>
      </c>
    </row>
    <row r="432">
      <c r="B432" t="s">
        <v>159</v>
      </c>
      <c r="C432" s="16" t="n">
        <v>0.323737068115237</v>
      </c>
      <c r="D432" s="16" t="n">
        <v>0.305557378803931</v>
      </c>
      <c r="E432" s="16" t="n">
        <v>0.34199390123355</v>
      </c>
      <c r="F432" s="16"/>
      <c r="G432" s="16" t="n">
        <v>0.253539416913745</v>
      </c>
      <c r="H432" s="16" t="n">
        <v>0.314330637320107</v>
      </c>
      <c r="I432" s="16" t="n">
        <v>0.360213240567255</v>
      </c>
      <c r="J432" s="16"/>
      <c r="K432" s="16" t="n">
        <v>0.319475726657346</v>
      </c>
      <c r="L432" s="16" t="n">
        <v>0.342628767521435</v>
      </c>
      <c r="M432" s="16" t="n">
        <v>0.265968636906608</v>
      </c>
      <c r="N432" s="16" t="n">
        <v>0.300195509187163</v>
      </c>
      <c r="O432" s="16" t="n">
        <v>0.374780932080049</v>
      </c>
      <c r="P432" s="16" t="n">
        <v>0.317002429211607</v>
      </c>
      <c r="Q432" s="16" t="n">
        <v>0.300294221518791</v>
      </c>
      <c r="R432" s="16" t="n">
        <v>0.311887054829717</v>
      </c>
      <c r="S432" s="16" t="n">
        <v>0.307665281986103</v>
      </c>
      <c r="T432" s="16" t="n">
        <v>0.392416680497856</v>
      </c>
      <c r="U432" s="16" t="n">
        <v>0.345771319491939</v>
      </c>
      <c r="V432" s="16" t="n">
        <v>0.30309711311721</v>
      </c>
      <c r="W432" s="16"/>
      <c r="X432" s="16" t="n">
        <v>0.290879375812078</v>
      </c>
      <c r="Y432" s="16" t="n">
        <v>0.379873615818359</v>
      </c>
      <c r="Z432" s="16"/>
      <c r="AA432" s="16" t="n">
        <v>0.379083309553111</v>
      </c>
      <c r="AB432" s="16" t="n">
        <v>0.308858588678641</v>
      </c>
      <c r="AC432" s="16" t="n">
        <v>0.3036645939898</v>
      </c>
      <c r="AD432" s="16"/>
      <c r="AE432" s="16" t="n">
        <v>0.348744716822592</v>
      </c>
      <c r="AF432" s="16" t="n">
        <v>0.306448512708957</v>
      </c>
      <c r="AG432" s="16" t="n">
        <v>0.294191737199809</v>
      </c>
      <c r="AH432" s="16"/>
      <c r="AI432" s="16" t="n">
        <v>0.481117499072184</v>
      </c>
      <c r="AJ432" s="16" t="n">
        <v>0.24995387151786</v>
      </c>
    </row>
    <row r="433">
      <c r="B433" t="s">
        <v>94</v>
      </c>
      <c r="C433" s="16" t="n">
        <v>0.0415478456024913</v>
      </c>
      <c r="D433" s="16" t="n">
        <v>0.0482931508725642</v>
      </c>
      <c r="E433" s="16" t="n">
        <v>0.0358828679946238</v>
      </c>
      <c r="F433" s="16"/>
      <c r="G433" s="16" t="n">
        <v>0.0466933812914047</v>
      </c>
      <c r="H433" s="16" t="n">
        <v>0.0463962089734824</v>
      </c>
      <c r="I433" s="16" t="n">
        <v>0.0350050518488417</v>
      </c>
      <c r="J433" s="16"/>
      <c r="K433" s="16" t="n">
        <v>0.0505068056390972</v>
      </c>
      <c r="L433" s="16" t="n">
        <v>0.0335357593223479</v>
      </c>
      <c r="M433" s="16" t="n">
        <v>0.0880945664107695</v>
      </c>
      <c r="N433" s="16" t="n">
        <v>0.025737103632209</v>
      </c>
      <c r="O433" s="16" t="n">
        <v>0.0494561623031797</v>
      </c>
      <c r="P433" s="16" t="n">
        <v>0.045451096902072</v>
      </c>
      <c r="Q433" s="16" t="n">
        <v>0.0430375317647337</v>
      </c>
      <c r="R433" s="16" t="n">
        <v>0.0137863765138294</v>
      </c>
      <c r="S433" s="16" t="n">
        <v>0.0288743540041172</v>
      </c>
      <c r="T433" s="16" t="n">
        <v>0.0225664595709189</v>
      </c>
      <c r="U433" s="16" t="n">
        <v>0.0498067214737821</v>
      </c>
      <c r="V433" s="16" t="n">
        <v>0.0392265864817426</v>
      </c>
      <c r="W433" s="16"/>
      <c r="X433" s="16" t="n">
        <v>0.0399598258405665</v>
      </c>
      <c r="Y433" s="16" t="n">
        <v>0.0442609377544384</v>
      </c>
      <c r="Z433" s="16"/>
      <c r="AA433" s="16" t="n">
        <v>0.0268892160477653</v>
      </c>
      <c r="AB433" s="16" t="n">
        <v>0.0461944255288761</v>
      </c>
      <c r="AC433" s="16" t="n">
        <v>0.0459198409615261</v>
      </c>
      <c r="AD433" s="16"/>
      <c r="AE433" s="16" t="n">
        <v>0.0338805447725474</v>
      </c>
      <c r="AF433" s="16" t="n">
        <v>0.045046135381706</v>
      </c>
      <c r="AG433" s="16" t="n">
        <v>0.0544526906681788</v>
      </c>
      <c r="AH433" s="16"/>
      <c r="AI433" s="16" t="n">
        <v>0.0388464525952519</v>
      </c>
      <c r="AJ433" s="16" t="n">
        <v>0.0325166988010773</v>
      </c>
    </row>
    <row r="434">
      <c r="B434" t="s">
        <v>165</v>
      </c>
      <c r="C434" s="16" t="n">
        <v>0.409444501358454</v>
      </c>
      <c r="D434" s="16" t="n">
        <v>0.414990754301236</v>
      </c>
      <c r="E434" s="16" t="n">
        <v>0.399585443287174</v>
      </c>
      <c r="F434" s="16"/>
      <c r="G434" s="16" t="n">
        <v>0.470184256378712</v>
      </c>
      <c r="H434" s="16" t="n">
        <v>0.41602675030117</v>
      </c>
      <c r="I434" s="16" t="n">
        <v>0.379331197432931</v>
      </c>
      <c r="J434" s="16"/>
      <c r="K434" s="16" t="n">
        <v>0.40299049333025</v>
      </c>
      <c r="L434" s="16" t="n">
        <v>0.396833857607565</v>
      </c>
      <c r="M434" s="16" t="n">
        <v>0.479499967369715</v>
      </c>
      <c r="N434" s="16" t="n">
        <v>0.402920556873658</v>
      </c>
      <c r="O434" s="16" t="n">
        <v>0.412681978469633</v>
      </c>
      <c r="P434" s="16" t="n">
        <v>0.398389704847763</v>
      </c>
      <c r="Q434" s="16" t="n">
        <v>0.467031435118233</v>
      </c>
      <c r="R434" s="16" t="n">
        <v>0.415681792904332</v>
      </c>
      <c r="S434" s="16" t="n">
        <v>0.41185862606638</v>
      </c>
      <c r="T434" s="16" t="n">
        <v>0.344356002470879</v>
      </c>
      <c r="U434" s="16" t="n">
        <v>0.423076030784331</v>
      </c>
      <c r="V434" s="16" t="n">
        <v>0.309602477498877</v>
      </c>
      <c r="W434" s="16"/>
      <c r="X434" s="16" t="n">
        <v>0.441100853674848</v>
      </c>
      <c r="Y434" s="16" t="n">
        <v>0.355360413056695</v>
      </c>
      <c r="Z434" s="16"/>
      <c r="AA434" s="16" t="n">
        <v>0.379562425255516</v>
      </c>
      <c r="AB434" s="16" t="n">
        <v>0.440613706143951</v>
      </c>
      <c r="AC434" s="16" t="n">
        <v>0.389336190719853</v>
      </c>
      <c r="AD434" s="16"/>
      <c r="AE434" s="16" t="n">
        <v>0.40764419186567</v>
      </c>
      <c r="AF434" s="16" t="n">
        <v>0.413505895219694</v>
      </c>
      <c r="AG434" s="16" t="n">
        <v>0.405560332876614</v>
      </c>
      <c r="AH434" s="16"/>
      <c r="AI434" s="16" t="n">
        <v>0.31166643247542</v>
      </c>
      <c r="AJ434" s="16" t="n">
        <v>0.48236033728666</v>
      </c>
    </row>
    <row r="435">
      <c r="B435" t="s">
        <v>164</v>
      </c>
      <c r="C435" s="16" t="n">
        <v>0.365284913717728</v>
      </c>
      <c r="D435" s="16" t="n">
        <v>0.353850529676496</v>
      </c>
      <c r="E435" s="16" t="n">
        <v>0.377876769228174</v>
      </c>
      <c r="F435" s="16"/>
      <c r="G435" s="16" t="n">
        <v>0.300232798205149</v>
      </c>
      <c r="H435" s="16" t="n">
        <v>0.360726846293589</v>
      </c>
      <c r="I435" s="16" t="n">
        <v>0.395218292416096</v>
      </c>
      <c r="J435" s="16"/>
      <c r="K435" s="16" t="n">
        <v>0.369982532296443</v>
      </c>
      <c r="L435" s="16" t="n">
        <v>0.376164526843783</v>
      </c>
      <c r="M435" s="16" t="n">
        <v>0.354063203317377</v>
      </c>
      <c r="N435" s="16" t="n">
        <v>0.325932612819372</v>
      </c>
      <c r="O435" s="16" t="n">
        <v>0.424237094383229</v>
      </c>
      <c r="P435" s="16" t="n">
        <v>0.362453526113679</v>
      </c>
      <c r="Q435" s="16" t="n">
        <v>0.343331753283524</v>
      </c>
      <c r="R435" s="16" t="n">
        <v>0.325673431343546</v>
      </c>
      <c r="S435" s="16" t="n">
        <v>0.33653963599022</v>
      </c>
      <c r="T435" s="16" t="n">
        <v>0.414983140068775</v>
      </c>
      <c r="U435" s="16" t="n">
        <v>0.395578040965721</v>
      </c>
      <c r="V435" s="16" t="n">
        <v>0.342323699598953</v>
      </c>
      <c r="W435" s="16"/>
      <c r="X435" s="16" t="n">
        <v>0.330839201652645</v>
      </c>
      <c r="Y435" s="16" t="n">
        <v>0.424134553572797</v>
      </c>
      <c r="Z435" s="16"/>
      <c r="AA435" s="16" t="n">
        <v>0.405972525600877</v>
      </c>
      <c r="AB435" s="16" t="n">
        <v>0.355053014207517</v>
      </c>
      <c r="AC435" s="16" t="n">
        <v>0.349584434951326</v>
      </c>
      <c r="AD435" s="16"/>
      <c r="AE435" s="16" t="n">
        <v>0.382625261595139</v>
      </c>
      <c r="AF435" s="16" t="n">
        <v>0.351494648090663</v>
      </c>
      <c r="AG435" s="16" t="n">
        <v>0.348644427867988</v>
      </c>
      <c r="AH435" s="16"/>
      <c r="AI435" s="16" t="n">
        <v>0.519963951667436</v>
      </c>
      <c r="AJ435" s="16" t="n">
        <v>0.282470570318937</v>
      </c>
    </row>
    <row r="436">
      <c r="B436" t="s">
        <v>138</v>
      </c>
      <c r="C436" s="16" t="n">
        <v>-0.0441595876407258</v>
      </c>
      <c r="D436" s="16" t="n">
        <v>-0.0611402246247402</v>
      </c>
      <c r="E436" s="16" t="n">
        <v>-0.0217086740590006</v>
      </c>
      <c r="F436" s="16"/>
      <c r="G436" s="16" t="n">
        <v>-0.169951458173563</v>
      </c>
      <c r="H436" s="16" t="n">
        <v>-0.0552999040075806</v>
      </c>
      <c r="I436" s="16" t="n">
        <v>0.015887094983165</v>
      </c>
      <c r="J436" s="16"/>
      <c r="K436" s="16" t="n">
        <v>-0.0330079610338072</v>
      </c>
      <c r="L436" s="16" t="n">
        <v>-0.0206693307637823</v>
      </c>
      <c r="M436" s="16" t="n">
        <v>-0.125436764052338</v>
      </c>
      <c r="N436" s="16" t="n">
        <v>-0.0769879440542861</v>
      </c>
      <c r="O436" s="16" t="n">
        <v>0.0115551159135956</v>
      </c>
      <c r="P436" s="16" t="n">
        <v>-0.0359361787340837</v>
      </c>
      <c r="Q436" s="16" t="n">
        <v>-0.123699681834709</v>
      </c>
      <c r="R436" s="16" t="n">
        <v>-0.090008361560786</v>
      </c>
      <c r="S436" s="16" t="n">
        <v>-0.0753189900761602</v>
      </c>
      <c r="T436" s="16" t="n">
        <v>0.0706271375978963</v>
      </c>
      <c r="U436" s="16" t="n">
        <v>-0.0274979898186096</v>
      </c>
      <c r="V436" s="16" t="n">
        <v>0.0327212221000762</v>
      </c>
      <c r="W436" s="16"/>
      <c r="X436" s="16" t="n">
        <v>-0.110261652022203</v>
      </c>
      <c r="Y436" s="16" t="n">
        <v>0.0687741405161025</v>
      </c>
      <c r="Z436" s="16"/>
      <c r="AA436" s="16" t="n">
        <v>0.0264101003453611</v>
      </c>
      <c r="AB436" s="16" t="n">
        <v>-0.0855606919364333</v>
      </c>
      <c r="AC436" s="16" t="n">
        <v>-0.0397517557685263</v>
      </c>
      <c r="AD436" s="16"/>
      <c r="AE436" s="16" t="n">
        <v>-0.0250189302705304</v>
      </c>
      <c r="AF436" s="16" t="n">
        <v>-0.0620112471290316</v>
      </c>
      <c r="AG436" s="16" t="n">
        <v>-0.0569159050086265</v>
      </c>
      <c r="AH436" s="16"/>
      <c r="AI436" s="16" t="n">
        <v>0.208297519192016</v>
      </c>
      <c r="AJ436" s="16" t="n">
        <v>-0.199889766967722</v>
      </c>
    </row>
    <row r="437">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row>
    <row r="438">
      <c r="B438" s="7" t="s">
        <v>223</v>
      </c>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row>
    <row r="439">
      <c r="B439" s="26" t="s">
        <v>65</v>
      </c>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row>
    <row r="440">
      <c r="B440" t="s">
        <v>219</v>
      </c>
      <c r="C440" s="16" t="n">
        <v>0.198330909890302</v>
      </c>
      <c r="D440" s="16" t="n">
        <v>0.167829944920512</v>
      </c>
      <c r="E440" s="16" t="n">
        <v>0.227617626141723</v>
      </c>
      <c r="F440" s="16"/>
      <c r="G440" s="16" t="n">
        <v>0.259914817529625</v>
      </c>
      <c r="H440" s="16" t="n">
        <v>0.203124071318612</v>
      </c>
      <c r="I440" s="16" t="n">
        <v>0.169548619587336</v>
      </c>
      <c r="J440" s="16"/>
      <c r="K440" s="16" t="n">
        <v>0.193426632780368</v>
      </c>
      <c r="L440" s="16" t="n">
        <v>0.209070218803303</v>
      </c>
      <c r="M440" s="16" t="n">
        <v>0.231616620279918</v>
      </c>
      <c r="N440" s="16" t="n">
        <v>0.245117225219759</v>
      </c>
      <c r="O440" s="16" t="n">
        <v>0.156974724027488</v>
      </c>
      <c r="P440" s="16" t="n">
        <v>0.217502037891515</v>
      </c>
      <c r="Q440" s="16" t="n">
        <v>0.185100677280527</v>
      </c>
      <c r="R440" s="16" t="n">
        <v>0.18511915433922</v>
      </c>
      <c r="S440" s="16" t="n">
        <v>0.210953965283295</v>
      </c>
      <c r="T440" s="16" t="n">
        <v>0.148154976870734</v>
      </c>
      <c r="U440" s="16" t="n">
        <v>0.191335980444845</v>
      </c>
      <c r="V440" s="16" t="n">
        <v>0.142600695590215</v>
      </c>
      <c r="W440" s="16"/>
      <c r="X440" s="16" t="n">
        <v>0.201945252827451</v>
      </c>
      <c r="Y440" s="16" t="n">
        <v>0.192155895137752</v>
      </c>
      <c r="Z440" s="16"/>
      <c r="AA440" s="16" t="n">
        <v>0.172087111245235</v>
      </c>
      <c r="AB440" s="16" t="n">
        <v>0.226513651561482</v>
      </c>
      <c r="AC440" s="16" t="n">
        <v>0.179589432604364</v>
      </c>
      <c r="AD440" s="16"/>
      <c r="AE440" s="16" t="n">
        <v>0.206537408562981</v>
      </c>
      <c r="AF440" s="16" t="n">
        <v>0.186197530112577</v>
      </c>
      <c r="AG440" s="16" t="n">
        <v>0.202421210368007</v>
      </c>
      <c r="AH440" s="16"/>
      <c r="AI440" s="16" t="n">
        <v>0.156367641480107</v>
      </c>
      <c r="AJ440" s="16" t="n">
        <v>0.197869315444147</v>
      </c>
    </row>
    <row r="441">
      <c r="B441" t="s">
        <v>161</v>
      </c>
      <c r="C441" s="16" t="n">
        <v>0.246921019464896</v>
      </c>
      <c r="D441" s="16" t="n">
        <v>0.182088054831876</v>
      </c>
      <c r="E441" s="16" t="n">
        <v>0.312894193313906</v>
      </c>
      <c r="F441" s="16"/>
      <c r="G441" s="16" t="n">
        <v>0.30687799032621</v>
      </c>
      <c r="H441" s="16" t="n">
        <v>0.26350299584866</v>
      </c>
      <c r="I441" s="16" t="n">
        <v>0.207813961840298</v>
      </c>
      <c r="J441" s="16"/>
      <c r="K441" s="16" t="n">
        <v>0.231954639611694</v>
      </c>
      <c r="L441" s="16" t="n">
        <v>0.271505543452679</v>
      </c>
      <c r="M441" s="16" t="n">
        <v>0.247724167799098</v>
      </c>
      <c r="N441" s="16" t="n">
        <v>0.245677050342803</v>
      </c>
      <c r="O441" s="16" t="n">
        <v>0.252676432963099</v>
      </c>
      <c r="P441" s="16" t="n">
        <v>0.180871184330622</v>
      </c>
      <c r="Q441" s="16" t="n">
        <v>0.246243145875037</v>
      </c>
      <c r="R441" s="16" t="n">
        <v>0.266722470730691</v>
      </c>
      <c r="S441" s="16" t="n">
        <v>0.282744405849648</v>
      </c>
      <c r="T441" s="16" t="n">
        <v>0.208171476990647</v>
      </c>
      <c r="U441" s="16" t="n">
        <v>0.264175124809254</v>
      </c>
      <c r="V441" s="16" t="n">
        <v>0.32430736895417</v>
      </c>
      <c r="W441" s="16"/>
      <c r="X441" s="16" t="n">
        <v>0.26991177260953</v>
      </c>
      <c r="Y441" s="16" t="n">
        <v>0.207641891194822</v>
      </c>
      <c r="Z441" s="16"/>
      <c r="AA441" s="16" t="n">
        <v>0.19657011640333</v>
      </c>
      <c r="AB441" s="16" t="n">
        <v>0.269418341743562</v>
      </c>
      <c r="AC441" s="16" t="n">
        <v>0.253195113711578</v>
      </c>
      <c r="AD441" s="16"/>
      <c r="AE441" s="16" t="n">
        <v>0.221793148649675</v>
      </c>
      <c r="AF441" s="16" t="n">
        <v>0.261123472663256</v>
      </c>
      <c r="AG441" s="16" t="n">
        <v>0.283371637810612</v>
      </c>
      <c r="AH441" s="16"/>
      <c r="AI441" s="16" t="n">
        <v>0.166552987380142</v>
      </c>
      <c r="AJ441" s="16" t="n">
        <v>0.305693761748258</v>
      </c>
    </row>
    <row r="442">
      <c r="B442" t="s">
        <v>220</v>
      </c>
      <c r="C442" s="16" t="n">
        <v>0.220668503390446</v>
      </c>
      <c r="D442" s="16" t="n">
        <v>0.22802756714739</v>
      </c>
      <c r="E442" s="16" t="n">
        <v>0.212126674736119</v>
      </c>
      <c r="F442" s="16"/>
      <c r="G442" s="16" t="n">
        <v>0.202588001647721</v>
      </c>
      <c r="H442" s="16" t="n">
        <v>0.221197373049446</v>
      </c>
      <c r="I442" s="16" t="n">
        <v>0.227317546439873</v>
      </c>
      <c r="J442" s="16"/>
      <c r="K442" s="16" t="n">
        <v>0.225655448527479</v>
      </c>
      <c r="L442" s="16" t="n">
        <v>0.194581541063528</v>
      </c>
      <c r="M442" s="16" t="n">
        <v>0.205187894881987</v>
      </c>
      <c r="N442" s="16" t="n">
        <v>0.249852013308327</v>
      </c>
      <c r="O442" s="16" t="n">
        <v>0.161968712361122</v>
      </c>
      <c r="P442" s="16" t="n">
        <v>0.247576500711132</v>
      </c>
      <c r="Q442" s="16" t="n">
        <v>0.233983792457646</v>
      </c>
      <c r="R442" s="16" t="n">
        <v>0.245235172954657</v>
      </c>
      <c r="S442" s="16" t="n">
        <v>0.225330156387448</v>
      </c>
      <c r="T442" s="16" t="n">
        <v>0.241076257650699</v>
      </c>
      <c r="U442" s="16" t="n">
        <v>0.194024644704639</v>
      </c>
      <c r="V442" s="16" t="n">
        <v>0.233121529512194</v>
      </c>
      <c r="W442" s="16"/>
      <c r="X442" s="16" t="n">
        <v>0.218967068263701</v>
      </c>
      <c r="Y442" s="16" t="n">
        <v>0.223575362864176</v>
      </c>
      <c r="Z442" s="16"/>
      <c r="AA442" s="16" t="n">
        <v>0.208548500199407</v>
      </c>
      <c r="AB442" s="16" t="n">
        <v>0.203310363742599</v>
      </c>
      <c r="AC442" s="16" t="n">
        <v>0.252639349123872</v>
      </c>
      <c r="AD442" s="16"/>
      <c r="AE442" s="16" t="n">
        <v>0.220669973396836</v>
      </c>
      <c r="AF442" s="16" t="n">
        <v>0.214073861201694</v>
      </c>
      <c r="AG442" s="16" t="n">
        <v>0.234737866166675</v>
      </c>
      <c r="AH442" s="16"/>
      <c r="AI442" s="16" t="n">
        <v>0.196627428553991</v>
      </c>
      <c r="AJ442" s="16" t="n">
        <v>0.184669359452618</v>
      </c>
    </row>
    <row r="443">
      <c r="B443" t="s">
        <v>159</v>
      </c>
      <c r="C443" s="16" t="n">
        <v>0.292090604673168</v>
      </c>
      <c r="D443" s="16" t="n">
        <v>0.374936486863252</v>
      </c>
      <c r="E443" s="16" t="n">
        <v>0.210281850684622</v>
      </c>
      <c r="F443" s="16"/>
      <c r="G443" s="16" t="n">
        <v>0.172350723725845</v>
      </c>
      <c r="H443" s="16" t="n">
        <v>0.268577753928641</v>
      </c>
      <c r="I443" s="16" t="n">
        <v>0.36125738388209</v>
      </c>
      <c r="J443" s="16"/>
      <c r="K443" s="16" t="n">
        <v>0.313961644327003</v>
      </c>
      <c r="L443" s="16" t="n">
        <v>0.2886030833252</v>
      </c>
      <c r="M443" s="16" t="n">
        <v>0.262024401849168</v>
      </c>
      <c r="N443" s="16" t="n">
        <v>0.233672928832721</v>
      </c>
      <c r="O443" s="16" t="n">
        <v>0.362931395100293</v>
      </c>
      <c r="P443" s="16" t="n">
        <v>0.29127013909501</v>
      </c>
      <c r="Q443" s="16" t="n">
        <v>0.296950766528408</v>
      </c>
      <c r="R443" s="16" t="n">
        <v>0.271603552959341</v>
      </c>
      <c r="S443" s="16" t="n">
        <v>0.253284910705987</v>
      </c>
      <c r="T443" s="16" t="n">
        <v>0.368037606972164</v>
      </c>
      <c r="U443" s="16" t="n">
        <v>0.283277511592215</v>
      </c>
      <c r="V443" s="16" t="n">
        <v>0.242320255411771</v>
      </c>
      <c r="W443" s="16"/>
      <c r="X443" s="16" t="n">
        <v>0.270880898545505</v>
      </c>
      <c r="Y443" s="16" t="n">
        <v>0.328326858540892</v>
      </c>
      <c r="Z443" s="16"/>
      <c r="AA443" s="16" t="n">
        <v>0.392635932512913</v>
      </c>
      <c r="AB443" s="16" t="n">
        <v>0.254212613621331</v>
      </c>
      <c r="AC443" s="16" t="n">
        <v>0.270136573709659</v>
      </c>
      <c r="AD443" s="16"/>
      <c r="AE443" s="16" t="n">
        <v>0.316969828603186</v>
      </c>
      <c r="AF443" s="16" t="n">
        <v>0.294532879720977</v>
      </c>
      <c r="AG443" s="16" t="n">
        <v>0.220779975281142</v>
      </c>
      <c r="AH443" s="16"/>
      <c r="AI443" s="16" t="n">
        <v>0.446127287600998</v>
      </c>
      <c r="AJ443" s="16" t="n">
        <v>0.270158191089843</v>
      </c>
    </row>
    <row r="444">
      <c r="B444" t="s">
        <v>94</v>
      </c>
      <c r="C444" s="16" t="n">
        <v>0.041988962581187</v>
      </c>
      <c r="D444" s="16" t="n">
        <v>0.0471179462369696</v>
      </c>
      <c r="E444" s="16" t="n">
        <v>0.0370796551236303</v>
      </c>
      <c r="F444" s="16"/>
      <c r="G444" s="16" t="n">
        <v>0.0582684667705995</v>
      </c>
      <c r="H444" s="16" t="n">
        <v>0.0435978058546405</v>
      </c>
      <c r="I444" s="16" t="n">
        <v>0.0340624882504029</v>
      </c>
      <c r="J444" s="16"/>
      <c r="K444" s="16" t="n">
        <v>0.0350016347534552</v>
      </c>
      <c r="L444" s="16" t="n">
        <v>0.0362396133552894</v>
      </c>
      <c r="M444" s="16" t="n">
        <v>0.0534469151898295</v>
      </c>
      <c r="N444" s="16" t="n">
        <v>0.02568078229639</v>
      </c>
      <c r="O444" s="16" t="n">
        <v>0.0654487355479979</v>
      </c>
      <c r="P444" s="16" t="n">
        <v>0.0627801379717212</v>
      </c>
      <c r="Q444" s="16" t="n">
        <v>0.0377216178583823</v>
      </c>
      <c r="R444" s="16" t="n">
        <v>0.0313196490160914</v>
      </c>
      <c r="S444" s="16" t="n">
        <v>0.0276865617736226</v>
      </c>
      <c r="T444" s="16" t="n">
        <v>0.0345596815157552</v>
      </c>
      <c r="U444" s="16" t="n">
        <v>0.0671867384490467</v>
      </c>
      <c r="V444" s="16" t="n">
        <v>0.0576501505316501</v>
      </c>
      <c r="W444" s="16"/>
      <c r="X444" s="16" t="n">
        <v>0.0382950077538135</v>
      </c>
      <c r="Y444" s="16" t="n">
        <v>0.0482999922623584</v>
      </c>
      <c r="Z444" s="16"/>
      <c r="AA444" s="16" t="n">
        <v>0.0301583396391148</v>
      </c>
      <c r="AB444" s="16" t="n">
        <v>0.0465450293310266</v>
      </c>
      <c r="AC444" s="16" t="n">
        <v>0.0444395308505269</v>
      </c>
      <c r="AD444" s="16"/>
      <c r="AE444" s="16" t="n">
        <v>0.0340296407873217</v>
      </c>
      <c r="AF444" s="16" t="n">
        <v>0.0440722563014969</v>
      </c>
      <c r="AG444" s="16" t="n">
        <v>0.0586893103735642</v>
      </c>
      <c r="AH444" s="16"/>
      <c r="AI444" s="16" t="n">
        <v>0.0343246549847621</v>
      </c>
      <c r="AJ444" s="16" t="n">
        <v>0.0416093722651339</v>
      </c>
    </row>
    <row r="445">
      <c r="B445" t="s">
        <v>165</v>
      </c>
      <c r="C445" s="16" t="n">
        <v>0.445251929355198</v>
      </c>
      <c r="D445" s="16" t="n">
        <v>0.349917999752388</v>
      </c>
      <c r="E445" s="16" t="n">
        <v>0.540511819455629</v>
      </c>
      <c r="F445" s="16"/>
      <c r="G445" s="16" t="n">
        <v>0.566792807855834</v>
      </c>
      <c r="H445" s="16" t="n">
        <v>0.466627067167272</v>
      </c>
      <c r="I445" s="16" t="n">
        <v>0.377362581427635</v>
      </c>
      <c r="J445" s="16"/>
      <c r="K445" s="16" t="n">
        <v>0.425381272392062</v>
      </c>
      <c r="L445" s="16" t="n">
        <v>0.480575762255982</v>
      </c>
      <c r="M445" s="16" t="n">
        <v>0.479340788079015</v>
      </c>
      <c r="N445" s="16" t="n">
        <v>0.490794275562562</v>
      </c>
      <c r="O445" s="16" t="n">
        <v>0.409651156990587</v>
      </c>
      <c r="P445" s="16" t="n">
        <v>0.398373222222137</v>
      </c>
      <c r="Q445" s="16" t="n">
        <v>0.431343823155564</v>
      </c>
      <c r="R445" s="16" t="n">
        <v>0.451841625069911</v>
      </c>
      <c r="S445" s="16" t="n">
        <v>0.493698371132942</v>
      </c>
      <c r="T445" s="16" t="n">
        <v>0.356326453861381</v>
      </c>
      <c r="U445" s="16" t="n">
        <v>0.455511105254099</v>
      </c>
      <c r="V445" s="16" t="n">
        <v>0.466908064544385</v>
      </c>
      <c r="W445" s="16"/>
      <c r="X445" s="16" t="n">
        <v>0.471857025436981</v>
      </c>
      <c r="Y445" s="16" t="n">
        <v>0.399797786332574</v>
      </c>
      <c r="Z445" s="16"/>
      <c r="AA445" s="16" t="n">
        <v>0.368657227648565</v>
      </c>
      <c r="AB445" s="16" t="n">
        <v>0.495931993305044</v>
      </c>
      <c r="AC445" s="16" t="n">
        <v>0.432784546315942</v>
      </c>
      <c r="AD445" s="16"/>
      <c r="AE445" s="16" t="n">
        <v>0.428330557212656</v>
      </c>
      <c r="AF445" s="16" t="n">
        <v>0.447321002775833</v>
      </c>
      <c r="AG445" s="16" t="n">
        <v>0.485792848178619</v>
      </c>
      <c r="AH445" s="16"/>
      <c r="AI445" s="16" t="n">
        <v>0.322920628860249</v>
      </c>
      <c r="AJ445" s="16" t="n">
        <v>0.503563077192405</v>
      </c>
    </row>
    <row r="446">
      <c r="B446" t="s">
        <v>164</v>
      </c>
      <c r="C446" s="16" t="n">
        <v>0.334079567254356</v>
      </c>
      <c r="D446" s="16" t="n">
        <v>0.422054433100222</v>
      </c>
      <c r="E446" s="16" t="n">
        <v>0.247361505808253</v>
      </c>
      <c r="F446" s="16"/>
      <c r="G446" s="16" t="n">
        <v>0.230619190496445</v>
      </c>
      <c r="H446" s="16" t="n">
        <v>0.312175559783282</v>
      </c>
      <c r="I446" s="16" t="n">
        <v>0.395319872132493</v>
      </c>
      <c r="J446" s="16"/>
      <c r="K446" s="16" t="n">
        <v>0.348963279080458</v>
      </c>
      <c r="L446" s="16" t="n">
        <v>0.324842696680489</v>
      </c>
      <c r="M446" s="16" t="n">
        <v>0.315471317038997</v>
      </c>
      <c r="N446" s="16" t="n">
        <v>0.259353711129111</v>
      </c>
      <c r="O446" s="16" t="n">
        <v>0.428380130648291</v>
      </c>
      <c r="P446" s="16" t="n">
        <v>0.354050277066731</v>
      </c>
      <c r="Q446" s="16" t="n">
        <v>0.33467238438679</v>
      </c>
      <c r="R446" s="16" t="n">
        <v>0.302923201975432</v>
      </c>
      <c r="S446" s="16" t="n">
        <v>0.280971472479609</v>
      </c>
      <c r="T446" s="16" t="n">
        <v>0.402597288487919</v>
      </c>
      <c r="U446" s="16" t="n">
        <v>0.350464250041261</v>
      </c>
      <c r="V446" s="16" t="n">
        <v>0.299970405943421</v>
      </c>
      <c r="W446" s="16"/>
      <c r="X446" s="16" t="n">
        <v>0.309175906299318</v>
      </c>
      <c r="Y446" s="16" t="n">
        <v>0.37662685080325</v>
      </c>
      <c r="Z446" s="16"/>
      <c r="AA446" s="16" t="n">
        <v>0.422794272152028</v>
      </c>
      <c r="AB446" s="16" t="n">
        <v>0.300757642952357</v>
      </c>
      <c r="AC446" s="16" t="n">
        <v>0.314576104560186</v>
      </c>
      <c r="AD446" s="16"/>
      <c r="AE446" s="16" t="n">
        <v>0.350999469390508</v>
      </c>
      <c r="AF446" s="16" t="n">
        <v>0.338605136022473</v>
      </c>
      <c r="AG446" s="16" t="n">
        <v>0.279469285654706</v>
      </c>
      <c r="AH446" s="16"/>
      <c r="AI446" s="16" t="n">
        <v>0.48045194258576</v>
      </c>
      <c r="AJ446" s="16" t="n">
        <v>0.311767563354976</v>
      </c>
    </row>
    <row r="447">
      <c r="B447" t="s">
        <v>138</v>
      </c>
      <c r="C447" s="16" t="n">
        <v>-0.111172362100843</v>
      </c>
      <c r="D447" s="16" t="n">
        <v>0.0721364333478334</v>
      </c>
      <c r="E447" s="16" t="n">
        <v>-0.293150313647376</v>
      </c>
      <c r="F447" s="16"/>
      <c r="G447" s="16" t="n">
        <v>-0.33617361735939</v>
      </c>
      <c r="H447" s="16" t="n">
        <v>-0.15445150738399</v>
      </c>
      <c r="I447" s="16" t="n">
        <v>0.0179572907048578</v>
      </c>
      <c r="J447" s="16"/>
      <c r="K447" s="16" t="n">
        <v>-0.0764179933116042</v>
      </c>
      <c r="L447" s="16" t="n">
        <v>-0.155733065575493</v>
      </c>
      <c r="M447" s="16" t="n">
        <v>-0.163869471040018</v>
      </c>
      <c r="N447" s="16" t="n">
        <v>-0.231440564433452</v>
      </c>
      <c r="O447" s="16" t="n">
        <v>0.0187289736577037</v>
      </c>
      <c r="P447" s="16" t="n">
        <v>-0.0443229451554062</v>
      </c>
      <c r="Q447" s="16" t="n">
        <v>-0.0966714387687741</v>
      </c>
      <c r="R447" s="16" t="n">
        <v>-0.148918423094478</v>
      </c>
      <c r="S447" s="16" t="n">
        <v>-0.212726898653333</v>
      </c>
      <c r="T447" s="16" t="n">
        <v>0.046270834626538</v>
      </c>
      <c r="U447" s="16" t="n">
        <v>-0.105046855212838</v>
      </c>
      <c r="V447" s="16" t="n">
        <v>-0.166937658600964</v>
      </c>
      <c r="W447" s="16"/>
      <c r="X447" s="16" t="n">
        <v>-0.162681119137663</v>
      </c>
      <c r="Y447" s="16" t="n">
        <v>-0.0231709355293241</v>
      </c>
      <c r="Z447" s="16"/>
      <c r="AA447" s="16" t="n">
        <v>0.0541370445034627</v>
      </c>
      <c r="AB447" s="16" t="n">
        <v>-0.195174350352686</v>
      </c>
      <c r="AC447" s="16" t="n">
        <v>-0.118208441755756</v>
      </c>
      <c r="AD447" s="16"/>
      <c r="AE447" s="16" t="n">
        <v>-0.0773310878221474</v>
      </c>
      <c r="AF447" s="16" t="n">
        <v>-0.108715866753359</v>
      </c>
      <c r="AG447" s="16" t="n">
        <v>-0.206323562523912</v>
      </c>
      <c r="AH447" s="16"/>
      <c r="AI447" s="16" t="n">
        <v>0.157531313725511</v>
      </c>
      <c r="AJ447" s="16" t="n">
        <v>-0.191795513837429</v>
      </c>
    </row>
    <row r="448">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row>
    <row r="449">
      <c r="B449" s="7" t="s">
        <v>224</v>
      </c>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row>
    <row r="450">
      <c r="B450" s="26" t="s">
        <v>65</v>
      </c>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row>
    <row r="451">
      <c r="B451" t="s">
        <v>219</v>
      </c>
      <c r="C451" s="16" t="n">
        <v>0.187368279906105</v>
      </c>
      <c r="D451" s="16" t="n">
        <v>0.171130708321316</v>
      </c>
      <c r="E451" s="16" t="n">
        <v>0.199217206116235</v>
      </c>
      <c r="F451" s="16"/>
      <c r="G451" s="16" t="n">
        <v>0.201054455481097</v>
      </c>
      <c r="H451" s="16" t="n">
        <v>0.213321206919018</v>
      </c>
      <c r="I451" s="16" t="n">
        <v>0.157818337245329</v>
      </c>
      <c r="J451" s="16"/>
      <c r="K451" s="16" t="n">
        <v>0.193590977295213</v>
      </c>
      <c r="L451" s="16" t="n">
        <v>0.19276349083391</v>
      </c>
      <c r="M451" s="16" t="n">
        <v>0.178292397708687</v>
      </c>
      <c r="N451" s="16" t="n">
        <v>0.198378918898037</v>
      </c>
      <c r="O451" s="16" t="n">
        <v>0.235622936755638</v>
      </c>
      <c r="P451" s="16" t="n">
        <v>0.192501367991599</v>
      </c>
      <c r="Q451" s="16" t="n">
        <v>0.188741855529047</v>
      </c>
      <c r="R451" s="16" t="n">
        <v>0.183127609893934</v>
      </c>
      <c r="S451" s="16" t="n">
        <v>0.202836066893723</v>
      </c>
      <c r="T451" s="16" t="n">
        <v>0.0848260683714845</v>
      </c>
      <c r="U451" s="16" t="n">
        <v>0.209124078926362</v>
      </c>
      <c r="V451" s="16" t="n">
        <v>0.17560026503798</v>
      </c>
      <c r="W451" s="16"/>
      <c r="X451" s="16" t="n">
        <v>0.188613784637665</v>
      </c>
      <c r="Y451" s="16" t="n">
        <v>0.185240366139899</v>
      </c>
      <c r="Z451" s="16"/>
      <c r="AA451" s="16" t="n">
        <v>0.186004865987609</v>
      </c>
      <c r="AB451" s="16" t="n">
        <v>0.202079884632138</v>
      </c>
      <c r="AC451" s="16" t="n">
        <v>0.168675529190333</v>
      </c>
      <c r="AD451" s="16"/>
      <c r="AE451" s="16" t="n">
        <v>0.19859351412317</v>
      </c>
      <c r="AF451" s="16" t="n">
        <v>0.168052888699557</v>
      </c>
      <c r="AG451" s="16" t="n">
        <v>0.198765195793568</v>
      </c>
      <c r="AH451" s="16"/>
      <c r="AI451" s="16" t="n">
        <v>0.210834034896766</v>
      </c>
      <c r="AJ451" s="16" t="n">
        <v>0.187493376501304</v>
      </c>
    </row>
    <row r="452">
      <c r="B452" t="s">
        <v>161</v>
      </c>
      <c r="C452" s="16" t="n">
        <v>0.183582133558244</v>
      </c>
      <c r="D452" s="16" t="n">
        <v>0.22097531705726</v>
      </c>
      <c r="E452" s="16" t="n">
        <v>0.142299820096476</v>
      </c>
      <c r="F452" s="16"/>
      <c r="G452" s="16" t="n">
        <v>0.214951547229481</v>
      </c>
      <c r="H452" s="16" t="n">
        <v>0.18420828950701</v>
      </c>
      <c r="I452" s="16" t="n">
        <v>0.17060997249822</v>
      </c>
      <c r="J452" s="16"/>
      <c r="K452" s="16" t="n">
        <v>0.195384110351044</v>
      </c>
      <c r="L452" s="16" t="n">
        <v>0.193567598782968</v>
      </c>
      <c r="M452" s="16" t="n">
        <v>0.194016595316915</v>
      </c>
      <c r="N452" s="16" t="n">
        <v>0.218527382567087</v>
      </c>
      <c r="O452" s="16" t="n">
        <v>0.152095413283246</v>
      </c>
      <c r="P452" s="16" t="n">
        <v>0.145869116950047</v>
      </c>
      <c r="Q452" s="16" t="n">
        <v>0.173175882896439</v>
      </c>
      <c r="R452" s="16" t="n">
        <v>0.166165558858463</v>
      </c>
      <c r="S452" s="16" t="n">
        <v>0.189172750646549</v>
      </c>
      <c r="T452" s="16" t="n">
        <v>0.188103861959125</v>
      </c>
      <c r="U452" s="16" t="n">
        <v>0.169929211131821</v>
      </c>
      <c r="V452" s="16" t="n">
        <v>0.189002549549517</v>
      </c>
      <c r="W452" s="16"/>
      <c r="X452" s="16" t="n">
        <v>0.200786652783423</v>
      </c>
      <c r="Y452" s="16" t="n">
        <v>0.154188641608699</v>
      </c>
      <c r="Z452" s="16"/>
      <c r="AA452" s="16" t="n">
        <v>0.138313712612899</v>
      </c>
      <c r="AB452" s="16" t="n">
        <v>0.200743166970685</v>
      </c>
      <c r="AC452" s="16" t="n">
        <v>0.193323004121318</v>
      </c>
      <c r="AD452" s="16"/>
      <c r="AE452" s="16" t="n">
        <v>0.184865787674538</v>
      </c>
      <c r="AF452" s="16" t="n">
        <v>0.184988762889397</v>
      </c>
      <c r="AG452" s="16" t="n">
        <v>0.177169931571841</v>
      </c>
      <c r="AH452" s="16"/>
      <c r="AI452" s="16" t="n">
        <v>0.147709592830947</v>
      </c>
      <c r="AJ452" s="16" t="n">
        <v>0.186560404621199</v>
      </c>
    </row>
    <row r="453">
      <c r="B453" t="s">
        <v>220</v>
      </c>
      <c r="C453" s="16" t="n">
        <v>0.187553815749359</v>
      </c>
      <c r="D453" s="16" t="n">
        <v>0.206499523620843</v>
      </c>
      <c r="E453" s="16" t="n">
        <v>0.172685406703339</v>
      </c>
      <c r="F453" s="16"/>
      <c r="G453" s="16" t="n">
        <v>0.163311132325913</v>
      </c>
      <c r="H453" s="16" t="n">
        <v>0.180009058618184</v>
      </c>
      <c r="I453" s="16" t="n">
        <v>0.20414770521091</v>
      </c>
      <c r="J453" s="16"/>
      <c r="K453" s="16" t="n">
        <v>0.18315880930671</v>
      </c>
      <c r="L453" s="16" t="n">
        <v>0.174865203289217</v>
      </c>
      <c r="M453" s="16" t="n">
        <v>0.17175418357083</v>
      </c>
      <c r="N453" s="16" t="n">
        <v>0.169892372943168</v>
      </c>
      <c r="O453" s="16" t="n">
        <v>0.152443481986792</v>
      </c>
      <c r="P453" s="16" t="n">
        <v>0.190188750258859</v>
      </c>
      <c r="Q453" s="16" t="n">
        <v>0.186023522871945</v>
      </c>
      <c r="R453" s="16" t="n">
        <v>0.228426962587783</v>
      </c>
      <c r="S453" s="16" t="n">
        <v>0.203089050832983</v>
      </c>
      <c r="T453" s="16" t="n">
        <v>0.211363112991299</v>
      </c>
      <c r="U453" s="16" t="n">
        <v>0.21045573685205</v>
      </c>
      <c r="V453" s="16" t="n">
        <v>0.235230325916766</v>
      </c>
      <c r="W453" s="16"/>
      <c r="X453" s="16" t="n">
        <v>0.186663436261196</v>
      </c>
      <c r="Y453" s="16" t="n">
        <v>0.189075006895408</v>
      </c>
      <c r="Z453" s="16"/>
      <c r="AA453" s="16" t="n">
        <v>0.189581799515962</v>
      </c>
      <c r="AB453" s="16" t="n">
        <v>0.166040958255162</v>
      </c>
      <c r="AC453" s="16" t="n">
        <v>0.214863582864907</v>
      </c>
      <c r="AD453" s="16"/>
      <c r="AE453" s="16" t="n">
        <v>0.184127854611024</v>
      </c>
      <c r="AF453" s="16" t="n">
        <v>0.185226179104594</v>
      </c>
      <c r="AG453" s="16" t="n">
        <v>0.201623134672621</v>
      </c>
      <c r="AH453" s="16"/>
      <c r="AI453" s="16" t="n">
        <v>0.151608649943104</v>
      </c>
      <c r="AJ453" s="16" t="n">
        <v>0.195406396119457</v>
      </c>
    </row>
    <row r="454">
      <c r="B454" t="s">
        <v>159</v>
      </c>
      <c r="C454" s="16" t="n">
        <v>0.402207013314209</v>
      </c>
      <c r="D454" s="16" t="n">
        <v>0.350394814910557</v>
      </c>
      <c r="E454" s="16" t="n">
        <v>0.457192545219346</v>
      </c>
      <c r="F454" s="16"/>
      <c r="G454" s="16" t="n">
        <v>0.378915006266735</v>
      </c>
      <c r="H454" s="16" t="n">
        <v>0.378955351456297</v>
      </c>
      <c r="I454" s="16" t="n">
        <v>0.433037832832277</v>
      </c>
      <c r="J454" s="16"/>
      <c r="K454" s="16" t="n">
        <v>0.39149508539251</v>
      </c>
      <c r="L454" s="16" t="n">
        <v>0.413858949424419</v>
      </c>
      <c r="M454" s="16" t="n">
        <v>0.403113127892128</v>
      </c>
      <c r="N454" s="16" t="n">
        <v>0.384581994153065</v>
      </c>
      <c r="O454" s="16" t="n">
        <v>0.414532822989036</v>
      </c>
      <c r="P454" s="16" t="n">
        <v>0.420590931980859</v>
      </c>
      <c r="Q454" s="16" t="n">
        <v>0.397725474780455</v>
      </c>
      <c r="R454" s="16" t="n">
        <v>0.408493492145991</v>
      </c>
      <c r="S454" s="16" t="n">
        <v>0.374230776021772</v>
      </c>
      <c r="T454" s="16" t="n">
        <v>0.470485590702689</v>
      </c>
      <c r="U454" s="16" t="n">
        <v>0.352929946991933</v>
      </c>
      <c r="V454" s="16" t="n">
        <v>0.360940273013994</v>
      </c>
      <c r="W454" s="16"/>
      <c r="X454" s="16" t="n">
        <v>0.389353040027384</v>
      </c>
      <c r="Y454" s="16" t="n">
        <v>0.424167706047373</v>
      </c>
      <c r="Z454" s="16"/>
      <c r="AA454" s="16" t="n">
        <v>0.462906337053496</v>
      </c>
      <c r="AB454" s="16" t="n">
        <v>0.391970120930837</v>
      </c>
      <c r="AC454" s="16" t="n">
        <v>0.372060002086454</v>
      </c>
      <c r="AD454" s="16"/>
      <c r="AE454" s="16" t="n">
        <v>0.39596119565465</v>
      </c>
      <c r="AF454" s="16" t="n">
        <v>0.41920476014425</v>
      </c>
      <c r="AG454" s="16" t="n">
        <v>0.382526826649737</v>
      </c>
      <c r="AH454" s="16"/>
      <c r="AI454" s="16" t="n">
        <v>0.46319700475031</v>
      </c>
      <c r="AJ454" s="16" t="n">
        <v>0.395180242128389</v>
      </c>
    </row>
    <row r="455">
      <c r="B455" t="s">
        <v>94</v>
      </c>
      <c r="C455" s="16" t="n">
        <v>0.0392887574720819</v>
      </c>
      <c r="D455" s="16" t="n">
        <v>0.0509996360900235</v>
      </c>
      <c r="E455" s="16" t="n">
        <v>0.0286050218646037</v>
      </c>
      <c r="F455" s="16"/>
      <c r="G455" s="16" t="n">
        <v>0.0417678586967737</v>
      </c>
      <c r="H455" s="16" t="n">
        <v>0.0435060934994918</v>
      </c>
      <c r="I455" s="16" t="n">
        <v>0.0343861522132636</v>
      </c>
      <c r="J455" s="16"/>
      <c r="K455" s="16" t="n">
        <v>0.0363710176545217</v>
      </c>
      <c r="L455" s="16" t="n">
        <v>0.0249447576694871</v>
      </c>
      <c r="M455" s="16" t="n">
        <v>0.0528236955114399</v>
      </c>
      <c r="N455" s="16" t="n">
        <v>0.0286193314386432</v>
      </c>
      <c r="O455" s="16" t="n">
        <v>0.0453053449852886</v>
      </c>
      <c r="P455" s="16" t="n">
        <v>0.0508498328186355</v>
      </c>
      <c r="Q455" s="16" t="n">
        <v>0.0543332639221144</v>
      </c>
      <c r="R455" s="16" t="n">
        <v>0.0137863765138294</v>
      </c>
      <c r="S455" s="16" t="n">
        <v>0.0306713556049739</v>
      </c>
      <c r="T455" s="16" t="n">
        <v>0.0452213659754025</v>
      </c>
      <c r="U455" s="16" t="n">
        <v>0.0575610260978348</v>
      </c>
      <c r="V455" s="16" t="n">
        <v>0.0392265864817426</v>
      </c>
      <c r="W455" s="16"/>
      <c r="X455" s="16" t="n">
        <v>0.0345830862903319</v>
      </c>
      <c r="Y455" s="16" t="n">
        <v>0.0473282793086207</v>
      </c>
      <c r="Z455" s="16"/>
      <c r="AA455" s="16" t="n">
        <v>0.0231932848300338</v>
      </c>
      <c r="AB455" s="16" t="n">
        <v>0.0391658692111785</v>
      </c>
      <c r="AC455" s="16" t="n">
        <v>0.0510778817369882</v>
      </c>
      <c r="AD455" s="16"/>
      <c r="AE455" s="16" t="n">
        <v>0.0364516479366186</v>
      </c>
      <c r="AF455" s="16" t="n">
        <v>0.0425274091622012</v>
      </c>
      <c r="AG455" s="16" t="n">
        <v>0.0399149113122325</v>
      </c>
      <c r="AH455" s="16"/>
      <c r="AI455" s="16" t="n">
        <v>0.0266507175788727</v>
      </c>
      <c r="AJ455" s="16" t="n">
        <v>0.0353595806296512</v>
      </c>
    </row>
    <row r="456">
      <c r="B456" t="s">
        <v>165</v>
      </c>
      <c r="C456" s="16" t="n">
        <v>0.37095041346435</v>
      </c>
      <c r="D456" s="16" t="n">
        <v>0.392106025378577</v>
      </c>
      <c r="E456" s="16" t="n">
        <v>0.341517026212711</v>
      </c>
      <c r="F456" s="16"/>
      <c r="G456" s="16" t="n">
        <v>0.416006002710578</v>
      </c>
      <c r="H456" s="16" t="n">
        <v>0.397529496426028</v>
      </c>
      <c r="I456" s="16" t="n">
        <v>0.328428309743549</v>
      </c>
      <c r="J456" s="16"/>
      <c r="K456" s="16" t="n">
        <v>0.388975087646258</v>
      </c>
      <c r="L456" s="16" t="n">
        <v>0.386331089616877</v>
      </c>
      <c r="M456" s="16" t="n">
        <v>0.372308993025601</v>
      </c>
      <c r="N456" s="16" t="n">
        <v>0.416906301465124</v>
      </c>
      <c r="O456" s="16" t="n">
        <v>0.387718350038884</v>
      </c>
      <c r="P456" s="16" t="n">
        <v>0.338370484941646</v>
      </c>
      <c r="Q456" s="16" t="n">
        <v>0.361917738425486</v>
      </c>
      <c r="R456" s="16" t="n">
        <v>0.349293168752397</v>
      </c>
      <c r="S456" s="16" t="n">
        <v>0.392008817540272</v>
      </c>
      <c r="T456" s="16" t="n">
        <v>0.27292993033061</v>
      </c>
      <c r="U456" s="16" t="n">
        <v>0.379053290058182</v>
      </c>
      <c r="V456" s="16" t="n">
        <v>0.364602814587497</v>
      </c>
      <c r="W456" s="16"/>
      <c r="X456" s="16" t="n">
        <v>0.389400437421088</v>
      </c>
      <c r="Y456" s="16" t="n">
        <v>0.339429007748598</v>
      </c>
      <c r="Z456" s="16"/>
      <c r="AA456" s="16" t="n">
        <v>0.324318578600508</v>
      </c>
      <c r="AB456" s="16" t="n">
        <v>0.402823051602823</v>
      </c>
      <c r="AC456" s="16" t="n">
        <v>0.361998533311651</v>
      </c>
      <c r="AD456" s="16"/>
      <c r="AE456" s="16" t="n">
        <v>0.383459301797707</v>
      </c>
      <c r="AF456" s="16" t="n">
        <v>0.353041651588955</v>
      </c>
      <c r="AG456" s="16" t="n">
        <v>0.375935127365409</v>
      </c>
      <c r="AH456" s="16"/>
      <c r="AI456" s="16" t="n">
        <v>0.358543627727713</v>
      </c>
      <c r="AJ456" s="16" t="n">
        <v>0.374053781122503</v>
      </c>
    </row>
    <row r="457">
      <c r="B457" t="s">
        <v>164</v>
      </c>
      <c r="C457" s="16" t="n">
        <v>0.441495770786291</v>
      </c>
      <c r="D457" s="16" t="n">
        <v>0.40139445100058</v>
      </c>
      <c r="E457" s="16" t="n">
        <v>0.48579756708395</v>
      </c>
      <c r="F457" s="16"/>
      <c r="G457" s="16" t="n">
        <v>0.420682864963509</v>
      </c>
      <c r="H457" s="16" t="n">
        <v>0.422461444955789</v>
      </c>
      <c r="I457" s="16" t="n">
        <v>0.46742398504554</v>
      </c>
      <c r="J457" s="16"/>
      <c r="K457" s="16" t="n">
        <v>0.427866103047032</v>
      </c>
      <c r="L457" s="16" t="n">
        <v>0.438803707093906</v>
      </c>
      <c r="M457" s="16" t="n">
        <v>0.455936823403568</v>
      </c>
      <c r="N457" s="16" t="n">
        <v>0.413201325591708</v>
      </c>
      <c r="O457" s="16" t="n">
        <v>0.459838167974324</v>
      </c>
      <c r="P457" s="16" t="n">
        <v>0.471440764799495</v>
      </c>
      <c r="Q457" s="16" t="n">
        <v>0.452058738702569</v>
      </c>
      <c r="R457" s="16" t="n">
        <v>0.42227986865982</v>
      </c>
      <c r="S457" s="16" t="n">
        <v>0.404902131626746</v>
      </c>
      <c r="T457" s="16" t="n">
        <v>0.515706956678092</v>
      </c>
      <c r="U457" s="16" t="n">
        <v>0.410490973089767</v>
      </c>
      <c r="V457" s="16" t="n">
        <v>0.400166859495737</v>
      </c>
      <c r="W457" s="16"/>
      <c r="X457" s="16" t="n">
        <v>0.423936126317715</v>
      </c>
      <c r="Y457" s="16" t="n">
        <v>0.471495985355994</v>
      </c>
      <c r="Z457" s="16"/>
      <c r="AA457" s="16" t="n">
        <v>0.48609962188353</v>
      </c>
      <c r="AB457" s="16" t="n">
        <v>0.431135990142015</v>
      </c>
      <c r="AC457" s="16" t="n">
        <v>0.423137883823442</v>
      </c>
      <c r="AD457" s="16"/>
      <c r="AE457" s="16" t="n">
        <v>0.432412843591269</v>
      </c>
      <c r="AF457" s="16" t="n">
        <v>0.461732169306451</v>
      </c>
      <c r="AG457" s="16" t="n">
        <v>0.42244173796197</v>
      </c>
      <c r="AH457" s="16"/>
      <c r="AI457" s="16" t="n">
        <v>0.489847722329183</v>
      </c>
      <c r="AJ457" s="16" t="n">
        <v>0.43053982275804</v>
      </c>
    </row>
    <row r="458">
      <c r="B458" t="s">
        <v>138</v>
      </c>
      <c r="C458" s="16" t="n">
        <v>0.0705453573219411</v>
      </c>
      <c r="D458" s="16" t="n">
        <v>0.00928842562200344</v>
      </c>
      <c r="E458" s="16" t="n">
        <v>0.144280540871239</v>
      </c>
      <c r="F458" s="16"/>
      <c r="G458" s="16" t="n">
        <v>0.00467686225293068</v>
      </c>
      <c r="H458" s="16" t="n">
        <v>0.0249319485297613</v>
      </c>
      <c r="I458" s="16" t="n">
        <v>0.138995675301991</v>
      </c>
      <c r="J458" s="16"/>
      <c r="K458" s="16" t="n">
        <v>0.0388910154007746</v>
      </c>
      <c r="L458" s="16" t="n">
        <v>0.0524726174770285</v>
      </c>
      <c r="M458" s="16" t="n">
        <v>0.0836278303779666</v>
      </c>
      <c r="N458" s="16" t="n">
        <v>-0.00370497587341606</v>
      </c>
      <c r="O458" s="16" t="n">
        <v>0.0721198179354404</v>
      </c>
      <c r="P458" s="16" t="n">
        <v>0.133070279857848</v>
      </c>
      <c r="Q458" s="16" t="n">
        <v>0.0901410002770835</v>
      </c>
      <c r="R458" s="16" t="n">
        <v>0.0729866999074229</v>
      </c>
      <c r="S458" s="16" t="n">
        <v>0.0128933140864739</v>
      </c>
      <c r="T458" s="16" t="n">
        <v>0.242777026347482</v>
      </c>
      <c r="U458" s="16" t="n">
        <v>0.0314376830315849</v>
      </c>
      <c r="V458" s="16" t="n">
        <v>0.0355640449082393</v>
      </c>
      <c r="W458" s="16"/>
      <c r="X458" s="16" t="n">
        <v>0.0345356888966271</v>
      </c>
      <c r="Y458" s="16" t="n">
        <v>0.132066977607396</v>
      </c>
      <c r="Z458" s="16"/>
      <c r="AA458" s="16" t="n">
        <v>0.161781043283023</v>
      </c>
      <c r="AB458" s="16" t="n">
        <v>0.028312938539192</v>
      </c>
      <c r="AC458" s="16" t="n">
        <v>0.0611393505117916</v>
      </c>
      <c r="AD458" s="16"/>
      <c r="AE458" s="16" t="n">
        <v>0.0489535417935614</v>
      </c>
      <c r="AF458" s="16" t="n">
        <v>0.108690517717496</v>
      </c>
      <c r="AG458" s="16" t="n">
        <v>0.0465066105965606</v>
      </c>
      <c r="AH458" s="16"/>
      <c r="AI458" s="16" t="n">
        <v>0.131304094601469</v>
      </c>
      <c r="AJ458" s="16" t="n">
        <v>0.0564860416355371</v>
      </c>
    </row>
    <row r="459">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row>
    <row r="460">
      <c r="B460" s="7" t="s">
        <v>225</v>
      </c>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row>
    <row r="461">
      <c r="B461" s="26" t="s">
        <v>65</v>
      </c>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row>
    <row r="462">
      <c r="B462" t="s">
        <v>219</v>
      </c>
      <c r="C462" s="16" t="n">
        <v>0.215956442881313</v>
      </c>
      <c r="D462" s="16" t="n">
        <v>0.202586552801076</v>
      </c>
      <c r="E462" s="16" t="n">
        <v>0.230664011465092</v>
      </c>
      <c r="F462" s="16"/>
      <c r="G462" s="16" t="n">
        <v>0.243809291164609</v>
      </c>
      <c r="H462" s="16" t="n">
        <v>0.21967699733004</v>
      </c>
      <c r="I462" s="16" t="n">
        <v>0.201494408438861</v>
      </c>
      <c r="J462" s="16"/>
      <c r="K462" s="16" t="n">
        <v>0.225298227896304</v>
      </c>
      <c r="L462" s="16" t="n">
        <v>0.27334324924224</v>
      </c>
      <c r="M462" s="16" t="n">
        <v>0.221213926152779</v>
      </c>
      <c r="N462" s="16" t="n">
        <v>0.24571470777424</v>
      </c>
      <c r="O462" s="16" t="n">
        <v>0.227699119419529</v>
      </c>
      <c r="P462" s="16" t="n">
        <v>0.202169592223478</v>
      </c>
      <c r="Q462" s="16" t="n">
        <v>0.211923843306843</v>
      </c>
      <c r="R462" s="16" t="n">
        <v>0.273257366729172</v>
      </c>
      <c r="S462" s="16" t="n">
        <v>0.197914018841718</v>
      </c>
      <c r="T462" s="16" t="n">
        <v>0.103483450954186</v>
      </c>
      <c r="U462" s="16" t="n">
        <v>0.222111387052082</v>
      </c>
      <c r="V462" s="16" t="n">
        <v>0.11795011450633</v>
      </c>
      <c r="W462" s="16"/>
      <c r="X462" s="16" t="n">
        <v>0.210033059703295</v>
      </c>
      <c r="Y462" s="16" t="n">
        <v>0.22607639528907</v>
      </c>
      <c r="Z462" s="16"/>
      <c r="AA462" s="16" t="n">
        <v>0.220596208476159</v>
      </c>
      <c r="AB462" s="16" t="n">
        <v>0.199558059848717</v>
      </c>
      <c r="AC462" s="16" t="n">
        <v>0.234539034128563</v>
      </c>
      <c r="AD462" s="16"/>
      <c r="AE462" s="16" t="n">
        <v>0.230366606180341</v>
      </c>
      <c r="AF462" s="16" t="n">
        <v>0.18407834844794</v>
      </c>
      <c r="AG462" s="16" t="n">
        <v>0.245701076558651</v>
      </c>
      <c r="AH462" s="16"/>
      <c r="AI462" s="16" t="n">
        <v>0.221874350092079</v>
      </c>
      <c r="AJ462" s="16" t="n">
        <v>0.176487034950517</v>
      </c>
    </row>
    <row r="463">
      <c r="B463" t="s">
        <v>161</v>
      </c>
      <c r="C463" s="16" t="n">
        <v>0.182288120895361</v>
      </c>
      <c r="D463" s="16" t="n">
        <v>0.133795479837771</v>
      </c>
      <c r="E463" s="16" t="n">
        <v>0.233689583918868</v>
      </c>
      <c r="F463" s="16"/>
      <c r="G463" s="16" t="n">
        <v>0.203701522193925</v>
      </c>
      <c r="H463" s="16" t="n">
        <v>0.189542313456336</v>
      </c>
      <c r="I463" s="16" t="n">
        <v>0.167081999626163</v>
      </c>
      <c r="J463" s="16"/>
      <c r="K463" s="16" t="n">
        <v>0.138085513862432</v>
      </c>
      <c r="L463" s="16" t="n">
        <v>0.197938777977305</v>
      </c>
      <c r="M463" s="16" t="n">
        <v>0.166304316879046</v>
      </c>
      <c r="N463" s="16" t="n">
        <v>0.200518212827376</v>
      </c>
      <c r="O463" s="16" t="n">
        <v>0.214664193325105</v>
      </c>
      <c r="P463" s="16" t="n">
        <v>0.171650049037681</v>
      </c>
      <c r="Q463" s="16" t="n">
        <v>0.153299640865284</v>
      </c>
      <c r="R463" s="16" t="n">
        <v>0.189350495991827</v>
      </c>
      <c r="S463" s="16" t="n">
        <v>0.178041375297544</v>
      </c>
      <c r="T463" s="16" t="n">
        <v>0.229566543474825</v>
      </c>
      <c r="U463" s="16" t="n">
        <v>0.131935209673393</v>
      </c>
      <c r="V463" s="16" t="n">
        <v>0.319653028862204</v>
      </c>
      <c r="W463" s="16"/>
      <c r="X463" s="16" t="n">
        <v>0.217395628900621</v>
      </c>
      <c r="Y463" s="16" t="n">
        <v>0.122307819184227</v>
      </c>
      <c r="Z463" s="16"/>
      <c r="AA463" s="16" t="n">
        <v>0.143168727590741</v>
      </c>
      <c r="AB463" s="16" t="n">
        <v>0.203275358743781</v>
      </c>
      <c r="AC463" s="16" t="n">
        <v>0.182470205100575</v>
      </c>
      <c r="AD463" s="16"/>
      <c r="AE463" s="16" t="n">
        <v>0.162313605221893</v>
      </c>
      <c r="AF463" s="16" t="n">
        <v>0.205891533297831</v>
      </c>
      <c r="AG463" s="16" t="n">
        <v>0.18498531497022</v>
      </c>
      <c r="AH463" s="16"/>
      <c r="AI463" s="16" t="n">
        <v>0.135492941490748</v>
      </c>
      <c r="AJ463" s="16" t="n">
        <v>0.195539099441691</v>
      </c>
    </row>
    <row r="464">
      <c r="B464" t="s">
        <v>220</v>
      </c>
      <c r="C464" s="16" t="n">
        <v>0.180583410312042</v>
      </c>
      <c r="D464" s="16" t="n">
        <v>0.167656414553603</v>
      </c>
      <c r="E464" s="16" t="n">
        <v>0.192159121499349</v>
      </c>
      <c r="F464" s="16"/>
      <c r="G464" s="16" t="n">
        <v>0.201963827950493</v>
      </c>
      <c r="H464" s="16" t="n">
        <v>0.176756231231614</v>
      </c>
      <c r="I464" s="16" t="n">
        <v>0.175699510245599</v>
      </c>
      <c r="J464" s="16"/>
      <c r="K464" s="16" t="n">
        <v>0.160223054710919</v>
      </c>
      <c r="L464" s="16" t="n">
        <v>0.129906724749169</v>
      </c>
      <c r="M464" s="16" t="n">
        <v>0.19119123363267</v>
      </c>
      <c r="N464" s="16" t="n">
        <v>0.184467316905866</v>
      </c>
      <c r="O464" s="16" t="n">
        <v>0.138533066688925</v>
      </c>
      <c r="P464" s="16" t="n">
        <v>0.22920858098972</v>
      </c>
      <c r="Q464" s="16" t="n">
        <v>0.199070117238372</v>
      </c>
      <c r="R464" s="16" t="n">
        <v>0.172805646246282</v>
      </c>
      <c r="S464" s="16" t="n">
        <v>0.17474481290514</v>
      </c>
      <c r="T464" s="16" t="n">
        <v>0.263883691383693</v>
      </c>
      <c r="U464" s="16" t="n">
        <v>0.211292329959573</v>
      </c>
      <c r="V464" s="16" t="n">
        <v>0.119873893832355</v>
      </c>
      <c r="W464" s="16"/>
      <c r="X464" s="16" t="n">
        <v>0.176546283535398</v>
      </c>
      <c r="Y464" s="16" t="n">
        <v>0.187480740708519</v>
      </c>
      <c r="Z464" s="16"/>
      <c r="AA464" s="16" t="n">
        <v>0.153024939451952</v>
      </c>
      <c r="AB464" s="16" t="n">
        <v>0.181638423430215</v>
      </c>
      <c r="AC464" s="16" t="n">
        <v>0.199076044657994</v>
      </c>
      <c r="AD464" s="16"/>
      <c r="AE464" s="16" t="n">
        <v>0.171271784714482</v>
      </c>
      <c r="AF464" s="16" t="n">
        <v>0.184914389547304</v>
      </c>
      <c r="AG464" s="16" t="n">
        <v>0.196079872285003</v>
      </c>
      <c r="AH464" s="16"/>
      <c r="AI464" s="16" t="n">
        <v>0.15013454585132</v>
      </c>
      <c r="AJ464" s="16" t="n">
        <v>0.173379651413717</v>
      </c>
    </row>
    <row r="465">
      <c r="B465" t="s">
        <v>159</v>
      </c>
      <c r="C465" s="16" t="n">
        <v>0.380774232447467</v>
      </c>
      <c r="D465" s="16" t="n">
        <v>0.448207356983205</v>
      </c>
      <c r="E465" s="16" t="n">
        <v>0.30939463672245</v>
      </c>
      <c r="F465" s="16"/>
      <c r="G465" s="16" t="n">
        <v>0.314750638278659</v>
      </c>
      <c r="H465" s="16" t="n">
        <v>0.369163977568033</v>
      </c>
      <c r="I465" s="16" t="n">
        <v>0.417652078967975</v>
      </c>
      <c r="J465" s="16"/>
      <c r="K465" s="16" t="n">
        <v>0.457900875562216</v>
      </c>
      <c r="L465" s="16" t="n">
        <v>0.366768509796331</v>
      </c>
      <c r="M465" s="16" t="n">
        <v>0.366460383238382</v>
      </c>
      <c r="N465" s="16" t="n">
        <v>0.328646311432897</v>
      </c>
      <c r="O465" s="16" t="n">
        <v>0.363363704826192</v>
      </c>
      <c r="P465" s="16" t="n">
        <v>0.343058678098258</v>
      </c>
      <c r="Q465" s="16" t="n">
        <v>0.392499043771784</v>
      </c>
      <c r="R465" s="16" t="n">
        <v>0.364586491032719</v>
      </c>
      <c r="S465" s="16" t="n">
        <v>0.405969181148971</v>
      </c>
      <c r="T465" s="16" t="n">
        <v>0.360766190340394</v>
      </c>
      <c r="U465" s="16" t="n">
        <v>0.386690885633391</v>
      </c>
      <c r="V465" s="16" t="n">
        <v>0.357842772801649</v>
      </c>
      <c r="W465" s="16"/>
      <c r="X465" s="16" t="n">
        <v>0.3572199080733</v>
      </c>
      <c r="Y465" s="16" t="n">
        <v>0.421016208105572</v>
      </c>
      <c r="Z465" s="16"/>
      <c r="AA465" s="16" t="n">
        <v>0.453582251529176</v>
      </c>
      <c r="AB465" s="16" t="n">
        <v>0.370109441755334</v>
      </c>
      <c r="AC465" s="16" t="n">
        <v>0.342454200209312</v>
      </c>
      <c r="AD465" s="16"/>
      <c r="AE465" s="16" t="n">
        <v>0.399380605960052</v>
      </c>
      <c r="AF465" s="16" t="n">
        <v>0.382919763910519</v>
      </c>
      <c r="AG465" s="16" t="n">
        <v>0.326762470672039</v>
      </c>
      <c r="AH465" s="16"/>
      <c r="AI465" s="16" t="n">
        <v>0.450326814817402</v>
      </c>
      <c r="AJ465" s="16" t="n">
        <v>0.425608797949074</v>
      </c>
    </row>
    <row r="466">
      <c r="B466" t="s">
        <v>94</v>
      </c>
      <c r="C466" s="16" t="n">
        <v>0.0403977934638167</v>
      </c>
      <c r="D466" s="16" t="n">
        <v>0.0477541958243455</v>
      </c>
      <c r="E466" s="16" t="n">
        <v>0.034092646394241</v>
      </c>
      <c r="F466" s="16"/>
      <c r="G466" s="16" t="n">
        <v>0.0357747204123144</v>
      </c>
      <c r="H466" s="16" t="n">
        <v>0.0448604804139768</v>
      </c>
      <c r="I466" s="16" t="n">
        <v>0.038072002721402</v>
      </c>
      <c r="J466" s="16"/>
      <c r="K466" s="16" t="n">
        <v>0.0184923279681289</v>
      </c>
      <c r="L466" s="16" t="n">
        <v>0.0320427382349546</v>
      </c>
      <c r="M466" s="16" t="n">
        <v>0.0548301400971232</v>
      </c>
      <c r="N466" s="16" t="n">
        <v>0.0406534510596211</v>
      </c>
      <c r="O466" s="16" t="n">
        <v>0.0557399157402483</v>
      </c>
      <c r="P466" s="16" t="n">
        <v>0.0539130996508626</v>
      </c>
      <c r="Q466" s="16" t="n">
        <v>0.0432073548177172</v>
      </c>
      <c r="R466" s="16" t="n">
        <v>0</v>
      </c>
      <c r="S466" s="16" t="n">
        <v>0.0433306118066268</v>
      </c>
      <c r="T466" s="16" t="n">
        <v>0.0423001238469031</v>
      </c>
      <c r="U466" s="16" t="n">
        <v>0.0479701876815619</v>
      </c>
      <c r="V466" s="16" t="n">
        <v>0.0846801899974625</v>
      </c>
      <c r="W466" s="16"/>
      <c r="X466" s="16" t="n">
        <v>0.0388051197873857</v>
      </c>
      <c r="Y466" s="16" t="n">
        <v>0.0431188367126112</v>
      </c>
      <c r="Z466" s="16"/>
      <c r="AA466" s="16" t="n">
        <v>0.0296278729519718</v>
      </c>
      <c r="AB466" s="16" t="n">
        <v>0.0454187162219533</v>
      </c>
      <c r="AC466" s="16" t="n">
        <v>0.0414605159035566</v>
      </c>
      <c r="AD466" s="16"/>
      <c r="AE466" s="16" t="n">
        <v>0.0366673979232326</v>
      </c>
      <c r="AF466" s="16" t="n">
        <v>0.042195964796406</v>
      </c>
      <c r="AG466" s="16" t="n">
        <v>0.0464712655140874</v>
      </c>
      <c r="AH466" s="16"/>
      <c r="AI466" s="16" t="n">
        <v>0.0421713477484521</v>
      </c>
      <c r="AJ466" s="16" t="n">
        <v>0.028985416245001</v>
      </c>
    </row>
    <row r="467">
      <c r="B467" t="s">
        <v>165</v>
      </c>
      <c r="C467" s="16" t="n">
        <v>0.398244563776674</v>
      </c>
      <c r="D467" s="16" t="n">
        <v>0.336382032638847</v>
      </c>
      <c r="E467" s="16" t="n">
        <v>0.46435359538396</v>
      </c>
      <c r="F467" s="16"/>
      <c r="G467" s="16" t="n">
        <v>0.447510813358534</v>
      </c>
      <c r="H467" s="16" t="n">
        <v>0.409219310786376</v>
      </c>
      <c r="I467" s="16" t="n">
        <v>0.368576408065024</v>
      </c>
      <c r="J467" s="16"/>
      <c r="K467" s="16" t="n">
        <v>0.363383741758736</v>
      </c>
      <c r="L467" s="16" t="n">
        <v>0.471282027219545</v>
      </c>
      <c r="M467" s="16" t="n">
        <v>0.387518243031825</v>
      </c>
      <c r="N467" s="16" t="n">
        <v>0.446232920601616</v>
      </c>
      <c r="O467" s="16" t="n">
        <v>0.442363312744634</v>
      </c>
      <c r="P467" s="16" t="n">
        <v>0.373819641261159</v>
      </c>
      <c r="Q467" s="16" t="n">
        <v>0.365223484172127</v>
      </c>
      <c r="R467" s="16" t="n">
        <v>0.462607862720999</v>
      </c>
      <c r="S467" s="16" t="n">
        <v>0.375955394139263</v>
      </c>
      <c r="T467" s="16" t="n">
        <v>0.333049994429011</v>
      </c>
      <c r="U467" s="16" t="n">
        <v>0.354046596725475</v>
      </c>
      <c r="V467" s="16" t="n">
        <v>0.437603143368534</v>
      </c>
      <c r="W467" s="16"/>
      <c r="X467" s="16" t="n">
        <v>0.427428688603917</v>
      </c>
      <c r="Y467" s="16" t="n">
        <v>0.348384214473297</v>
      </c>
      <c r="Z467" s="16"/>
      <c r="AA467" s="16" t="n">
        <v>0.3637649360669</v>
      </c>
      <c r="AB467" s="16" t="n">
        <v>0.402833418592498</v>
      </c>
      <c r="AC467" s="16" t="n">
        <v>0.417009239229137</v>
      </c>
      <c r="AD467" s="16"/>
      <c r="AE467" s="16" t="n">
        <v>0.392680211402234</v>
      </c>
      <c r="AF467" s="16" t="n">
        <v>0.38996988174577</v>
      </c>
      <c r="AG467" s="16" t="n">
        <v>0.430686391528871</v>
      </c>
      <c r="AH467" s="16"/>
      <c r="AI467" s="16" t="n">
        <v>0.357367291582827</v>
      </c>
      <c r="AJ467" s="16" t="n">
        <v>0.372026134392208</v>
      </c>
    </row>
    <row r="468">
      <c r="B468" t="s">
        <v>164</v>
      </c>
      <c r="C468" s="16" t="n">
        <v>0.421172025911284</v>
      </c>
      <c r="D468" s="16" t="n">
        <v>0.495961552807551</v>
      </c>
      <c r="E468" s="16" t="n">
        <v>0.343487283116691</v>
      </c>
      <c r="F468" s="16"/>
      <c r="G468" s="16" t="n">
        <v>0.350525358690973</v>
      </c>
      <c r="H468" s="16" t="n">
        <v>0.414024457982009</v>
      </c>
      <c r="I468" s="16" t="n">
        <v>0.455724081689377</v>
      </c>
      <c r="J468" s="16"/>
      <c r="K468" s="16" t="n">
        <v>0.476393203530345</v>
      </c>
      <c r="L468" s="16" t="n">
        <v>0.398811248031286</v>
      </c>
      <c r="M468" s="16" t="n">
        <v>0.421290523335505</v>
      </c>
      <c r="N468" s="16" t="n">
        <v>0.369299762492518</v>
      </c>
      <c r="O468" s="16" t="n">
        <v>0.419103620566441</v>
      </c>
      <c r="P468" s="16" t="n">
        <v>0.396971777749121</v>
      </c>
      <c r="Q468" s="16" t="n">
        <v>0.435706398589501</v>
      </c>
      <c r="R468" s="16" t="n">
        <v>0.364586491032719</v>
      </c>
      <c r="S468" s="16" t="n">
        <v>0.449299792955597</v>
      </c>
      <c r="T468" s="16" t="n">
        <v>0.403066314187297</v>
      </c>
      <c r="U468" s="16" t="n">
        <v>0.434661073314953</v>
      </c>
      <c r="V468" s="16" t="n">
        <v>0.442522962799111</v>
      </c>
      <c r="W468" s="16"/>
      <c r="X468" s="16" t="n">
        <v>0.396025027860686</v>
      </c>
      <c r="Y468" s="16" t="n">
        <v>0.464135044818184</v>
      </c>
      <c r="Z468" s="16"/>
      <c r="AA468" s="16" t="n">
        <v>0.483210124481148</v>
      </c>
      <c r="AB468" s="16" t="n">
        <v>0.415528157977287</v>
      </c>
      <c r="AC468" s="16" t="n">
        <v>0.383914716112869</v>
      </c>
      <c r="AD468" s="16"/>
      <c r="AE468" s="16" t="n">
        <v>0.436048003883284</v>
      </c>
      <c r="AF468" s="16" t="n">
        <v>0.425115728706925</v>
      </c>
      <c r="AG468" s="16" t="n">
        <v>0.373233736186126</v>
      </c>
      <c r="AH468" s="16"/>
      <c r="AI468" s="16" t="n">
        <v>0.492498162565854</v>
      </c>
      <c r="AJ468" s="16" t="n">
        <v>0.454594214194075</v>
      </c>
    </row>
    <row r="469">
      <c r="B469" t="s">
        <v>138</v>
      </c>
      <c r="C469" s="16" t="n">
        <v>0.0229274621346096</v>
      </c>
      <c r="D469" s="16" t="n">
        <v>0.159579520168704</v>
      </c>
      <c r="E469" s="16" t="n">
        <v>-0.120866312267269</v>
      </c>
      <c r="F469" s="16"/>
      <c r="G469" s="16" t="n">
        <v>-0.0969854546675605</v>
      </c>
      <c r="H469" s="16" t="n">
        <v>0.00480514719563346</v>
      </c>
      <c r="I469" s="16" t="n">
        <v>0.0871476736243533</v>
      </c>
      <c r="J469" s="16"/>
      <c r="K469" s="16" t="n">
        <v>0.113009461771609</v>
      </c>
      <c r="L469" s="16" t="n">
        <v>-0.0724707791882593</v>
      </c>
      <c r="M469" s="16" t="n">
        <v>0.0337722803036798</v>
      </c>
      <c r="N469" s="16" t="n">
        <v>-0.0769331581090983</v>
      </c>
      <c r="O469" s="16" t="n">
        <v>-0.0232596921781935</v>
      </c>
      <c r="P469" s="16" t="n">
        <v>0.0231521364879615</v>
      </c>
      <c r="Q469" s="16" t="n">
        <v>0.0704829144173738</v>
      </c>
      <c r="R469" s="16" t="n">
        <v>-0.0980213716882798</v>
      </c>
      <c r="S469" s="16" t="n">
        <v>0.0733443988163348</v>
      </c>
      <c r="T469" s="16" t="n">
        <v>0.0700163197582865</v>
      </c>
      <c r="U469" s="16" t="n">
        <v>0.080614476589478</v>
      </c>
      <c r="V469" s="16" t="n">
        <v>0.00491981943057762</v>
      </c>
      <c r="W469" s="16"/>
      <c r="X469" s="16" t="n">
        <v>-0.031403660743231</v>
      </c>
      <c r="Y469" s="16" t="n">
        <v>0.115750830344887</v>
      </c>
      <c r="Z469" s="16"/>
      <c r="AA469" s="16" t="n">
        <v>0.119445188414248</v>
      </c>
      <c r="AB469" s="16" t="n">
        <v>0.0126947393847891</v>
      </c>
      <c r="AC469" s="16" t="n">
        <v>-0.0330945231162686</v>
      </c>
      <c r="AD469" s="16"/>
      <c r="AE469" s="16" t="n">
        <v>0.04336779248105</v>
      </c>
      <c r="AF469" s="16" t="n">
        <v>0.035145846961155</v>
      </c>
      <c r="AG469" s="16" t="n">
        <v>-0.0574526553427446</v>
      </c>
      <c r="AH469" s="16"/>
      <c r="AI469" s="16" t="n">
        <v>0.135130870983027</v>
      </c>
      <c r="AJ469" s="16" t="n">
        <v>0.0825680798018665</v>
      </c>
    </row>
    <row r="470">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row>
    <row r="471">
      <c r="B471" s="7" t="s">
        <v>230</v>
      </c>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row>
    <row r="472">
      <c r="B472" s="26" t="s">
        <v>65</v>
      </c>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row>
    <row r="473">
      <c r="B473" t="s">
        <v>219</v>
      </c>
      <c r="C473" s="16" t="n">
        <v>0.0865712695516916</v>
      </c>
      <c r="D473" s="16" t="n">
        <v>0.098842978274166</v>
      </c>
      <c r="E473" s="16" t="n">
        <v>0.0744920934772517</v>
      </c>
      <c r="F473" s="16"/>
      <c r="G473" s="16" t="n">
        <v>0.0908382631923405</v>
      </c>
      <c r="H473" s="16" t="n">
        <v>0.0948017567438051</v>
      </c>
      <c r="I473" s="16" t="n">
        <v>0.0772290150351675</v>
      </c>
      <c r="J473" s="16"/>
      <c r="K473" s="16" t="n">
        <v>0.0939098117471753</v>
      </c>
      <c r="L473" s="16" t="n">
        <v>0.075907270834177</v>
      </c>
      <c r="M473" s="16" t="n">
        <v>0.132672438702739</v>
      </c>
      <c r="N473" s="16" t="n">
        <v>0.100958269655229</v>
      </c>
      <c r="O473" s="16" t="n">
        <v>0.0991669965223106</v>
      </c>
      <c r="P473" s="16" t="n">
        <v>0.0957628638483388</v>
      </c>
      <c r="Q473" s="16" t="n">
        <v>0.0653989455024127</v>
      </c>
      <c r="R473" s="16" t="n">
        <v>0.0793048076004262</v>
      </c>
      <c r="S473" s="16" t="n">
        <v>0.0874130688176991</v>
      </c>
      <c r="T473" s="16" t="n">
        <v>0.0274741066071321</v>
      </c>
      <c r="U473" s="16" t="n">
        <v>0.13135394104781</v>
      </c>
      <c r="V473" s="16" t="n">
        <v>0.02272680175786</v>
      </c>
      <c r="W473" s="16"/>
      <c r="X473" s="16" t="n">
        <v>0.0774118704435544</v>
      </c>
      <c r="Y473" s="16" t="n">
        <v>0.102219874457413</v>
      </c>
      <c r="Z473" s="16"/>
      <c r="AA473" s="16" t="n">
        <v>0.0833782754330886</v>
      </c>
      <c r="AB473" s="16" t="n">
        <v>0.0891348022816958</v>
      </c>
      <c r="AC473" s="16" t="n">
        <v>0.0854485250035665</v>
      </c>
      <c r="AD473" s="16"/>
      <c r="AE473" s="16" t="n">
        <v>0.0914164415944114</v>
      </c>
      <c r="AF473" s="16" t="n">
        <v>0.0844721685142814</v>
      </c>
      <c r="AG473" s="16" t="n">
        <v>0.0781782758498618</v>
      </c>
      <c r="AH473" s="16"/>
      <c r="AI473" s="16" t="n">
        <v>0.0741327046888886</v>
      </c>
      <c r="AJ473" s="16" t="n">
        <v>0.0871362817764367</v>
      </c>
    </row>
    <row r="474">
      <c r="B474" t="s">
        <v>161</v>
      </c>
      <c r="C474" s="16" t="n">
        <v>0.1715590929432</v>
      </c>
      <c r="D474" s="16" t="n">
        <v>0.158678452051353</v>
      </c>
      <c r="E474" s="16" t="n">
        <v>0.18601998108107</v>
      </c>
      <c r="F474" s="16"/>
      <c r="G474" s="16" t="n">
        <v>0.187060913573311</v>
      </c>
      <c r="H474" s="16" t="n">
        <v>0.168149537161463</v>
      </c>
      <c r="I474" s="16" t="n">
        <v>0.168608476338543</v>
      </c>
      <c r="J474" s="16"/>
      <c r="K474" s="16" t="n">
        <v>0.132189959484395</v>
      </c>
      <c r="L474" s="16" t="n">
        <v>0.178097646132456</v>
      </c>
      <c r="M474" s="16" t="n">
        <v>0.205130874503447</v>
      </c>
      <c r="N474" s="16" t="n">
        <v>0.163187477558034</v>
      </c>
      <c r="O474" s="16" t="n">
        <v>0.160686637834116</v>
      </c>
      <c r="P474" s="16" t="n">
        <v>0.147881613190678</v>
      </c>
      <c r="Q474" s="16" t="n">
        <v>0.201986748158271</v>
      </c>
      <c r="R474" s="16" t="n">
        <v>0.194438125379419</v>
      </c>
      <c r="S474" s="16" t="n">
        <v>0.207381392845025</v>
      </c>
      <c r="T474" s="16" t="n">
        <v>0.15853264183906</v>
      </c>
      <c r="U474" s="16" t="n">
        <v>0.127095109055764</v>
      </c>
      <c r="V474" s="16" t="n">
        <v>0.216806761866858</v>
      </c>
      <c r="W474" s="16"/>
      <c r="X474" s="16" t="n">
        <v>0.176818597346788</v>
      </c>
      <c r="Y474" s="16" t="n">
        <v>0.162573360861876</v>
      </c>
      <c r="Z474" s="16"/>
      <c r="AA474" s="16" t="n">
        <v>0.157041108861918</v>
      </c>
      <c r="AB474" s="16" t="n">
        <v>0.1758755250585</v>
      </c>
      <c r="AC474" s="16" t="n">
        <v>0.176271096994725</v>
      </c>
      <c r="AD474" s="16"/>
      <c r="AE474" s="16" t="n">
        <v>0.149075989098502</v>
      </c>
      <c r="AF474" s="16" t="n">
        <v>0.177054570719248</v>
      </c>
      <c r="AG474" s="16" t="n">
        <v>0.219564223059348</v>
      </c>
      <c r="AH474" s="16"/>
      <c r="AI474" s="16" t="n">
        <v>0.16446622043555</v>
      </c>
      <c r="AJ474" s="16" t="n">
        <v>0.170074451342816</v>
      </c>
    </row>
    <row r="475">
      <c r="B475" t="s">
        <v>220</v>
      </c>
      <c r="C475" s="16" t="n">
        <v>0.304293571956442</v>
      </c>
      <c r="D475" s="16" t="n">
        <v>0.294565741530112</v>
      </c>
      <c r="E475" s="16" t="n">
        <v>0.313542998933562</v>
      </c>
      <c r="F475" s="16"/>
      <c r="G475" s="16" t="n">
        <v>0.334524925532572</v>
      </c>
      <c r="H475" s="16" t="n">
        <v>0.317119034619312</v>
      </c>
      <c r="I475" s="16" t="n">
        <v>0.280421669583341</v>
      </c>
      <c r="J475" s="16"/>
      <c r="K475" s="16" t="n">
        <v>0.255301346872624</v>
      </c>
      <c r="L475" s="16" t="n">
        <v>0.320102175656015</v>
      </c>
      <c r="M475" s="16" t="n">
        <v>0.28032440570095</v>
      </c>
      <c r="N475" s="16" t="n">
        <v>0.296255506783262</v>
      </c>
      <c r="O475" s="16" t="n">
        <v>0.309143159241247</v>
      </c>
      <c r="P475" s="16" t="n">
        <v>0.349751153434045</v>
      </c>
      <c r="Q475" s="16" t="n">
        <v>0.328137071720034</v>
      </c>
      <c r="R475" s="16" t="n">
        <v>0.316571523122774</v>
      </c>
      <c r="S475" s="16" t="n">
        <v>0.304542800137776</v>
      </c>
      <c r="T475" s="16" t="n">
        <v>0.29617549126357</v>
      </c>
      <c r="U475" s="16" t="n">
        <v>0.299338588991016</v>
      </c>
      <c r="V475" s="16" t="n">
        <v>0.356247245782669</v>
      </c>
      <c r="W475" s="16"/>
      <c r="X475" s="16" t="n">
        <v>0.315348511110299</v>
      </c>
      <c r="Y475" s="16" t="n">
        <v>0.285406484164644</v>
      </c>
      <c r="Z475" s="16"/>
      <c r="AA475" s="16" t="n">
        <v>0.271456567587968</v>
      </c>
      <c r="AB475" s="16" t="n">
        <v>0.303624890462265</v>
      </c>
      <c r="AC475" s="16" t="n">
        <v>0.328904083829596</v>
      </c>
      <c r="AD475" s="16"/>
      <c r="AE475" s="16" t="n">
        <v>0.310451199376769</v>
      </c>
      <c r="AF475" s="16" t="n">
        <v>0.311600014987551</v>
      </c>
      <c r="AG475" s="16" t="n">
        <v>0.27234180740671</v>
      </c>
      <c r="AH475" s="16"/>
      <c r="AI475" s="16" t="n">
        <v>0.275575052636306</v>
      </c>
      <c r="AJ475" s="16" t="n">
        <v>0.28115716431137</v>
      </c>
    </row>
    <row r="476">
      <c r="B476" t="s">
        <v>159</v>
      </c>
      <c r="C476" s="16" t="n">
        <v>0.32285442894553</v>
      </c>
      <c r="D476" s="16" t="n">
        <v>0.339372605779508</v>
      </c>
      <c r="E476" s="16" t="n">
        <v>0.308451279421293</v>
      </c>
      <c r="F476" s="16"/>
      <c r="G476" s="16" t="n">
        <v>0.245803446449557</v>
      </c>
      <c r="H476" s="16" t="n">
        <v>0.31101375443857</v>
      </c>
      <c r="I476" s="16" t="n">
        <v>0.364302006890977</v>
      </c>
      <c r="J476" s="16"/>
      <c r="K476" s="16" t="n">
        <v>0.413164694033851</v>
      </c>
      <c r="L476" s="16" t="n">
        <v>0.289241838358036</v>
      </c>
      <c r="M476" s="16" t="n">
        <v>0.268997631032536</v>
      </c>
      <c r="N476" s="16" t="n">
        <v>0.335984719895047</v>
      </c>
      <c r="O476" s="16" t="n">
        <v>0.321108215805682</v>
      </c>
      <c r="P476" s="16" t="n">
        <v>0.314000985286811</v>
      </c>
      <c r="Q476" s="16" t="n">
        <v>0.311499696647717</v>
      </c>
      <c r="R476" s="16" t="n">
        <v>0.318104695219488</v>
      </c>
      <c r="S476" s="16" t="n">
        <v>0.306617330206844</v>
      </c>
      <c r="T476" s="16" t="n">
        <v>0.344300404793993</v>
      </c>
      <c r="U476" s="16" t="n">
        <v>0.265152073703377</v>
      </c>
      <c r="V476" s="16" t="n">
        <v>0.308791105399317</v>
      </c>
      <c r="W476" s="16"/>
      <c r="X476" s="16" t="n">
        <v>0.301148675847541</v>
      </c>
      <c r="Y476" s="16" t="n">
        <v>0.35993816668874</v>
      </c>
      <c r="Z476" s="16"/>
      <c r="AA476" s="16" t="n">
        <v>0.410508798896918</v>
      </c>
      <c r="AB476" s="16" t="n">
        <v>0.316718452510297</v>
      </c>
      <c r="AC476" s="16" t="n">
        <v>0.267754303026574</v>
      </c>
      <c r="AD476" s="16"/>
      <c r="AE476" s="16" t="n">
        <v>0.352586569808597</v>
      </c>
      <c r="AF476" s="16" t="n">
        <v>0.297728052466921</v>
      </c>
      <c r="AG476" s="16" t="n">
        <v>0.297483415830328</v>
      </c>
      <c r="AH476" s="16"/>
      <c r="AI476" s="16" t="n">
        <v>0.416195215127518</v>
      </c>
      <c r="AJ476" s="16" t="n">
        <v>0.351313832840172</v>
      </c>
    </row>
    <row r="477">
      <c r="B477" t="s">
        <v>94</v>
      </c>
      <c r="C477" s="16" t="n">
        <v>0.114721636603136</v>
      </c>
      <c r="D477" s="16" t="n">
        <v>0.108540222364861</v>
      </c>
      <c r="E477" s="16" t="n">
        <v>0.117493647086823</v>
      </c>
      <c r="F477" s="16"/>
      <c r="G477" s="16" t="n">
        <v>0.141772451252219</v>
      </c>
      <c r="H477" s="16" t="n">
        <v>0.10891591703685</v>
      </c>
      <c r="I477" s="16" t="n">
        <v>0.10943883215197</v>
      </c>
      <c r="J477" s="16"/>
      <c r="K477" s="16" t="n">
        <v>0.105434187861955</v>
      </c>
      <c r="L477" s="16" t="n">
        <v>0.136651069019317</v>
      </c>
      <c r="M477" s="16" t="n">
        <v>0.112874650060328</v>
      </c>
      <c r="N477" s="16" t="n">
        <v>0.103614026108428</v>
      </c>
      <c r="O477" s="16" t="n">
        <v>0.109894990596645</v>
      </c>
      <c r="P477" s="16" t="n">
        <v>0.0926033842401274</v>
      </c>
      <c r="Q477" s="16" t="n">
        <v>0.0929775379715652</v>
      </c>
      <c r="R477" s="16" t="n">
        <v>0.0915808486778935</v>
      </c>
      <c r="S477" s="16" t="n">
        <v>0.0940454079926557</v>
      </c>
      <c r="T477" s="16" t="n">
        <v>0.173517355496246</v>
      </c>
      <c r="U477" s="16" t="n">
        <v>0.177060287202033</v>
      </c>
      <c r="V477" s="16" t="n">
        <v>0.0954280851932957</v>
      </c>
      <c r="W477" s="16"/>
      <c r="X477" s="16" t="n">
        <v>0.129272345251817</v>
      </c>
      <c r="Y477" s="16" t="n">
        <v>0.0898621138273268</v>
      </c>
      <c r="Z477" s="16"/>
      <c r="AA477" s="16" t="n">
        <v>0.0776152492201079</v>
      </c>
      <c r="AB477" s="16" t="n">
        <v>0.114646329687242</v>
      </c>
      <c r="AC477" s="16" t="n">
        <v>0.141621991145538</v>
      </c>
      <c r="AD477" s="16"/>
      <c r="AE477" s="16" t="n">
        <v>0.0964698001217205</v>
      </c>
      <c r="AF477" s="16" t="n">
        <v>0.129145193311999</v>
      </c>
      <c r="AG477" s="16" t="n">
        <v>0.132432277853752</v>
      </c>
      <c r="AH477" s="16"/>
      <c r="AI477" s="16" t="n">
        <v>0.0696308071117371</v>
      </c>
      <c r="AJ477" s="16" t="n">
        <v>0.110318269729205</v>
      </c>
    </row>
    <row r="478">
      <c r="B478" t="s">
        <v>165</v>
      </c>
      <c r="C478" s="16" t="n">
        <v>0.258130362494892</v>
      </c>
      <c r="D478" s="16" t="n">
        <v>0.257521430325519</v>
      </c>
      <c r="E478" s="16" t="n">
        <v>0.260512074558321</v>
      </c>
      <c r="F478" s="16"/>
      <c r="G478" s="16" t="n">
        <v>0.277899176765652</v>
      </c>
      <c r="H478" s="16" t="n">
        <v>0.262951293905268</v>
      </c>
      <c r="I478" s="16" t="n">
        <v>0.245837491373711</v>
      </c>
      <c r="J478" s="16"/>
      <c r="K478" s="16" t="n">
        <v>0.22609977123157</v>
      </c>
      <c r="L478" s="16" t="n">
        <v>0.254004916966633</v>
      </c>
      <c r="M478" s="16" t="n">
        <v>0.337803313206186</v>
      </c>
      <c r="N478" s="16" t="n">
        <v>0.264145747213263</v>
      </c>
      <c r="O478" s="16" t="n">
        <v>0.259853634356427</v>
      </c>
      <c r="P478" s="16" t="n">
        <v>0.243644477039017</v>
      </c>
      <c r="Q478" s="16" t="n">
        <v>0.267385693660684</v>
      </c>
      <c r="R478" s="16" t="n">
        <v>0.273742932979845</v>
      </c>
      <c r="S478" s="16" t="n">
        <v>0.294794461662724</v>
      </c>
      <c r="T478" s="16" t="n">
        <v>0.186006748446192</v>
      </c>
      <c r="U478" s="16" t="n">
        <v>0.258449050103574</v>
      </c>
      <c r="V478" s="16" t="n">
        <v>0.239533563624718</v>
      </c>
      <c r="W478" s="16"/>
      <c r="X478" s="16" t="n">
        <v>0.254230467790342</v>
      </c>
      <c r="Y478" s="16" t="n">
        <v>0.264793235319289</v>
      </c>
      <c r="Z478" s="16"/>
      <c r="AA478" s="16" t="n">
        <v>0.240419384295006</v>
      </c>
      <c r="AB478" s="16" t="n">
        <v>0.265010327340196</v>
      </c>
      <c r="AC478" s="16" t="n">
        <v>0.261719621998292</v>
      </c>
      <c r="AD478" s="16"/>
      <c r="AE478" s="16" t="n">
        <v>0.240492430692913</v>
      </c>
      <c r="AF478" s="16" t="n">
        <v>0.261526739233529</v>
      </c>
      <c r="AG478" s="16" t="n">
        <v>0.297742498909209</v>
      </c>
      <c r="AH478" s="16"/>
      <c r="AI478" s="16" t="n">
        <v>0.238598925124439</v>
      </c>
      <c r="AJ478" s="16" t="n">
        <v>0.257210733119253</v>
      </c>
    </row>
    <row r="479">
      <c r="B479" t="s">
        <v>164</v>
      </c>
      <c r="C479" s="16" t="n">
        <v>0.437576065548666</v>
      </c>
      <c r="D479" s="16" t="n">
        <v>0.447912828144369</v>
      </c>
      <c r="E479" s="16" t="n">
        <v>0.425944926508116</v>
      </c>
      <c r="F479" s="16"/>
      <c r="G479" s="16" t="n">
        <v>0.387575897701776</v>
      </c>
      <c r="H479" s="16" t="n">
        <v>0.41992967147542</v>
      </c>
      <c r="I479" s="16" t="n">
        <v>0.473740839042948</v>
      </c>
      <c r="J479" s="16"/>
      <c r="K479" s="16" t="n">
        <v>0.518598881895806</v>
      </c>
      <c r="L479" s="16" t="n">
        <v>0.425892907377352</v>
      </c>
      <c r="M479" s="16" t="n">
        <v>0.381872281092864</v>
      </c>
      <c r="N479" s="16" t="n">
        <v>0.439598746003475</v>
      </c>
      <c r="O479" s="16" t="n">
        <v>0.431003206402327</v>
      </c>
      <c r="P479" s="16" t="n">
        <v>0.406604369526938</v>
      </c>
      <c r="Q479" s="16" t="n">
        <v>0.404477234619282</v>
      </c>
      <c r="R479" s="16" t="n">
        <v>0.409685543897382</v>
      </c>
      <c r="S479" s="16" t="n">
        <v>0.4006627381995</v>
      </c>
      <c r="T479" s="16" t="n">
        <v>0.517817760290239</v>
      </c>
      <c r="U479" s="16" t="n">
        <v>0.44221236090541</v>
      </c>
      <c r="V479" s="16" t="n">
        <v>0.404219190592612</v>
      </c>
      <c r="W479" s="16"/>
      <c r="X479" s="16" t="n">
        <v>0.430421021099358</v>
      </c>
      <c r="Y479" s="16" t="n">
        <v>0.449800280516067</v>
      </c>
      <c r="Z479" s="16"/>
      <c r="AA479" s="16" t="n">
        <v>0.488124048117026</v>
      </c>
      <c r="AB479" s="16" t="n">
        <v>0.431364782197539</v>
      </c>
      <c r="AC479" s="16" t="n">
        <v>0.409376294172112</v>
      </c>
      <c r="AD479" s="16"/>
      <c r="AE479" s="16" t="n">
        <v>0.449056369930317</v>
      </c>
      <c r="AF479" s="16" t="n">
        <v>0.426873245778919</v>
      </c>
      <c r="AG479" s="16" t="n">
        <v>0.42991569368408</v>
      </c>
      <c r="AH479" s="16"/>
      <c r="AI479" s="16" t="n">
        <v>0.485826022239255</v>
      </c>
      <c r="AJ479" s="16" t="n">
        <v>0.461632102569377</v>
      </c>
    </row>
    <row r="480">
      <c r="B480" t="s">
        <v>138</v>
      </c>
      <c r="C480" s="16" t="n">
        <v>0.179445703053774</v>
      </c>
      <c r="D480" s="16" t="n">
        <v>0.19039139781885</v>
      </c>
      <c r="E480" s="16" t="n">
        <v>0.165432851949795</v>
      </c>
      <c r="F480" s="16"/>
      <c r="G480" s="16" t="n">
        <v>0.109676720936125</v>
      </c>
      <c r="H480" s="16" t="n">
        <v>0.156978377570153</v>
      </c>
      <c r="I480" s="16" t="n">
        <v>0.227903347669237</v>
      </c>
      <c r="J480" s="16"/>
      <c r="K480" s="16" t="n">
        <v>0.292499110664235</v>
      </c>
      <c r="L480" s="16" t="n">
        <v>0.171887990410719</v>
      </c>
      <c r="M480" s="16" t="n">
        <v>0.0440689678866774</v>
      </c>
      <c r="N480" s="16" t="n">
        <v>0.175452998790212</v>
      </c>
      <c r="O480" s="16" t="n">
        <v>0.1711495720459</v>
      </c>
      <c r="P480" s="16" t="n">
        <v>0.162959892487921</v>
      </c>
      <c r="Q480" s="16" t="n">
        <v>0.137091540958598</v>
      </c>
      <c r="R480" s="16" t="n">
        <v>0.135942610917537</v>
      </c>
      <c r="S480" s="16" t="n">
        <v>0.105868276536776</v>
      </c>
      <c r="T480" s="16" t="n">
        <v>0.331811011844047</v>
      </c>
      <c r="U480" s="16" t="n">
        <v>0.183763310801836</v>
      </c>
      <c r="V480" s="16" t="n">
        <v>0.164685626967894</v>
      </c>
      <c r="W480" s="16"/>
      <c r="X480" s="16" t="n">
        <v>0.176190553309016</v>
      </c>
      <c r="Y480" s="16" t="n">
        <v>0.185007045196778</v>
      </c>
      <c r="Z480" s="16"/>
      <c r="AA480" s="16" t="n">
        <v>0.247704663822019</v>
      </c>
      <c r="AB480" s="16" t="n">
        <v>0.166354454857343</v>
      </c>
      <c r="AC480" s="16" t="n">
        <v>0.14765667217382</v>
      </c>
      <c r="AD480" s="16"/>
      <c r="AE480" s="16" t="n">
        <v>0.208563939237404</v>
      </c>
      <c r="AF480" s="16" t="n">
        <v>0.16534650654539</v>
      </c>
      <c r="AG480" s="16" t="n">
        <v>0.132173194774871</v>
      </c>
      <c r="AH480" s="16"/>
      <c r="AI480" s="16" t="n">
        <v>0.247227097114816</v>
      </c>
      <c r="AJ480" s="16" t="n">
        <v>0.204421369450124</v>
      </c>
    </row>
    <row r="481">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row>
    <row r="482">
      <c r="B482" s="7" t="s">
        <v>231</v>
      </c>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row>
    <row r="483">
      <c r="B483" s="26" t="s">
        <v>65</v>
      </c>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row>
    <row r="484">
      <c r="B484" t="s">
        <v>219</v>
      </c>
      <c r="C484" s="16" t="n">
        <v>0.090549406089958</v>
      </c>
      <c r="D484" s="16" t="n">
        <v>0.102750187121692</v>
      </c>
      <c r="E484" s="16" t="n">
        <v>0.0807004870909008</v>
      </c>
      <c r="F484" s="16"/>
      <c r="G484" s="16" t="n">
        <v>0.0956445125407773</v>
      </c>
      <c r="H484" s="16" t="n">
        <v>0.100126703949448</v>
      </c>
      <c r="I484" s="16" t="n">
        <v>0.0796271192967636</v>
      </c>
      <c r="J484" s="16"/>
      <c r="K484" s="16" t="n">
        <v>0.094113719599569</v>
      </c>
      <c r="L484" s="16" t="n">
        <v>0.0958869885297052</v>
      </c>
      <c r="M484" s="16" t="n">
        <v>0.0860408706760555</v>
      </c>
      <c r="N484" s="16" t="n">
        <v>0.117021257225634</v>
      </c>
      <c r="O484" s="16" t="n">
        <v>0.134147832568355</v>
      </c>
      <c r="P484" s="16" t="n">
        <v>0.0856110961082643</v>
      </c>
      <c r="Q484" s="16" t="n">
        <v>0.0659935379045967</v>
      </c>
      <c r="R484" s="16" t="n">
        <v>0.126997959218142</v>
      </c>
      <c r="S484" s="16" t="n">
        <v>0.0816018997128335</v>
      </c>
      <c r="T484" s="16" t="n">
        <v>0.0410570331952788</v>
      </c>
      <c r="U484" s="16" t="n">
        <v>0.078237994453534</v>
      </c>
      <c r="V484" s="16" t="n">
        <v>0.0995265504564223</v>
      </c>
      <c r="W484" s="16"/>
      <c r="X484" s="16" t="n">
        <v>0.0845177852003547</v>
      </c>
      <c r="Y484" s="16" t="n">
        <v>0.100854279928095</v>
      </c>
      <c r="Z484" s="16"/>
      <c r="AA484" s="16" t="n">
        <v>0.0967098995114428</v>
      </c>
      <c r="AB484" s="16" t="n">
        <v>0.0874303812142375</v>
      </c>
      <c r="AC484" s="16" t="n">
        <v>0.0902719078053844</v>
      </c>
      <c r="AD484" s="16"/>
      <c r="AE484" s="16" t="n">
        <v>0.0935340333764124</v>
      </c>
      <c r="AF484" s="16" t="n">
        <v>0.0847144524249814</v>
      </c>
      <c r="AG484" s="16" t="n">
        <v>0.0950719568220606</v>
      </c>
      <c r="AH484" s="16"/>
      <c r="AI484" s="16" t="n">
        <v>0.0697712510294099</v>
      </c>
      <c r="AJ484" s="16" t="n">
        <v>0.0926660844133628</v>
      </c>
    </row>
    <row r="485">
      <c r="B485" t="s">
        <v>161</v>
      </c>
      <c r="C485" s="16" t="n">
        <v>0.0954910774429415</v>
      </c>
      <c r="D485" s="16" t="n">
        <v>0.0869532329309767</v>
      </c>
      <c r="E485" s="16" t="n">
        <v>0.10452255972961</v>
      </c>
      <c r="F485" s="16"/>
      <c r="G485" s="16" t="n">
        <v>0.0895592945527361</v>
      </c>
      <c r="H485" s="16" t="n">
        <v>0.102723607875801</v>
      </c>
      <c r="I485" s="16" t="n">
        <v>0.0911053397621711</v>
      </c>
      <c r="J485" s="16"/>
      <c r="K485" s="16" t="n">
        <v>0.099566807159705</v>
      </c>
      <c r="L485" s="16" t="n">
        <v>0.119694511565404</v>
      </c>
      <c r="M485" s="16" t="n">
        <v>0.123653067249006</v>
      </c>
      <c r="N485" s="16" t="n">
        <v>0.0899846597786899</v>
      </c>
      <c r="O485" s="16" t="n">
        <v>0.0862304753665195</v>
      </c>
      <c r="P485" s="16" t="n">
        <v>0.100903547727481</v>
      </c>
      <c r="Q485" s="16" t="n">
        <v>0.0902236920475534</v>
      </c>
      <c r="R485" s="16" t="n">
        <v>0.0427682017184827</v>
      </c>
      <c r="S485" s="16" t="n">
        <v>0.105933507959027</v>
      </c>
      <c r="T485" s="16" t="n">
        <v>0.0738501164005941</v>
      </c>
      <c r="U485" s="16" t="n">
        <v>0.0537888676419159</v>
      </c>
      <c r="V485" s="16" t="n">
        <v>0.0830267657325397</v>
      </c>
      <c r="W485" s="16"/>
      <c r="X485" s="16" t="n">
        <v>0.0879088705484316</v>
      </c>
      <c r="Y485" s="16" t="n">
        <v>0.108445088792901</v>
      </c>
      <c r="Z485" s="16"/>
      <c r="AA485" s="16" t="n">
        <v>0.0793215139755997</v>
      </c>
      <c r="AB485" s="16" t="n">
        <v>0.101079475965427</v>
      </c>
      <c r="AC485" s="16" t="n">
        <v>0.0996945996496691</v>
      </c>
      <c r="AD485" s="16"/>
      <c r="AE485" s="16" t="n">
        <v>0.089095755941006</v>
      </c>
      <c r="AF485" s="16" t="n">
        <v>0.0934190978944665</v>
      </c>
      <c r="AG485" s="16" t="n">
        <v>0.116903758970186</v>
      </c>
      <c r="AH485" s="16"/>
      <c r="AI485" s="16" t="n">
        <v>0.0667393032638683</v>
      </c>
      <c r="AJ485" s="16" t="n">
        <v>0.118541770729275</v>
      </c>
    </row>
    <row r="486">
      <c r="B486" t="s">
        <v>220</v>
      </c>
      <c r="C486" s="16" t="n">
        <v>0.247667077524478</v>
      </c>
      <c r="D486" s="16" t="n">
        <v>0.231788674814262</v>
      </c>
      <c r="E486" s="16" t="n">
        <v>0.261253587383512</v>
      </c>
      <c r="F486" s="16"/>
      <c r="G486" s="16" t="n">
        <v>0.257169161388456</v>
      </c>
      <c r="H486" s="16" t="n">
        <v>0.24631919181692</v>
      </c>
      <c r="I486" s="16" t="n">
        <v>0.245168104146079</v>
      </c>
      <c r="J486" s="16"/>
      <c r="K486" s="16" t="n">
        <v>0.217105188951551</v>
      </c>
      <c r="L486" s="16" t="n">
        <v>0.211190209515701</v>
      </c>
      <c r="M486" s="16" t="n">
        <v>0.247481134047119</v>
      </c>
      <c r="N486" s="16" t="n">
        <v>0.212751838351519</v>
      </c>
      <c r="O486" s="16" t="n">
        <v>0.225431791393718</v>
      </c>
      <c r="P486" s="16" t="n">
        <v>0.285401921168601</v>
      </c>
      <c r="Q486" s="16" t="n">
        <v>0.319037675472689</v>
      </c>
      <c r="R486" s="16" t="n">
        <v>0.218580655900957</v>
      </c>
      <c r="S486" s="16" t="n">
        <v>0.240911430605627</v>
      </c>
      <c r="T486" s="16" t="n">
        <v>0.326835043847125</v>
      </c>
      <c r="U486" s="16" t="n">
        <v>0.286033255367203</v>
      </c>
      <c r="V486" s="16" t="n">
        <v>0.177134254840632</v>
      </c>
      <c r="W486" s="16"/>
      <c r="X486" s="16" t="n">
        <v>0.233538549327658</v>
      </c>
      <c r="Y486" s="16" t="n">
        <v>0.271805315529081</v>
      </c>
      <c r="Z486" s="16"/>
      <c r="AA486" s="16" t="n">
        <v>0.238390352188695</v>
      </c>
      <c r="AB486" s="16" t="n">
        <v>0.233943962106927</v>
      </c>
      <c r="AC486" s="16" t="n">
        <v>0.272722386146276</v>
      </c>
      <c r="AD486" s="16"/>
      <c r="AE486" s="16" t="n">
        <v>0.251208920471618</v>
      </c>
      <c r="AF486" s="16" t="n">
        <v>0.234796279776307</v>
      </c>
      <c r="AG486" s="16" t="n">
        <v>0.265724040385026</v>
      </c>
      <c r="AH486" s="16"/>
      <c r="AI486" s="16" t="n">
        <v>0.229795128992155</v>
      </c>
      <c r="AJ486" s="16" t="n">
        <v>0.205392547183113</v>
      </c>
    </row>
    <row r="487">
      <c r="B487" t="s">
        <v>159</v>
      </c>
      <c r="C487" s="16" t="n">
        <v>0.432179615185221</v>
      </c>
      <c r="D487" s="16" t="n">
        <v>0.452038991365944</v>
      </c>
      <c r="E487" s="16" t="n">
        <v>0.416404027564158</v>
      </c>
      <c r="F487" s="16"/>
      <c r="G487" s="16" t="n">
        <v>0.383368428396275</v>
      </c>
      <c r="H487" s="16" t="n">
        <v>0.41574005921636</v>
      </c>
      <c r="I487" s="16" t="n">
        <v>0.466752047108828</v>
      </c>
      <c r="J487" s="16"/>
      <c r="K487" s="16" t="n">
        <v>0.477200759486327</v>
      </c>
      <c r="L487" s="16" t="n">
        <v>0.412100626358462</v>
      </c>
      <c r="M487" s="16" t="n">
        <v>0.429450220848056</v>
      </c>
      <c r="N487" s="16" t="n">
        <v>0.429138527321739</v>
      </c>
      <c r="O487" s="16" t="n">
        <v>0.402765484572865</v>
      </c>
      <c r="P487" s="16" t="n">
        <v>0.401851440220486</v>
      </c>
      <c r="Q487" s="16" t="n">
        <v>0.408321775442905</v>
      </c>
      <c r="R487" s="16" t="n">
        <v>0.492024395690902</v>
      </c>
      <c r="S487" s="16" t="n">
        <v>0.477036584224913</v>
      </c>
      <c r="T487" s="16" t="n">
        <v>0.381754996038209</v>
      </c>
      <c r="U487" s="16" t="n">
        <v>0.413103439721545</v>
      </c>
      <c r="V487" s="16" t="n">
        <v>0.475841026042503</v>
      </c>
      <c r="W487" s="16"/>
      <c r="X487" s="16" t="n">
        <v>0.449138211756072</v>
      </c>
      <c r="Y487" s="16" t="n">
        <v>0.403206275956342</v>
      </c>
      <c r="Z487" s="16"/>
      <c r="AA487" s="16" t="n">
        <v>0.500000736328152</v>
      </c>
      <c r="AB487" s="16" t="n">
        <v>0.435760873645727</v>
      </c>
      <c r="AC487" s="16" t="n">
        <v>0.378406550976602</v>
      </c>
      <c r="AD487" s="16"/>
      <c r="AE487" s="16" t="n">
        <v>0.446123257116515</v>
      </c>
      <c r="AF487" s="16" t="n">
        <v>0.440739611828209</v>
      </c>
      <c r="AG487" s="16" t="n">
        <v>0.376866957777451</v>
      </c>
      <c r="AH487" s="16"/>
      <c r="AI487" s="16" t="n">
        <v>0.550146192314639</v>
      </c>
      <c r="AJ487" s="16" t="n">
        <v>0.458492829629148</v>
      </c>
    </row>
    <row r="488">
      <c r="B488" t="s">
        <v>94</v>
      </c>
      <c r="C488" s="16" t="n">
        <v>0.134112823757402</v>
      </c>
      <c r="D488" s="16" t="n">
        <v>0.126468913767126</v>
      </c>
      <c r="E488" s="16" t="n">
        <v>0.137119338231819</v>
      </c>
      <c r="F488" s="16"/>
      <c r="G488" s="16" t="n">
        <v>0.174258603121756</v>
      </c>
      <c r="H488" s="16" t="n">
        <v>0.135090437141471</v>
      </c>
      <c r="I488" s="16" t="n">
        <v>0.117347389686158</v>
      </c>
      <c r="J488" s="16"/>
      <c r="K488" s="16" t="n">
        <v>0.112013524802848</v>
      </c>
      <c r="L488" s="16" t="n">
        <v>0.161127664030728</v>
      </c>
      <c r="M488" s="16" t="n">
        <v>0.113374707179764</v>
      </c>
      <c r="N488" s="16" t="n">
        <v>0.151103717322418</v>
      </c>
      <c r="O488" s="16" t="n">
        <v>0.151424416098543</v>
      </c>
      <c r="P488" s="16" t="n">
        <v>0.126231994775168</v>
      </c>
      <c r="Q488" s="16" t="n">
        <v>0.116423319132256</v>
      </c>
      <c r="R488" s="16" t="n">
        <v>0.119628787471516</v>
      </c>
      <c r="S488" s="16" t="n">
        <v>0.0945165774976</v>
      </c>
      <c r="T488" s="16" t="n">
        <v>0.176502810518793</v>
      </c>
      <c r="U488" s="16" t="n">
        <v>0.168836442815801</v>
      </c>
      <c r="V488" s="16" t="n">
        <v>0.164471402927903</v>
      </c>
      <c r="W488" s="16"/>
      <c r="X488" s="16" t="n">
        <v>0.144896583167484</v>
      </c>
      <c r="Y488" s="16" t="n">
        <v>0.115689039793581</v>
      </c>
      <c r="Z488" s="16"/>
      <c r="AA488" s="16" t="n">
        <v>0.0855774979961104</v>
      </c>
      <c r="AB488" s="16" t="n">
        <v>0.141785307067681</v>
      </c>
      <c r="AC488" s="16" t="n">
        <v>0.158904555422069</v>
      </c>
      <c r="AD488" s="16"/>
      <c r="AE488" s="16" t="n">
        <v>0.120038033094448</v>
      </c>
      <c r="AF488" s="16" t="n">
        <v>0.146330558076036</v>
      </c>
      <c r="AG488" s="16" t="n">
        <v>0.145433286045276</v>
      </c>
      <c r="AH488" s="16"/>
      <c r="AI488" s="16" t="n">
        <v>0.0835481243999274</v>
      </c>
      <c r="AJ488" s="16" t="n">
        <v>0.124906768045101</v>
      </c>
    </row>
    <row r="489">
      <c r="B489" t="s">
        <v>165</v>
      </c>
      <c r="C489" s="16" t="n">
        <v>0.1860404835329</v>
      </c>
      <c r="D489" s="16" t="n">
        <v>0.189703420052669</v>
      </c>
      <c r="E489" s="16" t="n">
        <v>0.185223046820511</v>
      </c>
      <c r="F489" s="16"/>
      <c r="G489" s="16" t="n">
        <v>0.185203807093513</v>
      </c>
      <c r="H489" s="16" t="n">
        <v>0.202850311825249</v>
      </c>
      <c r="I489" s="16" t="n">
        <v>0.170732459058935</v>
      </c>
      <c r="J489" s="16"/>
      <c r="K489" s="16" t="n">
        <v>0.193680526759274</v>
      </c>
      <c r="L489" s="16" t="n">
        <v>0.21558150009511</v>
      </c>
      <c r="M489" s="16" t="n">
        <v>0.209693937925062</v>
      </c>
      <c r="N489" s="16" t="n">
        <v>0.207005917004324</v>
      </c>
      <c r="O489" s="16" t="n">
        <v>0.220378307934875</v>
      </c>
      <c r="P489" s="16" t="n">
        <v>0.186514643835745</v>
      </c>
      <c r="Q489" s="16" t="n">
        <v>0.15621722995215</v>
      </c>
      <c r="R489" s="16" t="n">
        <v>0.169766160936624</v>
      </c>
      <c r="S489" s="16" t="n">
        <v>0.18753540767186</v>
      </c>
      <c r="T489" s="16" t="n">
        <v>0.114907149595873</v>
      </c>
      <c r="U489" s="16" t="n">
        <v>0.13202686209545</v>
      </c>
      <c r="V489" s="16" t="n">
        <v>0.182553316188962</v>
      </c>
      <c r="W489" s="16"/>
      <c r="X489" s="16" t="n">
        <v>0.172426655748786</v>
      </c>
      <c r="Y489" s="16" t="n">
        <v>0.209299368720996</v>
      </c>
      <c r="Z489" s="16"/>
      <c r="AA489" s="16" t="n">
        <v>0.176031413487042</v>
      </c>
      <c r="AB489" s="16" t="n">
        <v>0.188509857179664</v>
      </c>
      <c r="AC489" s="16" t="n">
        <v>0.189966507455053</v>
      </c>
      <c r="AD489" s="16"/>
      <c r="AE489" s="16" t="n">
        <v>0.182629789317418</v>
      </c>
      <c r="AF489" s="16" t="n">
        <v>0.178133550319448</v>
      </c>
      <c r="AG489" s="16" t="n">
        <v>0.211975715792247</v>
      </c>
      <c r="AH489" s="16"/>
      <c r="AI489" s="16" t="n">
        <v>0.136510554293278</v>
      </c>
      <c r="AJ489" s="16" t="n">
        <v>0.211207855142638</v>
      </c>
    </row>
    <row r="490">
      <c r="B490" t="s">
        <v>164</v>
      </c>
      <c r="C490" s="16" t="n">
        <v>0.566292438942623</v>
      </c>
      <c r="D490" s="16" t="n">
        <v>0.57850790513307</v>
      </c>
      <c r="E490" s="16" t="n">
        <v>0.553523365795977</v>
      </c>
      <c r="F490" s="16"/>
      <c r="G490" s="16" t="n">
        <v>0.557627031518031</v>
      </c>
      <c r="H490" s="16" t="n">
        <v>0.550830496357831</v>
      </c>
      <c r="I490" s="16" t="n">
        <v>0.584099436794986</v>
      </c>
      <c r="J490" s="16"/>
      <c r="K490" s="16" t="n">
        <v>0.589214284289175</v>
      </c>
      <c r="L490" s="16" t="n">
        <v>0.573228290389189</v>
      </c>
      <c r="M490" s="16" t="n">
        <v>0.542824928027819</v>
      </c>
      <c r="N490" s="16" t="n">
        <v>0.580242244644157</v>
      </c>
      <c r="O490" s="16" t="n">
        <v>0.554189900671408</v>
      </c>
      <c r="P490" s="16" t="n">
        <v>0.528083434995654</v>
      </c>
      <c r="Q490" s="16" t="n">
        <v>0.524745094575161</v>
      </c>
      <c r="R490" s="16" t="n">
        <v>0.611653183162418</v>
      </c>
      <c r="S490" s="16" t="n">
        <v>0.571553161722513</v>
      </c>
      <c r="T490" s="16" t="n">
        <v>0.558257806557002</v>
      </c>
      <c r="U490" s="16" t="n">
        <v>0.581939882537347</v>
      </c>
      <c r="V490" s="16" t="n">
        <v>0.640312428970406</v>
      </c>
      <c r="W490" s="16"/>
      <c r="X490" s="16" t="n">
        <v>0.594034794923556</v>
      </c>
      <c r="Y490" s="16" t="n">
        <v>0.518895315749923</v>
      </c>
      <c r="Z490" s="16"/>
      <c r="AA490" s="16" t="n">
        <v>0.585578234324262</v>
      </c>
      <c r="AB490" s="16" t="n">
        <v>0.577546180713408</v>
      </c>
      <c r="AC490" s="16" t="n">
        <v>0.53731110639867</v>
      </c>
      <c r="AD490" s="16"/>
      <c r="AE490" s="16" t="n">
        <v>0.566161290210964</v>
      </c>
      <c r="AF490" s="16" t="n">
        <v>0.587070169904245</v>
      </c>
      <c r="AG490" s="16" t="n">
        <v>0.522300243822727</v>
      </c>
      <c r="AH490" s="16"/>
      <c r="AI490" s="16" t="n">
        <v>0.633694316714567</v>
      </c>
      <c r="AJ490" s="16" t="n">
        <v>0.583399597674249</v>
      </c>
    </row>
    <row r="491">
      <c r="B491" t="s">
        <v>138</v>
      </c>
      <c r="C491" s="16" t="n">
        <v>0.380251955409723</v>
      </c>
      <c r="D491" s="16" t="n">
        <v>0.388804485080401</v>
      </c>
      <c r="E491" s="16" t="n">
        <v>0.368300318975466</v>
      </c>
      <c r="F491" s="16"/>
      <c r="G491" s="16" t="n">
        <v>0.372423224424517</v>
      </c>
      <c r="H491" s="16" t="n">
        <v>0.347980184532582</v>
      </c>
      <c r="I491" s="16" t="n">
        <v>0.413366977736051</v>
      </c>
      <c r="J491" s="16"/>
      <c r="K491" s="16" t="n">
        <v>0.395533757529901</v>
      </c>
      <c r="L491" s="16" t="n">
        <v>0.35764679029408</v>
      </c>
      <c r="M491" s="16" t="n">
        <v>0.333130990102758</v>
      </c>
      <c r="N491" s="16" t="n">
        <v>0.373236327639833</v>
      </c>
      <c r="O491" s="16" t="n">
        <v>0.333811592736533</v>
      </c>
      <c r="P491" s="16" t="n">
        <v>0.341568791159909</v>
      </c>
      <c r="Q491" s="16" t="n">
        <v>0.368527864623011</v>
      </c>
      <c r="R491" s="16" t="n">
        <v>0.441887022225794</v>
      </c>
      <c r="S491" s="16" t="n">
        <v>0.384017754050653</v>
      </c>
      <c r="T491" s="16" t="n">
        <v>0.443350656961129</v>
      </c>
      <c r="U491" s="16" t="n">
        <v>0.449913020441897</v>
      </c>
      <c r="V491" s="16" t="n">
        <v>0.457759112781444</v>
      </c>
      <c r="W491" s="16"/>
      <c r="X491" s="16" t="n">
        <v>0.42160813917477</v>
      </c>
      <c r="Y491" s="16" t="n">
        <v>0.309595947028927</v>
      </c>
      <c r="Z491" s="16"/>
      <c r="AA491" s="16" t="n">
        <v>0.40954682083722</v>
      </c>
      <c r="AB491" s="16" t="n">
        <v>0.389036323533744</v>
      </c>
      <c r="AC491" s="16" t="n">
        <v>0.347344598943617</v>
      </c>
      <c r="AD491" s="16"/>
      <c r="AE491" s="16" t="n">
        <v>0.383531500893545</v>
      </c>
      <c r="AF491" s="16" t="n">
        <v>0.408936619584797</v>
      </c>
      <c r="AG491" s="16" t="n">
        <v>0.31032452803048</v>
      </c>
      <c r="AH491" s="16"/>
      <c r="AI491" s="16" t="n">
        <v>0.497183762421289</v>
      </c>
      <c r="AJ491" s="16" t="n">
        <v>0.372191742531611</v>
      </c>
    </row>
    <row r="492">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row>
    <row r="493">
      <c r="B493" s="7" t="s">
        <v>232</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row>
    <row r="494">
      <c r="B494" s="26" t="s">
        <v>65</v>
      </c>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row>
    <row r="495">
      <c r="B495" t="s">
        <v>219</v>
      </c>
      <c r="C495" s="16" t="n">
        <v>0.0866496896261481</v>
      </c>
      <c r="D495" s="16" t="n">
        <v>0.0988794698056263</v>
      </c>
      <c r="E495" s="16" t="n">
        <v>0.0743909417663725</v>
      </c>
      <c r="F495" s="16"/>
      <c r="G495" s="16" t="n">
        <v>0.0905485208882129</v>
      </c>
      <c r="H495" s="16" t="n">
        <v>0.0971860271805988</v>
      </c>
      <c r="I495" s="16" t="n">
        <v>0.0753076712595697</v>
      </c>
      <c r="J495" s="16"/>
      <c r="K495" s="16" t="n">
        <v>0.107964667781525</v>
      </c>
      <c r="L495" s="16" t="n">
        <v>0.080173487248527</v>
      </c>
      <c r="M495" s="16" t="n">
        <v>0.0864503646152441</v>
      </c>
      <c r="N495" s="16" t="n">
        <v>0.0864890909328427</v>
      </c>
      <c r="O495" s="16" t="n">
        <v>0.10691620389198</v>
      </c>
      <c r="P495" s="16" t="n">
        <v>0.105258644245538</v>
      </c>
      <c r="Q495" s="16" t="n">
        <v>0.0808541529424954</v>
      </c>
      <c r="R495" s="16" t="n">
        <v>0.126997959218142</v>
      </c>
      <c r="S495" s="16" t="n">
        <v>0.0947929266006663</v>
      </c>
      <c r="T495" s="16" t="n">
        <v>0.0197336642759842</v>
      </c>
      <c r="U495" s="16" t="n">
        <v>0.0588511651994116</v>
      </c>
      <c r="V495" s="16" t="n">
        <v>0.0583761846486548</v>
      </c>
      <c r="W495" s="16"/>
      <c r="X495" s="16" t="n">
        <v>0.0791214189725438</v>
      </c>
      <c r="Y495" s="16" t="n">
        <v>0.0995115522538972</v>
      </c>
      <c r="Z495" s="16"/>
      <c r="AA495" s="16" t="n">
        <v>0.0844948646653801</v>
      </c>
      <c r="AB495" s="16" t="n">
        <v>0.0872971142472596</v>
      </c>
      <c r="AC495" s="16" t="n">
        <v>0.0873400245093738</v>
      </c>
      <c r="AD495" s="16"/>
      <c r="AE495" s="16" t="n">
        <v>0.080571651948151</v>
      </c>
      <c r="AF495" s="16" t="n">
        <v>0.0938144200346681</v>
      </c>
      <c r="AG495" s="16" t="n">
        <v>0.0875078550315254</v>
      </c>
      <c r="AH495" s="16"/>
      <c r="AI495" s="16" t="n">
        <v>0.0663315511199864</v>
      </c>
      <c r="AJ495" s="16" t="n">
        <v>0.0925023322770843</v>
      </c>
    </row>
    <row r="496">
      <c r="B496" t="s">
        <v>161</v>
      </c>
      <c r="C496" s="16" t="n">
        <v>0.104479359063171</v>
      </c>
      <c r="D496" s="16" t="n">
        <v>0.0944611798577722</v>
      </c>
      <c r="E496" s="16" t="n">
        <v>0.114341374716723</v>
      </c>
      <c r="F496" s="16"/>
      <c r="G496" s="16" t="n">
        <v>0.121541984020167</v>
      </c>
      <c r="H496" s="16" t="n">
        <v>0.102247734167468</v>
      </c>
      <c r="I496" s="16" t="n">
        <v>0.0998164387737106</v>
      </c>
      <c r="J496" s="16"/>
      <c r="K496" s="16" t="n">
        <v>0.0707615045746468</v>
      </c>
      <c r="L496" s="16" t="n">
        <v>0.121785658494711</v>
      </c>
      <c r="M496" s="16" t="n">
        <v>0.0974822689312337</v>
      </c>
      <c r="N496" s="16" t="n">
        <v>0.127359746947031</v>
      </c>
      <c r="O496" s="16" t="n">
        <v>0.111247388448885</v>
      </c>
      <c r="P496" s="16" t="n">
        <v>0.0987902410543678</v>
      </c>
      <c r="Q496" s="16" t="n">
        <v>0.120373718860458</v>
      </c>
      <c r="R496" s="16" t="n">
        <v>0.0931936103539436</v>
      </c>
      <c r="S496" s="16" t="n">
        <v>0.117091728958125</v>
      </c>
      <c r="T496" s="16" t="n">
        <v>0.109223841823127</v>
      </c>
      <c r="U496" s="16" t="n">
        <v>0.0855956933234321</v>
      </c>
      <c r="V496" s="16" t="n">
        <v>0.0787235280245872</v>
      </c>
      <c r="W496" s="16"/>
      <c r="X496" s="16" t="n">
        <v>0.0961734151228006</v>
      </c>
      <c r="Y496" s="16" t="n">
        <v>0.118669857103207</v>
      </c>
      <c r="Z496" s="16"/>
      <c r="AA496" s="16" t="n">
        <v>0.093168361961286</v>
      </c>
      <c r="AB496" s="16" t="n">
        <v>0.109619129510196</v>
      </c>
      <c r="AC496" s="16" t="n">
        <v>0.105773903015158</v>
      </c>
      <c r="AD496" s="16"/>
      <c r="AE496" s="16" t="n">
        <v>0.104068450847509</v>
      </c>
      <c r="AF496" s="16" t="n">
        <v>0.0941765795609218</v>
      </c>
      <c r="AG496" s="16" t="n">
        <v>0.127557656093472</v>
      </c>
      <c r="AH496" s="16"/>
      <c r="AI496" s="16" t="n">
        <v>0.0794017814944358</v>
      </c>
      <c r="AJ496" s="16" t="n">
        <v>0.125142607784357</v>
      </c>
    </row>
    <row r="497">
      <c r="B497" t="s">
        <v>220</v>
      </c>
      <c r="C497" s="16" t="n">
        <v>0.255282951222615</v>
      </c>
      <c r="D497" s="16" t="n">
        <v>0.250210732571452</v>
      </c>
      <c r="E497" s="16" t="n">
        <v>0.25934244379048</v>
      </c>
      <c r="F497" s="16"/>
      <c r="G497" s="16" t="n">
        <v>0.238491452010358</v>
      </c>
      <c r="H497" s="16" t="n">
        <v>0.27051692576535</v>
      </c>
      <c r="I497" s="16" t="n">
        <v>0.247742474448964</v>
      </c>
      <c r="J497" s="16"/>
      <c r="K497" s="16" t="n">
        <v>0.261039121248348</v>
      </c>
      <c r="L497" s="16" t="n">
        <v>0.229166130695557</v>
      </c>
      <c r="M497" s="16" t="n">
        <v>0.262989150486275</v>
      </c>
      <c r="N497" s="16" t="n">
        <v>0.239766759064032</v>
      </c>
      <c r="O497" s="16" t="n">
        <v>0.273769873259971</v>
      </c>
      <c r="P497" s="16" t="n">
        <v>0.276913503847207</v>
      </c>
      <c r="Q497" s="16" t="n">
        <v>0.269447334622087</v>
      </c>
      <c r="R497" s="16" t="n">
        <v>0.254471678295315</v>
      </c>
      <c r="S497" s="16" t="n">
        <v>0.257239232063977</v>
      </c>
      <c r="T497" s="16" t="n">
        <v>0.256573220166865</v>
      </c>
      <c r="U497" s="16" t="n">
        <v>0.226771100028847</v>
      </c>
      <c r="V497" s="16" t="n">
        <v>0.246040694231217</v>
      </c>
      <c r="W497" s="16"/>
      <c r="X497" s="16" t="n">
        <v>0.261220875076424</v>
      </c>
      <c r="Y497" s="16" t="n">
        <v>0.24513815643297</v>
      </c>
      <c r="Z497" s="16"/>
      <c r="AA497" s="16" t="n">
        <v>0.246247542804341</v>
      </c>
      <c r="AB497" s="16" t="n">
        <v>0.236757721316475</v>
      </c>
      <c r="AC497" s="16" t="n">
        <v>0.286587024457831</v>
      </c>
      <c r="AD497" s="16"/>
      <c r="AE497" s="16" t="n">
        <v>0.246449531080544</v>
      </c>
      <c r="AF497" s="16" t="n">
        <v>0.274527707569033</v>
      </c>
      <c r="AG497" s="16" t="n">
        <v>0.237682242052611</v>
      </c>
      <c r="AH497" s="16"/>
      <c r="AI497" s="16" t="n">
        <v>0.24678986187081</v>
      </c>
      <c r="AJ497" s="16" t="n">
        <v>0.229959852735807</v>
      </c>
    </row>
    <row r="498">
      <c r="B498" t="s">
        <v>159</v>
      </c>
      <c r="C498" s="16" t="n">
        <v>0.424878817087889</v>
      </c>
      <c r="D498" s="16" t="n">
        <v>0.434673521701964</v>
      </c>
      <c r="E498" s="16" t="n">
        <v>0.42115217975266</v>
      </c>
      <c r="F498" s="16"/>
      <c r="G498" s="16" t="n">
        <v>0.370009122313635</v>
      </c>
      <c r="H498" s="16" t="n">
        <v>0.403619580644601</v>
      </c>
      <c r="I498" s="16" t="n">
        <v>0.466327945334172</v>
      </c>
      <c r="J498" s="16"/>
      <c r="K498" s="16" t="n">
        <v>0.436567202689091</v>
      </c>
      <c r="L498" s="16" t="n">
        <v>0.405844064655542</v>
      </c>
      <c r="M498" s="16" t="n">
        <v>0.427716764534773</v>
      </c>
      <c r="N498" s="16" t="n">
        <v>0.414449786786264</v>
      </c>
      <c r="O498" s="16" t="n">
        <v>0.380391957355881</v>
      </c>
      <c r="P498" s="16" t="n">
        <v>0.403096392056489</v>
      </c>
      <c r="Q498" s="16" t="n">
        <v>0.424507834788296</v>
      </c>
      <c r="R498" s="16" t="n">
        <v>0.439689101785766</v>
      </c>
      <c r="S498" s="16" t="n">
        <v>0.446724474547973</v>
      </c>
      <c r="T498" s="16" t="n">
        <v>0.448628147674878</v>
      </c>
      <c r="U498" s="16" t="n">
        <v>0.443153982084663</v>
      </c>
      <c r="V498" s="16" t="n">
        <v>0.463644479026573</v>
      </c>
      <c r="W498" s="16"/>
      <c r="X498" s="16" t="n">
        <v>0.429443885420775</v>
      </c>
      <c r="Y498" s="16" t="n">
        <v>0.417079511711462</v>
      </c>
      <c r="Z498" s="16"/>
      <c r="AA498" s="16" t="n">
        <v>0.483916184550209</v>
      </c>
      <c r="AB498" s="16" t="n">
        <v>0.421947232215792</v>
      </c>
      <c r="AC498" s="16" t="n">
        <v>0.386160942639229</v>
      </c>
      <c r="AD498" s="16"/>
      <c r="AE498" s="16" t="n">
        <v>0.457907562629587</v>
      </c>
      <c r="AF498" s="16" t="n">
        <v>0.392652170198562</v>
      </c>
      <c r="AG498" s="16" t="n">
        <v>0.40590174227774</v>
      </c>
      <c r="AH498" s="16"/>
      <c r="AI498" s="16" t="n">
        <v>0.524662894501321</v>
      </c>
      <c r="AJ498" s="16" t="n">
        <v>0.424679834991324</v>
      </c>
    </row>
    <row r="499">
      <c r="B499" t="s">
        <v>94</v>
      </c>
      <c r="C499" s="16" t="n">
        <v>0.128709183000176</v>
      </c>
      <c r="D499" s="16" t="n">
        <v>0.121775096063185</v>
      </c>
      <c r="E499" s="16" t="n">
        <v>0.130773059973764</v>
      </c>
      <c r="F499" s="16"/>
      <c r="G499" s="16" t="n">
        <v>0.179408920767628</v>
      </c>
      <c r="H499" s="16" t="n">
        <v>0.126429732241983</v>
      </c>
      <c r="I499" s="16" t="n">
        <v>0.110805470183584</v>
      </c>
      <c r="J499" s="16"/>
      <c r="K499" s="16" t="n">
        <v>0.123667503706388</v>
      </c>
      <c r="L499" s="16" t="n">
        <v>0.163030658905663</v>
      </c>
      <c r="M499" s="16" t="n">
        <v>0.125361451432475</v>
      </c>
      <c r="N499" s="16" t="n">
        <v>0.131934616269831</v>
      </c>
      <c r="O499" s="16" t="n">
        <v>0.127674577043283</v>
      </c>
      <c r="P499" s="16" t="n">
        <v>0.115941218796398</v>
      </c>
      <c r="Q499" s="16" t="n">
        <v>0.104816958786663</v>
      </c>
      <c r="R499" s="16" t="n">
        <v>0.0856476503468342</v>
      </c>
      <c r="S499" s="16" t="n">
        <v>0.0841516378292591</v>
      </c>
      <c r="T499" s="16" t="n">
        <v>0.165841126059146</v>
      </c>
      <c r="U499" s="16" t="n">
        <v>0.185628059363647</v>
      </c>
      <c r="V499" s="16" t="n">
        <v>0.153215114068968</v>
      </c>
      <c r="W499" s="16"/>
      <c r="X499" s="16" t="n">
        <v>0.134040405407457</v>
      </c>
      <c r="Y499" s="16" t="n">
        <v>0.119600922498464</v>
      </c>
      <c r="Z499" s="16"/>
      <c r="AA499" s="16" t="n">
        <v>0.0921730460187837</v>
      </c>
      <c r="AB499" s="16" t="n">
        <v>0.144378802710277</v>
      </c>
      <c r="AC499" s="16" t="n">
        <v>0.134138105378409</v>
      </c>
      <c r="AD499" s="16"/>
      <c r="AE499" s="16" t="n">
        <v>0.111002803494209</v>
      </c>
      <c r="AF499" s="16" t="n">
        <v>0.144829122636815</v>
      </c>
      <c r="AG499" s="16" t="n">
        <v>0.141350504544651</v>
      </c>
      <c r="AH499" s="16"/>
      <c r="AI499" s="16" t="n">
        <v>0.0828139110134471</v>
      </c>
      <c r="AJ499" s="16" t="n">
        <v>0.127715372211428</v>
      </c>
    </row>
    <row r="500">
      <c r="B500" t="s">
        <v>165</v>
      </c>
      <c r="C500" s="16" t="n">
        <v>0.191129048689319</v>
      </c>
      <c r="D500" s="16" t="n">
        <v>0.193340649663399</v>
      </c>
      <c r="E500" s="16" t="n">
        <v>0.188732316483096</v>
      </c>
      <c r="F500" s="16"/>
      <c r="G500" s="16" t="n">
        <v>0.212090504908379</v>
      </c>
      <c r="H500" s="16" t="n">
        <v>0.199433761348066</v>
      </c>
      <c r="I500" s="16" t="n">
        <v>0.17512411003328</v>
      </c>
      <c r="J500" s="16"/>
      <c r="K500" s="16" t="n">
        <v>0.178726172356172</v>
      </c>
      <c r="L500" s="16" t="n">
        <v>0.201959145743238</v>
      </c>
      <c r="M500" s="16" t="n">
        <v>0.183932633546478</v>
      </c>
      <c r="N500" s="16" t="n">
        <v>0.213848837879874</v>
      </c>
      <c r="O500" s="16" t="n">
        <v>0.218163592340865</v>
      </c>
      <c r="P500" s="16" t="n">
        <v>0.204048885299906</v>
      </c>
      <c r="Q500" s="16" t="n">
        <v>0.201227871802954</v>
      </c>
      <c r="R500" s="16" t="n">
        <v>0.220191569572085</v>
      </c>
      <c r="S500" s="16" t="n">
        <v>0.211884655558791</v>
      </c>
      <c r="T500" s="16" t="n">
        <v>0.128957506099111</v>
      </c>
      <c r="U500" s="16" t="n">
        <v>0.144446858522844</v>
      </c>
      <c r="V500" s="16" t="n">
        <v>0.137099712673242</v>
      </c>
      <c r="W500" s="16"/>
      <c r="X500" s="16" t="n">
        <v>0.175294834095344</v>
      </c>
      <c r="Y500" s="16" t="n">
        <v>0.218181409357104</v>
      </c>
      <c r="Z500" s="16"/>
      <c r="AA500" s="16" t="n">
        <v>0.177663226626666</v>
      </c>
      <c r="AB500" s="16" t="n">
        <v>0.196916243757455</v>
      </c>
      <c r="AC500" s="16" t="n">
        <v>0.193113927524532</v>
      </c>
      <c r="AD500" s="16"/>
      <c r="AE500" s="16" t="n">
        <v>0.18464010279566</v>
      </c>
      <c r="AF500" s="16" t="n">
        <v>0.18799099959559</v>
      </c>
      <c r="AG500" s="16" t="n">
        <v>0.215065511124998</v>
      </c>
      <c r="AH500" s="16"/>
      <c r="AI500" s="16" t="n">
        <v>0.145733332614422</v>
      </c>
      <c r="AJ500" s="16" t="n">
        <v>0.217644940061441</v>
      </c>
    </row>
    <row r="501">
      <c r="B501" t="s">
        <v>164</v>
      </c>
      <c r="C501" s="16" t="n">
        <v>0.553588000088066</v>
      </c>
      <c r="D501" s="16" t="n">
        <v>0.55644861776515</v>
      </c>
      <c r="E501" s="16" t="n">
        <v>0.551925239726424</v>
      </c>
      <c r="F501" s="16"/>
      <c r="G501" s="16" t="n">
        <v>0.549418043081262</v>
      </c>
      <c r="H501" s="16" t="n">
        <v>0.530049312886584</v>
      </c>
      <c r="I501" s="16" t="n">
        <v>0.577133415517756</v>
      </c>
      <c r="J501" s="16"/>
      <c r="K501" s="16" t="n">
        <v>0.560234706395479</v>
      </c>
      <c r="L501" s="16" t="n">
        <v>0.568874723561205</v>
      </c>
      <c r="M501" s="16" t="n">
        <v>0.553078215967248</v>
      </c>
      <c r="N501" s="16" t="n">
        <v>0.546384403056094</v>
      </c>
      <c r="O501" s="16" t="n">
        <v>0.508066534399164</v>
      </c>
      <c r="P501" s="16" t="n">
        <v>0.519037610852887</v>
      </c>
      <c r="Q501" s="16" t="n">
        <v>0.529324793574959</v>
      </c>
      <c r="R501" s="16" t="n">
        <v>0.5253367521326</v>
      </c>
      <c r="S501" s="16" t="n">
        <v>0.530876112377232</v>
      </c>
      <c r="T501" s="16" t="n">
        <v>0.614469273734024</v>
      </c>
      <c r="U501" s="16" t="n">
        <v>0.62878204144831</v>
      </c>
      <c r="V501" s="16" t="n">
        <v>0.616859593095541</v>
      </c>
      <c r="W501" s="16"/>
      <c r="X501" s="16" t="n">
        <v>0.563484290828232</v>
      </c>
      <c r="Y501" s="16" t="n">
        <v>0.536680434209926</v>
      </c>
      <c r="Z501" s="16"/>
      <c r="AA501" s="16" t="n">
        <v>0.576089230568993</v>
      </c>
      <c r="AB501" s="16" t="n">
        <v>0.566326034926069</v>
      </c>
      <c r="AC501" s="16" t="n">
        <v>0.520299048017637</v>
      </c>
      <c r="AD501" s="16"/>
      <c r="AE501" s="16" t="n">
        <v>0.568910366123796</v>
      </c>
      <c r="AF501" s="16" t="n">
        <v>0.537481292835377</v>
      </c>
      <c r="AG501" s="16" t="n">
        <v>0.547252246822392</v>
      </c>
      <c r="AH501" s="16"/>
      <c r="AI501" s="16" t="n">
        <v>0.607476805514768</v>
      </c>
      <c r="AJ501" s="16" t="n">
        <v>0.552395207202752</v>
      </c>
    </row>
    <row r="502">
      <c r="B502" t="s">
        <v>138</v>
      </c>
      <c r="C502" s="16" t="n">
        <v>0.362458951398746</v>
      </c>
      <c r="D502" s="16" t="n">
        <v>0.363107968101751</v>
      </c>
      <c r="E502" s="16" t="n">
        <v>0.363192923243328</v>
      </c>
      <c r="F502" s="16"/>
      <c r="G502" s="16" t="n">
        <v>0.337327538172883</v>
      </c>
      <c r="H502" s="16" t="n">
        <v>0.330615551538518</v>
      </c>
      <c r="I502" s="16" t="n">
        <v>0.402009305484475</v>
      </c>
      <c r="J502" s="16"/>
      <c r="K502" s="16" t="n">
        <v>0.381508534039307</v>
      </c>
      <c r="L502" s="16" t="n">
        <v>0.366915577817966</v>
      </c>
      <c r="M502" s="16" t="n">
        <v>0.36914558242077</v>
      </c>
      <c r="N502" s="16" t="n">
        <v>0.332535565176221</v>
      </c>
      <c r="O502" s="16" t="n">
        <v>0.289902942058299</v>
      </c>
      <c r="P502" s="16" t="n">
        <v>0.314988725552981</v>
      </c>
      <c r="Q502" s="16" t="n">
        <v>0.328096921772006</v>
      </c>
      <c r="R502" s="16" t="n">
        <v>0.305145182560514</v>
      </c>
      <c r="S502" s="16" t="n">
        <v>0.31899145681844</v>
      </c>
      <c r="T502" s="16" t="n">
        <v>0.485511767634912</v>
      </c>
      <c r="U502" s="16" t="n">
        <v>0.484335182925466</v>
      </c>
      <c r="V502" s="16" t="n">
        <v>0.479759880422299</v>
      </c>
      <c r="W502" s="16"/>
      <c r="X502" s="16" t="n">
        <v>0.388189456732887</v>
      </c>
      <c r="Y502" s="16" t="n">
        <v>0.318499024852822</v>
      </c>
      <c r="Z502" s="16"/>
      <c r="AA502" s="16" t="n">
        <v>0.398426003942327</v>
      </c>
      <c r="AB502" s="16" t="n">
        <v>0.369409791168614</v>
      </c>
      <c r="AC502" s="16" t="n">
        <v>0.327185120493106</v>
      </c>
      <c r="AD502" s="16"/>
      <c r="AE502" s="16" t="n">
        <v>0.384270263328136</v>
      </c>
      <c r="AF502" s="16" t="n">
        <v>0.349490293239787</v>
      </c>
      <c r="AG502" s="16" t="n">
        <v>0.332186735697394</v>
      </c>
      <c r="AH502" s="16"/>
      <c r="AI502" s="16" t="n">
        <v>0.461743472900346</v>
      </c>
      <c r="AJ502" s="16" t="n">
        <v>0.334750267141311</v>
      </c>
    </row>
    <row r="503">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row>
    <row r="504">
      <c r="B504" s="7" t="s">
        <v>233</v>
      </c>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row>
    <row r="505">
      <c r="B505" s="26" t="s">
        <v>65</v>
      </c>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row>
    <row r="506">
      <c r="B506" t="s">
        <v>219</v>
      </c>
      <c r="C506" s="16" t="n">
        <v>0.0903081336984046</v>
      </c>
      <c r="D506" s="16" t="n">
        <v>0.111037976221238</v>
      </c>
      <c r="E506" s="16" t="n">
        <v>0.071932807568139</v>
      </c>
      <c r="F506" s="16"/>
      <c r="G506" s="16" t="n">
        <v>0.0979464095768887</v>
      </c>
      <c r="H506" s="16" t="n">
        <v>0.105179632755462</v>
      </c>
      <c r="I506" s="16" t="n">
        <v>0.0734561108058399</v>
      </c>
      <c r="J506" s="16"/>
      <c r="K506" s="16" t="n">
        <v>0.116032753177436</v>
      </c>
      <c r="L506" s="16" t="n">
        <v>0.100128618178709</v>
      </c>
      <c r="M506" s="16" t="n">
        <v>0.0839716370311373</v>
      </c>
      <c r="N506" s="16" t="n">
        <v>0.113502605893433</v>
      </c>
      <c r="O506" s="16" t="n">
        <v>0.084831932278202</v>
      </c>
      <c r="P506" s="16" t="n">
        <v>0.0824060358612321</v>
      </c>
      <c r="Q506" s="16" t="n">
        <v>0.0832690883130067</v>
      </c>
      <c r="R506" s="16" t="n">
        <v>0.0678562548980348</v>
      </c>
      <c r="S506" s="16" t="n">
        <v>0.120195784477968</v>
      </c>
      <c r="T506" s="16" t="n">
        <v>0.0184021267907952</v>
      </c>
      <c r="U506" s="16" t="n">
        <v>0.0768510609916775</v>
      </c>
      <c r="V506" s="16" t="n">
        <v>0.0619533882396026</v>
      </c>
      <c r="W506" s="16"/>
      <c r="X506" s="16" t="n">
        <v>0.0784141295268961</v>
      </c>
      <c r="Y506" s="16" t="n">
        <v>0.11062874314336</v>
      </c>
      <c r="Z506" s="16"/>
      <c r="AA506" s="16" t="n">
        <v>0.0976173666997859</v>
      </c>
      <c r="AB506" s="16" t="n">
        <v>0.0933839011915119</v>
      </c>
      <c r="AC506" s="16" t="n">
        <v>0.0809151479253457</v>
      </c>
      <c r="AD506" s="16"/>
      <c r="AE506" s="16" t="n">
        <v>0.0990482330055331</v>
      </c>
      <c r="AF506" s="16" t="n">
        <v>0.0807413288295253</v>
      </c>
      <c r="AG506" s="16" t="n">
        <v>0.0875035846809558</v>
      </c>
      <c r="AH506" s="16"/>
      <c r="AI506" s="16" t="n">
        <v>0.084823205362573</v>
      </c>
      <c r="AJ506" s="16" t="n">
        <v>0.0934831466905807</v>
      </c>
    </row>
    <row r="507">
      <c r="B507" t="s">
        <v>161</v>
      </c>
      <c r="C507" s="16" t="n">
        <v>0.111726134754142</v>
      </c>
      <c r="D507" s="16" t="n">
        <v>0.0927664028600275</v>
      </c>
      <c r="E507" s="16" t="n">
        <v>0.131593432296459</v>
      </c>
      <c r="F507" s="16"/>
      <c r="G507" s="16" t="n">
        <v>0.118597672483591</v>
      </c>
      <c r="H507" s="16" t="n">
        <v>0.11022243588245</v>
      </c>
      <c r="I507" s="16" t="n">
        <v>0.110411075376893</v>
      </c>
      <c r="J507" s="16"/>
      <c r="K507" s="16" t="n">
        <v>0.0962381570704171</v>
      </c>
      <c r="L507" s="16" t="n">
        <v>0.136477721913877</v>
      </c>
      <c r="M507" s="16" t="n">
        <v>0.180683102725194</v>
      </c>
      <c r="N507" s="16" t="n">
        <v>0.100094409923247</v>
      </c>
      <c r="O507" s="16" t="n">
        <v>0.114884122176767</v>
      </c>
      <c r="P507" s="16" t="n">
        <v>0.0908059585304553</v>
      </c>
      <c r="Q507" s="16" t="n">
        <v>0.105397945166087</v>
      </c>
      <c r="R507" s="16" t="n">
        <v>0.126391126774132</v>
      </c>
      <c r="S507" s="16" t="n">
        <v>0.126454125013345</v>
      </c>
      <c r="T507" s="16" t="n">
        <v>0.0554216572097604</v>
      </c>
      <c r="U507" s="16" t="n">
        <v>0.0820548194092929</v>
      </c>
      <c r="V507" s="16" t="n">
        <v>0.11795011450633</v>
      </c>
      <c r="W507" s="16"/>
      <c r="X507" s="16" t="n">
        <v>0.112490380253193</v>
      </c>
      <c r="Y507" s="16" t="n">
        <v>0.110420440382228</v>
      </c>
      <c r="Z507" s="16"/>
      <c r="AA507" s="16" t="n">
        <v>0.088114272402032</v>
      </c>
      <c r="AB507" s="16" t="n">
        <v>0.116840964647458</v>
      </c>
      <c r="AC507" s="16" t="n">
        <v>0.121938185210401</v>
      </c>
      <c r="AD507" s="16"/>
      <c r="AE507" s="16" t="n">
        <v>0.0992628987747088</v>
      </c>
      <c r="AF507" s="16" t="n">
        <v>0.113457420471305</v>
      </c>
      <c r="AG507" s="16" t="n">
        <v>0.141143607005926</v>
      </c>
      <c r="AH507" s="16"/>
      <c r="AI507" s="16" t="n">
        <v>0.0990314290864459</v>
      </c>
      <c r="AJ507" s="16" t="n">
        <v>0.112332664636439</v>
      </c>
    </row>
    <row r="508">
      <c r="B508" t="s">
        <v>220</v>
      </c>
      <c r="C508" s="16" t="n">
        <v>0.261350033160291</v>
      </c>
      <c r="D508" s="16" t="n">
        <v>0.252725760753038</v>
      </c>
      <c r="E508" s="16" t="n">
        <v>0.266580406088612</v>
      </c>
      <c r="F508" s="16"/>
      <c r="G508" s="16" t="n">
        <v>0.243565844744737</v>
      </c>
      <c r="H508" s="16" t="n">
        <v>0.273720786233721</v>
      </c>
      <c r="I508" s="16" t="n">
        <v>0.256865333129005</v>
      </c>
      <c r="J508" s="16"/>
      <c r="K508" s="16" t="n">
        <v>0.244613861228531</v>
      </c>
      <c r="L508" s="16" t="n">
        <v>0.223777543098459</v>
      </c>
      <c r="M508" s="16" t="n">
        <v>0.217699441321976</v>
      </c>
      <c r="N508" s="16" t="n">
        <v>0.240973595844574</v>
      </c>
      <c r="O508" s="16" t="n">
        <v>0.211003221983679</v>
      </c>
      <c r="P508" s="16" t="n">
        <v>0.294560133723597</v>
      </c>
      <c r="Q508" s="16" t="n">
        <v>0.268528247244825</v>
      </c>
      <c r="R508" s="16" t="n">
        <v>0.281099294110442</v>
      </c>
      <c r="S508" s="16" t="n">
        <v>0.286679425630002</v>
      </c>
      <c r="T508" s="16" t="n">
        <v>0.326546606059685</v>
      </c>
      <c r="U508" s="16" t="n">
        <v>0.347740099693055</v>
      </c>
      <c r="V508" s="16" t="n">
        <v>0.260161020573172</v>
      </c>
      <c r="W508" s="16"/>
      <c r="X508" s="16" t="n">
        <v>0.255864076556421</v>
      </c>
      <c r="Y508" s="16" t="n">
        <v>0.270722653177211</v>
      </c>
      <c r="Z508" s="16"/>
      <c r="AA508" s="16" t="n">
        <v>0.236776647807711</v>
      </c>
      <c r="AB508" s="16" t="n">
        <v>0.248973476352526</v>
      </c>
      <c r="AC508" s="16" t="n">
        <v>0.295652079608942</v>
      </c>
      <c r="AD508" s="16"/>
      <c r="AE508" s="16" t="n">
        <v>0.259367017757834</v>
      </c>
      <c r="AF508" s="16" t="n">
        <v>0.256167395659972</v>
      </c>
      <c r="AG508" s="16" t="n">
        <v>0.2776784606792</v>
      </c>
      <c r="AH508" s="16"/>
      <c r="AI508" s="16" t="n">
        <v>0.241860367836088</v>
      </c>
      <c r="AJ508" s="16" t="n">
        <v>0.229538165864151</v>
      </c>
    </row>
    <row r="509">
      <c r="B509" t="s">
        <v>159</v>
      </c>
      <c r="C509" s="16" t="n">
        <v>0.42017068194051</v>
      </c>
      <c r="D509" s="16" t="n">
        <v>0.421118907527417</v>
      </c>
      <c r="E509" s="16" t="n">
        <v>0.420778090194292</v>
      </c>
      <c r="F509" s="16"/>
      <c r="G509" s="16" t="n">
        <v>0.399677408164811</v>
      </c>
      <c r="H509" s="16" t="n">
        <v>0.400247081886198</v>
      </c>
      <c r="I509" s="16" t="n">
        <v>0.446799961971559</v>
      </c>
      <c r="J509" s="16"/>
      <c r="K509" s="16" t="n">
        <v>0.460806779422092</v>
      </c>
      <c r="L509" s="16" t="n">
        <v>0.384578344649728</v>
      </c>
      <c r="M509" s="16" t="n">
        <v>0.392284367489218</v>
      </c>
      <c r="N509" s="16" t="n">
        <v>0.403844633073965</v>
      </c>
      <c r="O509" s="16" t="n">
        <v>0.470406513414177</v>
      </c>
      <c r="P509" s="16" t="n">
        <v>0.450934612941612</v>
      </c>
      <c r="Q509" s="16" t="n">
        <v>0.470582174701764</v>
      </c>
      <c r="R509" s="16" t="n">
        <v>0.434614468306392</v>
      </c>
      <c r="S509" s="16" t="n">
        <v>0.376064680473408</v>
      </c>
      <c r="T509" s="16" t="n">
        <v>0.40871160906693</v>
      </c>
      <c r="U509" s="16" t="n">
        <v>0.354088602462251</v>
      </c>
      <c r="V509" s="16" t="n">
        <v>0.419258560416706</v>
      </c>
      <c r="W509" s="16"/>
      <c r="X509" s="16" t="n">
        <v>0.42025426478677</v>
      </c>
      <c r="Y509" s="16" t="n">
        <v>0.420027882732551</v>
      </c>
      <c r="Z509" s="16"/>
      <c r="AA509" s="16" t="n">
        <v>0.490078630145601</v>
      </c>
      <c r="AB509" s="16" t="n">
        <v>0.421460046655312</v>
      </c>
      <c r="AC509" s="16" t="n">
        <v>0.367955947867289</v>
      </c>
      <c r="AD509" s="16"/>
      <c r="AE509" s="16" t="n">
        <v>0.445759561979127</v>
      </c>
      <c r="AF509" s="16" t="n">
        <v>0.410951382613403</v>
      </c>
      <c r="AG509" s="16" t="n">
        <v>0.37186098362515</v>
      </c>
      <c r="AH509" s="16"/>
      <c r="AI509" s="16" t="n">
        <v>0.503312150873476</v>
      </c>
      <c r="AJ509" s="16" t="n">
        <v>0.451451331036287</v>
      </c>
    </row>
    <row r="510">
      <c r="B510" t="s">
        <v>94</v>
      </c>
      <c r="C510" s="16" t="n">
        <v>0.116445016446652</v>
      </c>
      <c r="D510" s="16" t="n">
        <v>0.12235095263828</v>
      </c>
      <c r="E510" s="16" t="n">
        <v>0.109115263852498</v>
      </c>
      <c r="F510" s="16"/>
      <c r="G510" s="16" t="n">
        <v>0.140212665029972</v>
      </c>
      <c r="H510" s="16" t="n">
        <v>0.110630063242169</v>
      </c>
      <c r="I510" s="16" t="n">
        <v>0.112467518716704</v>
      </c>
      <c r="J510" s="16"/>
      <c r="K510" s="16" t="n">
        <v>0.0823084491015239</v>
      </c>
      <c r="L510" s="16" t="n">
        <v>0.155037772159228</v>
      </c>
      <c r="M510" s="16" t="n">
        <v>0.125361451432475</v>
      </c>
      <c r="N510" s="16" t="n">
        <v>0.14158475526478</v>
      </c>
      <c r="O510" s="16" t="n">
        <v>0.118874210147176</v>
      </c>
      <c r="P510" s="16" t="n">
        <v>0.081293258943104</v>
      </c>
      <c r="Q510" s="16" t="n">
        <v>0.0722225445743177</v>
      </c>
      <c r="R510" s="16" t="n">
        <v>0.0900388559109984</v>
      </c>
      <c r="S510" s="16" t="n">
        <v>0.0906059844052779</v>
      </c>
      <c r="T510" s="16" t="n">
        <v>0.19091800087283</v>
      </c>
      <c r="U510" s="16" t="n">
        <v>0.139265417443724</v>
      </c>
      <c r="V510" s="16" t="n">
        <v>0.14067691626419</v>
      </c>
      <c r="W510" s="16"/>
      <c r="X510" s="16" t="n">
        <v>0.13297714887672</v>
      </c>
      <c r="Y510" s="16" t="n">
        <v>0.0882002805646497</v>
      </c>
      <c r="Z510" s="16"/>
      <c r="AA510" s="16" t="n">
        <v>0.0874130829448703</v>
      </c>
      <c r="AB510" s="16" t="n">
        <v>0.119341611153192</v>
      </c>
      <c r="AC510" s="16" t="n">
        <v>0.133538639388022</v>
      </c>
      <c r="AD510" s="16"/>
      <c r="AE510" s="16" t="n">
        <v>0.0965622884827969</v>
      </c>
      <c r="AF510" s="16" t="n">
        <v>0.138682472425794</v>
      </c>
      <c r="AG510" s="16" t="n">
        <v>0.121813364008768</v>
      </c>
      <c r="AH510" s="16"/>
      <c r="AI510" s="16" t="n">
        <v>0.0709728468414177</v>
      </c>
      <c r="AJ510" s="16" t="n">
        <v>0.113194691772542</v>
      </c>
    </row>
    <row r="511">
      <c r="B511" t="s">
        <v>165</v>
      </c>
      <c r="C511" s="16" t="n">
        <v>0.202034268452547</v>
      </c>
      <c r="D511" s="16" t="n">
        <v>0.203804379081266</v>
      </c>
      <c r="E511" s="16" t="n">
        <v>0.203526239864598</v>
      </c>
      <c r="F511" s="16"/>
      <c r="G511" s="16" t="n">
        <v>0.21654408206048</v>
      </c>
      <c r="H511" s="16" t="n">
        <v>0.215402068637912</v>
      </c>
      <c r="I511" s="16" t="n">
        <v>0.183867186182733</v>
      </c>
      <c r="J511" s="16"/>
      <c r="K511" s="16" t="n">
        <v>0.212270910247853</v>
      </c>
      <c r="L511" s="16" t="n">
        <v>0.236606340092586</v>
      </c>
      <c r="M511" s="16" t="n">
        <v>0.264654739756332</v>
      </c>
      <c r="N511" s="16" t="n">
        <v>0.21359701581668</v>
      </c>
      <c r="O511" s="16" t="n">
        <v>0.199716054454969</v>
      </c>
      <c r="P511" s="16" t="n">
        <v>0.173211994391687</v>
      </c>
      <c r="Q511" s="16" t="n">
        <v>0.188667033479093</v>
      </c>
      <c r="R511" s="16" t="n">
        <v>0.194247381672167</v>
      </c>
      <c r="S511" s="16" t="n">
        <v>0.246649909491313</v>
      </c>
      <c r="T511" s="16" t="n">
        <v>0.0738237840005556</v>
      </c>
      <c r="U511" s="16" t="n">
        <v>0.15890588040097</v>
      </c>
      <c r="V511" s="16" t="n">
        <v>0.179903502745932</v>
      </c>
      <c r="W511" s="16"/>
      <c r="X511" s="16" t="n">
        <v>0.190904509780089</v>
      </c>
      <c r="Y511" s="16" t="n">
        <v>0.221049183525588</v>
      </c>
      <c r="Z511" s="16"/>
      <c r="AA511" s="16" t="n">
        <v>0.185731639101818</v>
      </c>
      <c r="AB511" s="16" t="n">
        <v>0.21022486583897</v>
      </c>
      <c r="AC511" s="16" t="n">
        <v>0.202853333135747</v>
      </c>
      <c r="AD511" s="16"/>
      <c r="AE511" s="16" t="n">
        <v>0.198311131780242</v>
      </c>
      <c r="AF511" s="16" t="n">
        <v>0.19419874930083</v>
      </c>
      <c r="AG511" s="16" t="n">
        <v>0.228647191686882</v>
      </c>
      <c r="AH511" s="16"/>
      <c r="AI511" s="16" t="n">
        <v>0.183854634449019</v>
      </c>
      <c r="AJ511" s="16" t="n">
        <v>0.20581581132702</v>
      </c>
    </row>
    <row r="512">
      <c r="B512" t="s">
        <v>164</v>
      </c>
      <c r="C512" s="16" t="n">
        <v>0.536615698387162</v>
      </c>
      <c r="D512" s="16" t="n">
        <v>0.543469860165696</v>
      </c>
      <c r="E512" s="16" t="n">
        <v>0.52989335404679</v>
      </c>
      <c r="F512" s="16"/>
      <c r="G512" s="16" t="n">
        <v>0.539890073194782</v>
      </c>
      <c r="H512" s="16" t="n">
        <v>0.510877145128367</v>
      </c>
      <c r="I512" s="16" t="n">
        <v>0.559267480688262</v>
      </c>
      <c r="J512" s="16"/>
      <c r="K512" s="16" t="n">
        <v>0.543115228523616</v>
      </c>
      <c r="L512" s="16" t="n">
        <v>0.539616116808955</v>
      </c>
      <c r="M512" s="16" t="n">
        <v>0.517645818921693</v>
      </c>
      <c r="N512" s="16" t="n">
        <v>0.545429388338745</v>
      </c>
      <c r="O512" s="16" t="n">
        <v>0.589280723561352</v>
      </c>
      <c r="P512" s="16" t="n">
        <v>0.532227871884716</v>
      </c>
      <c r="Q512" s="16" t="n">
        <v>0.542804719276081</v>
      </c>
      <c r="R512" s="16" t="n">
        <v>0.524653324217391</v>
      </c>
      <c r="S512" s="16" t="n">
        <v>0.466670664878686</v>
      </c>
      <c r="T512" s="16" t="n">
        <v>0.59962960993976</v>
      </c>
      <c r="U512" s="16" t="n">
        <v>0.493354019905975</v>
      </c>
      <c r="V512" s="16" t="n">
        <v>0.559935476680896</v>
      </c>
      <c r="W512" s="16"/>
      <c r="X512" s="16" t="n">
        <v>0.55323141366349</v>
      </c>
      <c r="Y512" s="16" t="n">
        <v>0.5082281632972</v>
      </c>
      <c r="Z512" s="16"/>
      <c r="AA512" s="16" t="n">
        <v>0.577491713090471</v>
      </c>
      <c r="AB512" s="16" t="n">
        <v>0.540801657808504</v>
      </c>
      <c r="AC512" s="16" t="n">
        <v>0.501494587255311</v>
      </c>
      <c r="AD512" s="16"/>
      <c r="AE512" s="16" t="n">
        <v>0.542321850461924</v>
      </c>
      <c r="AF512" s="16" t="n">
        <v>0.549633855039197</v>
      </c>
      <c r="AG512" s="16" t="n">
        <v>0.493674347633918</v>
      </c>
      <c r="AH512" s="16"/>
      <c r="AI512" s="16" t="n">
        <v>0.574284997714893</v>
      </c>
      <c r="AJ512" s="16" t="n">
        <v>0.564646022808829</v>
      </c>
    </row>
    <row r="513">
      <c r="B513" t="s">
        <v>138</v>
      </c>
      <c r="C513" s="16" t="n">
        <v>0.334581429934615</v>
      </c>
      <c r="D513" s="16" t="n">
        <v>0.339665481084431</v>
      </c>
      <c r="E513" s="16" t="n">
        <v>0.326367114182192</v>
      </c>
      <c r="F513" s="16"/>
      <c r="G513" s="16" t="n">
        <v>0.323345991134302</v>
      </c>
      <c r="H513" s="16" t="n">
        <v>0.295475076490455</v>
      </c>
      <c r="I513" s="16" t="n">
        <v>0.37540029450553</v>
      </c>
      <c r="J513" s="16"/>
      <c r="K513" s="16" t="n">
        <v>0.330844318275763</v>
      </c>
      <c r="L513" s="16" t="n">
        <v>0.30300977671637</v>
      </c>
      <c r="M513" s="16" t="n">
        <v>0.252991079165361</v>
      </c>
      <c r="N513" s="16" t="n">
        <v>0.331832372522065</v>
      </c>
      <c r="O513" s="16" t="n">
        <v>0.389564669106384</v>
      </c>
      <c r="P513" s="16" t="n">
        <v>0.359015877493029</v>
      </c>
      <c r="Q513" s="16" t="n">
        <v>0.354137685796988</v>
      </c>
      <c r="R513" s="16" t="n">
        <v>0.330405942545224</v>
      </c>
      <c r="S513" s="16" t="n">
        <v>0.220020755387373</v>
      </c>
      <c r="T513" s="16" t="n">
        <v>0.525805825939204</v>
      </c>
      <c r="U513" s="16" t="n">
        <v>0.334448139505004</v>
      </c>
      <c r="V513" s="16" t="n">
        <v>0.380031973934963</v>
      </c>
      <c r="W513" s="16"/>
      <c r="X513" s="16" t="n">
        <v>0.362326903883402</v>
      </c>
      <c r="Y513" s="16" t="n">
        <v>0.287178979771612</v>
      </c>
      <c r="Z513" s="16"/>
      <c r="AA513" s="16" t="n">
        <v>0.391760073988654</v>
      </c>
      <c r="AB513" s="16" t="n">
        <v>0.330576791969534</v>
      </c>
      <c r="AC513" s="16" t="n">
        <v>0.298641254119564</v>
      </c>
      <c r="AD513" s="16"/>
      <c r="AE513" s="16" t="n">
        <v>0.344010718681682</v>
      </c>
      <c r="AF513" s="16" t="n">
        <v>0.355435105738367</v>
      </c>
      <c r="AG513" s="16" t="n">
        <v>0.265027155947036</v>
      </c>
      <c r="AH513" s="16"/>
      <c r="AI513" s="16" t="n">
        <v>0.390430363265874</v>
      </c>
      <c r="AJ513" s="16" t="n">
        <v>0.358830211481809</v>
      </c>
    </row>
    <row r="514">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row>
    <row r="515">
      <c r="B515" s="7" t="s">
        <v>248</v>
      </c>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row>
    <row r="516">
      <c r="B516" s="26" t="s">
        <v>65</v>
      </c>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row>
    <row r="517">
      <c r="B517" t="s">
        <v>234</v>
      </c>
      <c r="C517" s="16" t="n">
        <v>0.529831567028027</v>
      </c>
      <c r="D517" s="16" t="n">
        <v>0.488763572776777</v>
      </c>
      <c r="E517" s="16" t="n">
        <v>0.568691024022886</v>
      </c>
      <c r="F517" s="16"/>
      <c r="G517" s="16" t="n">
        <v>0.576257983612733</v>
      </c>
      <c r="H517" s="16" t="n">
        <v>0.557267320775023</v>
      </c>
      <c r="I517" s="16" t="n">
        <v>0.485971066668835</v>
      </c>
      <c r="J517" s="16"/>
      <c r="K517" s="16" t="n">
        <v>0.450133999294623</v>
      </c>
      <c r="L517" s="16" t="n">
        <v>0.552139340591788</v>
      </c>
      <c r="M517" s="16" t="n">
        <v>0.509109286594403</v>
      </c>
      <c r="N517" s="16" t="n">
        <v>0.543664458535936</v>
      </c>
      <c r="O517" s="16" t="n">
        <v>0.540495504356868</v>
      </c>
      <c r="P517" s="16" t="n">
        <v>0.515226521578956</v>
      </c>
      <c r="Q517" s="16" t="n">
        <v>0.568481666520525</v>
      </c>
      <c r="R517" s="16" t="n">
        <v>0.462198164523102</v>
      </c>
      <c r="S517" s="16" t="n">
        <v>0.580839532329957</v>
      </c>
      <c r="T517" s="16" t="n">
        <v>0.577137907103192</v>
      </c>
      <c r="U517" s="16" t="n">
        <v>0.562765962597569</v>
      </c>
      <c r="V517" s="16" t="n">
        <v>0.450057177436489</v>
      </c>
      <c r="W517" s="16"/>
      <c r="X517" s="16" t="n">
        <v>0.562699502229717</v>
      </c>
      <c r="Y517" s="16" t="n">
        <v>0.473677519588261</v>
      </c>
      <c r="Z517" s="16"/>
      <c r="AA517" s="16" t="n">
        <v>0.47133416920231</v>
      </c>
      <c r="AB517" s="16" t="n">
        <v>0.568826303428044</v>
      </c>
      <c r="AC517" s="16" t="n">
        <v>0.519923302958783</v>
      </c>
      <c r="AD517" s="16"/>
      <c r="AE517" s="16" t="n">
        <v>0.518936041918516</v>
      </c>
      <c r="AF517" s="16" t="n">
        <v>0.529852262521553</v>
      </c>
      <c r="AG517" s="16" t="n">
        <v>0.558734449303309</v>
      </c>
      <c r="AH517" s="16"/>
      <c r="AI517" s="16" t="n">
        <v>0.489308165155915</v>
      </c>
      <c r="AJ517" s="16" t="n">
        <v>0.54195114780537</v>
      </c>
    </row>
    <row r="518">
      <c r="B518" t="s">
        <v>235</v>
      </c>
      <c r="C518" s="16" t="n">
        <v>0.474427288568969</v>
      </c>
      <c r="D518" s="16" t="n">
        <v>0.437437587756489</v>
      </c>
      <c r="E518" s="16" t="n">
        <v>0.505340902637276</v>
      </c>
      <c r="F518" s="16"/>
      <c r="G518" s="16" t="n">
        <v>0.413976195389983</v>
      </c>
      <c r="H518" s="16" t="n">
        <v>0.487871756972516</v>
      </c>
      <c r="I518" s="16" t="n">
        <v>0.485795377165725</v>
      </c>
      <c r="J518" s="16"/>
      <c r="K518" s="16" t="n">
        <v>0.37505720360114</v>
      </c>
      <c r="L518" s="16" t="n">
        <v>0.54140049679002</v>
      </c>
      <c r="M518" s="16" t="n">
        <v>0.443381758592961</v>
      </c>
      <c r="N518" s="16" t="n">
        <v>0.507042869893352</v>
      </c>
      <c r="O518" s="16" t="n">
        <v>0.515296675369076</v>
      </c>
      <c r="P518" s="16" t="n">
        <v>0.390518313868609</v>
      </c>
      <c r="Q518" s="16" t="n">
        <v>0.496410144141693</v>
      </c>
      <c r="R518" s="16" t="n">
        <v>0.430657859575944</v>
      </c>
      <c r="S518" s="16" t="n">
        <v>0.489707965123937</v>
      </c>
      <c r="T518" s="16" t="n">
        <v>0.57583060355752</v>
      </c>
      <c r="U518" s="16" t="n">
        <v>0.460296840523565</v>
      </c>
      <c r="V518" s="16" t="n">
        <v>0.486719288457757</v>
      </c>
      <c r="W518" s="16"/>
      <c r="X518" s="16" t="n">
        <v>0.516937740221358</v>
      </c>
      <c r="Y518" s="16" t="n">
        <v>0.401799242294515</v>
      </c>
      <c r="Z518" s="16"/>
      <c r="AA518" s="16" t="n">
        <v>0.473064411322508</v>
      </c>
      <c r="AB518" s="16" t="n">
        <v>0.512020583063821</v>
      </c>
      <c r="AC518" s="16" t="n">
        <v>0.425128819813505</v>
      </c>
      <c r="AD518" s="16"/>
      <c r="AE518" s="16" t="n">
        <v>0.440593608023739</v>
      </c>
      <c r="AF518" s="16" t="n">
        <v>0.492820170333555</v>
      </c>
      <c r="AG518" s="16" t="n">
        <v>0.525064789065819</v>
      </c>
      <c r="AH518" s="16"/>
      <c r="AI518" s="16" t="n">
        <v>0.526438574712487</v>
      </c>
      <c r="AJ518" s="16" t="n">
        <v>0.53226311851554</v>
      </c>
    </row>
    <row r="519">
      <c r="B519" t="s">
        <v>236</v>
      </c>
      <c r="C519" s="16" t="n">
        <v>0.451520898235986</v>
      </c>
      <c r="D519" s="16" t="n">
        <v>0.405511780982647</v>
      </c>
      <c r="E519" s="16" t="n">
        <v>0.491706833534738</v>
      </c>
      <c r="F519" s="16"/>
      <c r="G519" s="16" t="n">
        <v>0.400276300429393</v>
      </c>
      <c r="H519" s="16" t="n">
        <v>0.446411930290963</v>
      </c>
      <c r="I519" s="16" t="n">
        <v>0.476513383760055</v>
      </c>
      <c r="J519" s="16"/>
      <c r="K519" s="16" t="n">
        <v>0.326996370814438</v>
      </c>
      <c r="L519" s="16" t="n">
        <v>0.520305253086307</v>
      </c>
      <c r="M519" s="16" t="n">
        <v>0.490846515831297</v>
      </c>
      <c r="N519" s="16" t="n">
        <v>0.45194538482572</v>
      </c>
      <c r="O519" s="16" t="n">
        <v>0.42159842316346</v>
      </c>
      <c r="P519" s="16" t="n">
        <v>0.404654861448114</v>
      </c>
      <c r="Q519" s="16" t="n">
        <v>0.485011343646616</v>
      </c>
      <c r="R519" s="16" t="n">
        <v>0.399116972502389</v>
      </c>
      <c r="S519" s="16" t="n">
        <v>0.473087911624834</v>
      </c>
      <c r="T519" s="16" t="n">
        <v>0.528552605699951</v>
      </c>
      <c r="U519" s="16" t="n">
        <v>0.497819594043847</v>
      </c>
      <c r="V519" s="16" t="n">
        <v>0.470356382077897</v>
      </c>
      <c r="W519" s="16"/>
      <c r="X519" s="16" t="n">
        <v>0.499306566049515</v>
      </c>
      <c r="Y519" s="16" t="n">
        <v>0.369880276734342</v>
      </c>
      <c r="Z519" s="16"/>
      <c r="AA519" s="16" t="n">
        <v>0.456215105451686</v>
      </c>
      <c r="AB519" s="16" t="n">
        <v>0.470704413319069</v>
      </c>
      <c r="AC519" s="16" t="n">
        <v>0.422471716503359</v>
      </c>
      <c r="AD519" s="16"/>
      <c r="AE519" s="16" t="n">
        <v>0.404233237509392</v>
      </c>
      <c r="AF519" s="16" t="n">
        <v>0.478906995263463</v>
      </c>
      <c r="AG519" s="16" t="n">
        <v>0.518710773450122</v>
      </c>
      <c r="AH519" s="16"/>
      <c r="AI519" s="16" t="n">
        <v>0.477183219859381</v>
      </c>
      <c r="AJ519" s="16" t="n">
        <v>0.518287482969639</v>
      </c>
    </row>
    <row r="520">
      <c r="B520" t="s">
        <v>237</v>
      </c>
      <c r="C520" s="16" t="n">
        <v>0.439552320602838</v>
      </c>
      <c r="D520" s="16" t="n">
        <v>0.425620318551607</v>
      </c>
      <c r="E520" s="16" t="n">
        <v>0.449449151562974</v>
      </c>
      <c r="F520" s="16"/>
      <c r="G520" s="16" t="n">
        <v>0.382030060133243</v>
      </c>
      <c r="H520" s="16" t="n">
        <v>0.45033921525951</v>
      </c>
      <c r="I520" s="16" t="n">
        <v>0.452236027272175</v>
      </c>
      <c r="J520" s="16"/>
      <c r="K520" s="16" t="n">
        <v>0.354331824531321</v>
      </c>
      <c r="L520" s="16" t="n">
        <v>0.500858844518743</v>
      </c>
      <c r="M520" s="16" t="n">
        <v>0.49399055181934</v>
      </c>
      <c r="N520" s="16" t="n">
        <v>0.427076113992464</v>
      </c>
      <c r="O520" s="16" t="n">
        <v>0.479710823137775</v>
      </c>
      <c r="P520" s="16" t="n">
        <v>0.348465490584092</v>
      </c>
      <c r="Q520" s="16" t="n">
        <v>0.464683271511147</v>
      </c>
      <c r="R520" s="16" t="n">
        <v>0.371663031292506</v>
      </c>
      <c r="S520" s="16" t="n">
        <v>0.443138469046107</v>
      </c>
      <c r="T520" s="16" t="n">
        <v>0.572303553416148</v>
      </c>
      <c r="U520" s="16" t="n">
        <v>0.426032287506578</v>
      </c>
      <c r="V520" s="16" t="n">
        <v>0.295474158870335</v>
      </c>
      <c r="W520" s="16"/>
      <c r="X520" s="16" t="n">
        <v>0.478655912389607</v>
      </c>
      <c r="Y520" s="16" t="n">
        <v>0.37274480942865</v>
      </c>
      <c r="Z520" s="16"/>
      <c r="AA520" s="16" t="n">
        <v>0.439466321946856</v>
      </c>
      <c r="AB520" s="16" t="n">
        <v>0.442777240590676</v>
      </c>
      <c r="AC520" s="16" t="n">
        <v>0.435300950725016</v>
      </c>
      <c r="AD520" s="16"/>
      <c r="AE520" s="16" t="n">
        <v>0.452566553041028</v>
      </c>
      <c r="AF520" s="16" t="n">
        <v>0.429732297653606</v>
      </c>
      <c r="AG520" s="16" t="n">
        <v>0.425932705720445</v>
      </c>
      <c r="AH520" s="16"/>
      <c r="AI520" s="16" t="n">
        <v>0.498631821377513</v>
      </c>
      <c r="AJ520" s="16" t="n">
        <v>0.446354118168253</v>
      </c>
    </row>
    <row r="521">
      <c r="B521" t="s">
        <v>238</v>
      </c>
      <c r="C521" s="16" t="n">
        <v>0.370614329145741</v>
      </c>
      <c r="D521" s="16" t="n">
        <v>0.390507713446492</v>
      </c>
      <c r="E521" s="16" t="n">
        <v>0.344728341070789</v>
      </c>
      <c r="F521" s="16"/>
      <c r="G521" s="16" t="n">
        <v>0.39228456571655</v>
      </c>
      <c r="H521" s="16" t="n">
        <v>0.389908227620846</v>
      </c>
      <c r="I521" s="16" t="n">
        <v>0.344106019281061</v>
      </c>
      <c r="J521" s="16"/>
      <c r="K521" s="16" t="n">
        <v>0.319073304390853</v>
      </c>
      <c r="L521" s="16" t="n">
        <v>0.433436166648625</v>
      </c>
      <c r="M521" s="16" t="n">
        <v>0.336981142229668</v>
      </c>
      <c r="N521" s="16" t="n">
        <v>0.377307138690142</v>
      </c>
      <c r="O521" s="16" t="n">
        <v>0.384455152888345</v>
      </c>
      <c r="P521" s="16" t="n">
        <v>0.332856013175511</v>
      </c>
      <c r="Q521" s="16" t="n">
        <v>0.407102617305353</v>
      </c>
      <c r="R521" s="16" t="n">
        <v>0.32614861710951</v>
      </c>
      <c r="S521" s="16" t="n">
        <v>0.379284865952661</v>
      </c>
      <c r="T521" s="16" t="n">
        <v>0.397262213100543</v>
      </c>
      <c r="U521" s="16" t="n">
        <v>0.378169993884826</v>
      </c>
      <c r="V521" s="16" t="n">
        <v>0.329409110752605</v>
      </c>
      <c r="W521" s="16"/>
      <c r="X521" s="16" t="n">
        <v>0.405635930705805</v>
      </c>
      <c r="Y521" s="16" t="n">
        <v>0.310780796453389</v>
      </c>
      <c r="Z521" s="16"/>
      <c r="AA521" s="16" t="n">
        <v>0.3166785918109</v>
      </c>
      <c r="AB521" s="16" t="n">
        <v>0.410163925041203</v>
      </c>
      <c r="AC521" s="16" t="n">
        <v>0.356669311839207</v>
      </c>
      <c r="AD521" s="16"/>
      <c r="AE521" s="16" t="n">
        <v>0.375587076960269</v>
      </c>
      <c r="AF521" s="16" t="n">
        <v>0.353819448664236</v>
      </c>
      <c r="AG521" s="16" t="n">
        <v>0.393243860236879</v>
      </c>
      <c r="AH521" s="16"/>
      <c r="AI521" s="16" t="n">
        <v>0.360693712076092</v>
      </c>
      <c r="AJ521" s="16" t="n">
        <v>0.378000956132176</v>
      </c>
    </row>
    <row r="522">
      <c r="B522" t="s">
        <v>239</v>
      </c>
      <c r="C522" s="16" t="n">
        <v>0.289266647587404</v>
      </c>
      <c r="D522" s="16" t="n">
        <v>0.277175959250016</v>
      </c>
      <c r="E522" s="16" t="n">
        <v>0.296709718985021</v>
      </c>
      <c r="F522" s="16"/>
      <c r="G522" s="16" t="n">
        <v>0.251257373332335</v>
      </c>
      <c r="H522" s="16" t="n">
        <v>0.302817173867729</v>
      </c>
      <c r="I522" s="16" t="n">
        <v>0.291672466771478</v>
      </c>
      <c r="J522" s="16"/>
      <c r="K522" s="16" t="n">
        <v>0.200358393550186</v>
      </c>
      <c r="L522" s="16" t="n">
        <v>0.285248803817194</v>
      </c>
      <c r="M522" s="16" t="n">
        <v>0.318665695754276</v>
      </c>
      <c r="N522" s="16" t="n">
        <v>0.334920218721199</v>
      </c>
      <c r="O522" s="16" t="n">
        <v>0.28386380165647</v>
      </c>
      <c r="P522" s="16" t="n">
        <v>0.247724475854711</v>
      </c>
      <c r="Q522" s="16" t="n">
        <v>0.306556244500967</v>
      </c>
      <c r="R522" s="16" t="n">
        <v>0.35229575905673</v>
      </c>
      <c r="S522" s="16" t="n">
        <v>0.276396213878694</v>
      </c>
      <c r="T522" s="16" t="n">
        <v>0.374828597613839</v>
      </c>
      <c r="U522" s="16" t="n">
        <v>0.282784181368006</v>
      </c>
      <c r="V522" s="16" t="n">
        <v>0.359017667933701</v>
      </c>
      <c r="W522" s="16"/>
      <c r="X522" s="16" t="n">
        <v>0.320491009677029</v>
      </c>
      <c r="Y522" s="16" t="n">
        <v>0.235920603812586</v>
      </c>
      <c r="Z522" s="16"/>
      <c r="AA522" s="16" t="n">
        <v>0.269002069246753</v>
      </c>
      <c r="AB522" s="16" t="n">
        <v>0.296085635249151</v>
      </c>
      <c r="AC522" s="16" t="n">
        <v>0.29478177295303</v>
      </c>
      <c r="AD522" s="16"/>
      <c r="AE522" s="16" t="n">
        <v>0.278075822766149</v>
      </c>
      <c r="AF522" s="16" t="n">
        <v>0.277728899511006</v>
      </c>
      <c r="AG522" s="16" t="n">
        <v>0.343620324760568</v>
      </c>
      <c r="AH522" s="16"/>
      <c r="AI522" s="16" t="n">
        <v>0.274531769235615</v>
      </c>
      <c r="AJ522" s="16" t="n">
        <v>0.33590345568518</v>
      </c>
    </row>
    <row r="523">
      <c r="B523" t="s">
        <v>240</v>
      </c>
      <c r="C523" s="16" t="n">
        <v>0.241809478048595</v>
      </c>
      <c r="D523" s="16" t="n">
        <v>0.211327371260047</v>
      </c>
      <c r="E523" s="16" t="n">
        <v>0.270394796802193</v>
      </c>
      <c r="F523" s="16"/>
      <c r="G523" s="16" t="n">
        <v>0.191369887181032</v>
      </c>
      <c r="H523" s="16" t="n">
        <v>0.248453787275331</v>
      </c>
      <c r="I523" s="16" t="n">
        <v>0.25554973922967</v>
      </c>
      <c r="J523" s="16"/>
      <c r="K523" s="16" t="n">
        <v>0.19939843711242</v>
      </c>
      <c r="L523" s="16" t="n">
        <v>0.28066001470098</v>
      </c>
      <c r="M523" s="16" t="n">
        <v>0.270823558508899</v>
      </c>
      <c r="N523" s="16" t="n">
        <v>0.226026142068198</v>
      </c>
      <c r="O523" s="16" t="n">
        <v>0.227516671330382</v>
      </c>
      <c r="P523" s="16" t="n">
        <v>0.213203634469128</v>
      </c>
      <c r="Q523" s="16" t="n">
        <v>0.240667719036185</v>
      </c>
      <c r="R523" s="16" t="n">
        <v>0.25303852045655</v>
      </c>
      <c r="S523" s="16" t="n">
        <v>0.237458469331277</v>
      </c>
      <c r="T523" s="16" t="n">
        <v>0.300313994319891</v>
      </c>
      <c r="U523" s="16" t="n">
        <v>0.204034780932502</v>
      </c>
      <c r="V523" s="16" t="n">
        <v>0.270420920254</v>
      </c>
      <c r="W523" s="16"/>
      <c r="X523" s="16" t="n">
        <v>0.268880705895964</v>
      </c>
      <c r="Y523" s="16" t="n">
        <v>0.195558960531581</v>
      </c>
      <c r="Z523" s="16"/>
      <c r="AA523" s="16" t="n">
        <v>0.215424944017298</v>
      </c>
      <c r="AB523" s="16" t="n">
        <v>0.248112640954975</v>
      </c>
      <c r="AC523" s="16" t="n">
        <v>0.252434605239612</v>
      </c>
      <c r="AD523" s="16"/>
      <c r="AE523" s="16" t="n">
        <v>0.22441347051516</v>
      </c>
      <c r="AF523" s="16" t="n">
        <v>0.249453326398102</v>
      </c>
      <c r="AG523" s="16" t="n">
        <v>0.271714575322895</v>
      </c>
      <c r="AH523" s="16"/>
      <c r="AI523" s="16" t="n">
        <v>0.215842221385256</v>
      </c>
      <c r="AJ523" s="16" t="n">
        <v>0.29112397543767</v>
      </c>
    </row>
    <row r="524">
      <c r="B524" t="s">
        <v>241</v>
      </c>
      <c r="C524" s="16" t="n">
        <v>0.218911470942962</v>
      </c>
      <c r="D524" s="16" t="n">
        <v>0.192385723893874</v>
      </c>
      <c r="E524" s="16" t="n">
        <v>0.241801706047079</v>
      </c>
      <c r="F524" s="16"/>
      <c r="G524" s="16" t="n">
        <v>0.193632496660589</v>
      </c>
      <c r="H524" s="16" t="n">
        <v>0.215868192748645</v>
      </c>
      <c r="I524" s="16" t="n">
        <v>0.231726848321987</v>
      </c>
      <c r="J524" s="16"/>
      <c r="K524" s="16" t="n">
        <v>0.197913126594092</v>
      </c>
      <c r="L524" s="16" t="n">
        <v>0.25395291797744</v>
      </c>
      <c r="M524" s="16" t="n">
        <v>0.233197150657061</v>
      </c>
      <c r="N524" s="16" t="n">
        <v>0.222585508637022</v>
      </c>
      <c r="O524" s="16" t="n">
        <v>0.234142862082315</v>
      </c>
      <c r="P524" s="16" t="n">
        <v>0.186349388865769</v>
      </c>
      <c r="Q524" s="16" t="n">
        <v>0.189843637983739</v>
      </c>
      <c r="R524" s="16" t="n">
        <v>0.242345524239759</v>
      </c>
      <c r="S524" s="16" t="n">
        <v>0.213679910756592</v>
      </c>
      <c r="T524" s="16" t="n">
        <v>0.267061616349808</v>
      </c>
      <c r="U524" s="16" t="n">
        <v>0.132578214060356</v>
      </c>
      <c r="V524" s="16" t="n">
        <v>0.253663648478093</v>
      </c>
      <c r="W524" s="16"/>
      <c r="X524" s="16" t="n">
        <v>0.231367185177528</v>
      </c>
      <c r="Y524" s="16" t="n">
        <v>0.197631193866477</v>
      </c>
      <c r="Z524" s="16"/>
      <c r="AA524" s="16" t="n">
        <v>0.214042710917886</v>
      </c>
      <c r="AB524" s="16" t="n">
        <v>0.22631015464339</v>
      </c>
      <c r="AC524" s="16" t="n">
        <v>0.212531786930944</v>
      </c>
      <c r="AD524" s="16"/>
      <c r="AE524" s="16" t="n">
        <v>0.219023278631897</v>
      </c>
      <c r="AF524" s="16" t="n">
        <v>0.213566346815928</v>
      </c>
      <c r="AG524" s="16" t="n">
        <v>0.230021161691017</v>
      </c>
      <c r="AH524" s="16"/>
      <c r="AI524" s="16" t="n">
        <v>0.205991965010414</v>
      </c>
      <c r="AJ524" s="16" t="n">
        <v>0.258104754124708</v>
      </c>
    </row>
    <row r="525">
      <c r="B525" t="s">
        <v>242</v>
      </c>
      <c r="C525" s="16" t="n">
        <v>0.205372345041527</v>
      </c>
      <c r="D525" s="16" t="n">
        <v>0.207593122715668</v>
      </c>
      <c r="E525" s="16" t="n">
        <v>0.201190614089117</v>
      </c>
      <c r="F525" s="16"/>
      <c r="G525" s="16" t="n">
        <v>0.184362979867881</v>
      </c>
      <c r="H525" s="16" t="n">
        <v>0.20977287969259</v>
      </c>
      <c r="I525" s="16" t="n">
        <v>0.209576291815513</v>
      </c>
      <c r="J525" s="16"/>
      <c r="K525" s="16" t="n">
        <v>0.204667460586675</v>
      </c>
      <c r="L525" s="16" t="n">
        <v>0.240733125049069</v>
      </c>
      <c r="M525" s="16" t="n">
        <v>0.195284879521085</v>
      </c>
      <c r="N525" s="16" t="n">
        <v>0.197102794383055</v>
      </c>
      <c r="O525" s="16" t="n">
        <v>0.251439844132944</v>
      </c>
      <c r="P525" s="16" t="n">
        <v>0.161794510543821</v>
      </c>
      <c r="Q525" s="16" t="n">
        <v>0.184436533287783</v>
      </c>
      <c r="R525" s="16" t="n">
        <v>0.18853356536032</v>
      </c>
      <c r="S525" s="16" t="n">
        <v>0.219357294199336</v>
      </c>
      <c r="T525" s="16" t="n">
        <v>0.209387754600124</v>
      </c>
      <c r="U525" s="16" t="n">
        <v>0.182109534610852</v>
      </c>
      <c r="V525" s="16" t="n">
        <v>0.173814538301709</v>
      </c>
      <c r="W525" s="16"/>
      <c r="X525" s="16" t="n">
        <v>0.213903966190129</v>
      </c>
      <c r="Y525" s="16" t="n">
        <v>0.190796283120482</v>
      </c>
      <c r="Z525" s="16"/>
      <c r="AA525" s="16" t="n">
        <v>0.210551827774326</v>
      </c>
      <c r="AB525" s="16" t="n">
        <v>0.197217096602771</v>
      </c>
      <c r="AC525" s="16" t="n">
        <v>0.21253955416051</v>
      </c>
      <c r="AD525" s="16"/>
      <c r="AE525" s="16" t="n">
        <v>0.208195750168627</v>
      </c>
      <c r="AF525" s="16" t="n">
        <v>0.202748933125958</v>
      </c>
      <c r="AG525" s="16" t="n">
        <v>0.203469651004328</v>
      </c>
      <c r="AH525" s="16"/>
      <c r="AI525" s="16" t="n">
        <v>0.191952106657325</v>
      </c>
      <c r="AJ525" s="16" t="n">
        <v>0.222393866541673</v>
      </c>
    </row>
    <row r="526">
      <c r="B526" t="s">
        <v>243</v>
      </c>
      <c r="C526" s="16" t="n">
        <v>0.188795739507463</v>
      </c>
      <c r="D526" s="16" t="n">
        <v>0.188832310153608</v>
      </c>
      <c r="E526" s="16" t="n">
        <v>0.188318704596573</v>
      </c>
      <c r="F526" s="16"/>
      <c r="G526" s="16" t="n">
        <v>0.18897367469846</v>
      </c>
      <c r="H526" s="16" t="n">
        <v>0.192178881061858</v>
      </c>
      <c r="I526" s="16" t="n">
        <v>0.1855780665683</v>
      </c>
      <c r="J526" s="16"/>
      <c r="K526" s="16" t="n">
        <v>0.202264395445825</v>
      </c>
      <c r="L526" s="16" t="n">
        <v>0.221681985647047</v>
      </c>
      <c r="M526" s="16" t="n">
        <v>0.191442751553238</v>
      </c>
      <c r="N526" s="16" t="n">
        <v>0.145298901239961</v>
      </c>
      <c r="O526" s="16" t="n">
        <v>0.210908096158631</v>
      </c>
      <c r="P526" s="16" t="n">
        <v>0.1489807270995</v>
      </c>
      <c r="Q526" s="16" t="n">
        <v>0.196976945071279</v>
      </c>
      <c r="R526" s="16" t="n">
        <v>0.202146746725306</v>
      </c>
      <c r="S526" s="16" t="n">
        <v>0.203700831414937</v>
      </c>
      <c r="T526" s="16" t="n">
        <v>0.185856187179101</v>
      </c>
      <c r="U526" s="16" t="n">
        <v>0.161053239169749</v>
      </c>
      <c r="V526" s="16" t="n">
        <v>0.109129415050434</v>
      </c>
      <c r="W526" s="16"/>
      <c r="X526" s="16" t="n">
        <v>0.196731839949273</v>
      </c>
      <c r="Y526" s="16" t="n">
        <v>0.175237109859402</v>
      </c>
      <c r="Z526" s="16"/>
      <c r="AA526" s="16" t="n">
        <v>0.18635982441129</v>
      </c>
      <c r="AB526" s="16" t="n">
        <v>0.206303622651769</v>
      </c>
      <c r="AC526" s="16" t="n">
        <v>0.167137436274046</v>
      </c>
      <c r="AD526" s="16"/>
      <c r="AE526" s="16" t="n">
        <v>0.197333092459156</v>
      </c>
      <c r="AF526" s="16" t="n">
        <v>0.184852935323444</v>
      </c>
      <c r="AG526" s="16" t="n">
        <v>0.174527968719389</v>
      </c>
      <c r="AH526" s="16"/>
      <c r="AI526" s="16" t="n">
        <v>0.184836568363677</v>
      </c>
      <c r="AJ526" s="16" t="n">
        <v>0.220418089962134</v>
      </c>
    </row>
    <row r="527">
      <c r="B527" t="s">
        <v>244</v>
      </c>
      <c r="C527" s="16" t="n">
        <v>0.172081995364158</v>
      </c>
      <c r="D527" s="16" t="n">
        <v>0.204828798217753</v>
      </c>
      <c r="E527" s="16" t="n">
        <v>0.135581870005802</v>
      </c>
      <c r="F527" s="16"/>
      <c r="G527" s="16" t="n">
        <v>0.151227738855292</v>
      </c>
      <c r="H527" s="16" t="n">
        <v>0.15763426825926</v>
      </c>
      <c r="I527" s="16" t="n">
        <v>0.193759548378241</v>
      </c>
      <c r="J527" s="16"/>
      <c r="K527" s="16" t="n">
        <v>0.167511502824963</v>
      </c>
      <c r="L527" s="16" t="n">
        <v>0.176671509898717</v>
      </c>
      <c r="M527" s="16" t="n">
        <v>0.167072857927972</v>
      </c>
      <c r="N527" s="16" t="n">
        <v>0.106220608870356</v>
      </c>
      <c r="O527" s="16" t="n">
        <v>0.148042477186635</v>
      </c>
      <c r="P527" s="16" t="n">
        <v>0.1439951426371</v>
      </c>
      <c r="Q527" s="16" t="n">
        <v>0.185856314835103</v>
      </c>
      <c r="R527" s="16" t="n">
        <v>0.246770603707754</v>
      </c>
      <c r="S527" s="16" t="n">
        <v>0.154926715753088</v>
      </c>
      <c r="T527" s="16" t="n">
        <v>0.279094838184498</v>
      </c>
      <c r="U527" s="16" t="n">
        <v>0.169580782492043</v>
      </c>
      <c r="V527" s="16" t="n">
        <v>0.162681100318957</v>
      </c>
      <c r="W527" s="16"/>
      <c r="X527" s="16" t="n">
        <v>0.169051595809172</v>
      </c>
      <c r="Y527" s="16" t="n">
        <v>0.177259357414069</v>
      </c>
      <c r="Z527" s="16"/>
      <c r="AA527" s="16" t="n">
        <v>0.197513943516221</v>
      </c>
      <c r="AB527" s="16" t="n">
        <v>0.175585460487849</v>
      </c>
      <c r="AC527" s="16" t="n">
        <v>0.149028037779809</v>
      </c>
      <c r="AD527" s="16"/>
      <c r="AE527" s="16" t="n">
        <v>0.185178123270157</v>
      </c>
      <c r="AF527" s="16" t="n">
        <v>0.158678219799835</v>
      </c>
      <c r="AG527" s="16" t="n">
        <v>0.16589269409095</v>
      </c>
      <c r="AH527" s="16"/>
      <c r="AI527" s="16" t="n">
        <v>0.265158528009425</v>
      </c>
      <c r="AJ527" s="16" t="n">
        <v>0.139946148664182</v>
      </c>
    </row>
    <row r="528">
      <c r="B528" t="s">
        <v>245</v>
      </c>
      <c r="C528" s="16" t="n">
        <v>0.15763679678381</v>
      </c>
      <c r="D528" s="16" t="n">
        <v>0.16892213819866</v>
      </c>
      <c r="E528" s="16" t="n">
        <v>0.146979701782943</v>
      </c>
      <c r="F528" s="16"/>
      <c r="G528" s="16" t="n">
        <v>0.112720112733619</v>
      </c>
      <c r="H528" s="16" t="n">
        <v>0.139293991895556</v>
      </c>
      <c r="I528" s="16" t="n">
        <v>0.19244168496742</v>
      </c>
      <c r="J528" s="16"/>
      <c r="K528" s="16" t="n">
        <v>0.118526723728358</v>
      </c>
      <c r="L528" s="16" t="n">
        <v>0.157077439543727</v>
      </c>
      <c r="M528" s="16" t="n">
        <v>0.18032183143068</v>
      </c>
      <c r="N528" s="16" t="n">
        <v>0.162989409515611</v>
      </c>
      <c r="O528" s="16" t="n">
        <v>0.160095601655182</v>
      </c>
      <c r="P528" s="16" t="n">
        <v>0.157476673378661</v>
      </c>
      <c r="Q528" s="16" t="n">
        <v>0.164353047521266</v>
      </c>
      <c r="R528" s="16" t="n">
        <v>0.134886184401314</v>
      </c>
      <c r="S528" s="16" t="n">
        <v>0.147457988920598</v>
      </c>
      <c r="T528" s="16" t="n">
        <v>0.232423239870421</v>
      </c>
      <c r="U528" s="16" t="n">
        <v>0.117404272989433</v>
      </c>
      <c r="V528" s="16" t="n">
        <v>0.174930361942086</v>
      </c>
      <c r="W528" s="16"/>
      <c r="X528" s="16" t="n">
        <v>0.178463737884538</v>
      </c>
      <c r="Y528" s="16" t="n">
        <v>0.122054487416978</v>
      </c>
      <c r="Z528" s="16"/>
      <c r="AA528" s="16" t="n">
        <v>0.18358625451308</v>
      </c>
      <c r="AB528" s="16" t="n">
        <v>0.156351642481553</v>
      </c>
      <c r="AC528" s="16" t="n">
        <v>0.140614076812743</v>
      </c>
      <c r="AD528" s="16"/>
      <c r="AE528" s="16" t="n">
        <v>0.145973709547821</v>
      </c>
      <c r="AF528" s="16" t="n">
        <v>0.162164256837805</v>
      </c>
      <c r="AG528" s="16" t="n">
        <v>0.178961283330645</v>
      </c>
      <c r="AH528" s="16"/>
      <c r="AI528" s="16" t="n">
        <v>0.155464741306677</v>
      </c>
      <c r="AJ528" s="16" t="n">
        <v>0.211664262587516</v>
      </c>
    </row>
    <row r="529">
      <c r="B529" t="s">
        <v>246</v>
      </c>
      <c r="C529" s="16" t="n">
        <v>0.149230438924658</v>
      </c>
      <c r="D529" s="16" t="n">
        <v>0.14063344216885</v>
      </c>
      <c r="E529" s="16" t="n">
        <v>0.155194455223397</v>
      </c>
      <c r="F529" s="16"/>
      <c r="G529" s="16" t="n">
        <v>0.165035714953762</v>
      </c>
      <c r="H529" s="16" t="n">
        <v>0.148908213914658</v>
      </c>
      <c r="I529" s="16" t="n">
        <v>0.143287771974054</v>
      </c>
      <c r="J529" s="16"/>
      <c r="K529" s="16" t="n">
        <v>0.121965409663143</v>
      </c>
      <c r="L529" s="16" t="n">
        <v>0.148023163451</v>
      </c>
      <c r="M529" s="16" t="n">
        <v>0.153060816061668</v>
      </c>
      <c r="N529" s="16" t="n">
        <v>0.0782518350036202</v>
      </c>
      <c r="O529" s="16" t="n">
        <v>0.181415847632005</v>
      </c>
      <c r="P529" s="16" t="n">
        <v>0.174622247436815</v>
      </c>
      <c r="Q529" s="16" t="n">
        <v>0.177683774918452</v>
      </c>
      <c r="R529" s="16" t="n">
        <v>0.176027668996979</v>
      </c>
      <c r="S529" s="16" t="n">
        <v>0.161001411277818</v>
      </c>
      <c r="T529" s="16" t="n">
        <v>0.190802217385559</v>
      </c>
      <c r="U529" s="16" t="n">
        <v>0.109382912670095</v>
      </c>
      <c r="V529" s="16" t="n">
        <v>0.103829788164375</v>
      </c>
      <c r="W529" s="16"/>
      <c r="X529" s="16" t="n">
        <v>0.165798225201629</v>
      </c>
      <c r="Y529" s="16" t="n">
        <v>0.120924789334563</v>
      </c>
      <c r="Z529" s="16"/>
      <c r="AA529" s="16" t="n">
        <v>0.130819831277561</v>
      </c>
      <c r="AB529" s="16" t="n">
        <v>0.158700018771529</v>
      </c>
      <c r="AC529" s="16" t="n">
        <v>0.149861265915419</v>
      </c>
      <c r="AD529" s="16"/>
      <c r="AE529" s="16" t="n">
        <v>0.148745448727195</v>
      </c>
      <c r="AF529" s="16" t="n">
        <v>0.151876216101448</v>
      </c>
      <c r="AG529" s="16" t="n">
        <v>0.144872743112816</v>
      </c>
      <c r="AH529" s="16"/>
      <c r="AI529" s="16" t="n">
        <v>0.165250212183263</v>
      </c>
      <c r="AJ529" s="16" t="n">
        <v>0.141939088364583</v>
      </c>
    </row>
    <row r="530">
      <c r="B530" t="s">
        <v>247</v>
      </c>
      <c r="C530" s="16" t="n">
        <v>0.145274193625215</v>
      </c>
      <c r="D530" s="16" t="n">
        <v>0.161441035944819</v>
      </c>
      <c r="E530" s="16" t="n">
        <v>0.125115026097633</v>
      </c>
      <c r="F530" s="16"/>
      <c r="G530" s="16" t="n">
        <v>0.102231153513935</v>
      </c>
      <c r="H530" s="16" t="n">
        <v>0.14896018272611</v>
      </c>
      <c r="I530" s="16" t="n">
        <v>0.158845296339988</v>
      </c>
      <c r="J530" s="16"/>
      <c r="K530" s="16" t="n">
        <v>0.126652439075243</v>
      </c>
      <c r="L530" s="16" t="n">
        <v>0.135457723295958</v>
      </c>
      <c r="M530" s="16" t="n">
        <v>0.126370367877342</v>
      </c>
      <c r="N530" s="16" t="n">
        <v>0.141645386716878</v>
      </c>
      <c r="O530" s="16" t="n">
        <v>0.173611814908262</v>
      </c>
      <c r="P530" s="16" t="n">
        <v>0.127130080007407</v>
      </c>
      <c r="Q530" s="16" t="n">
        <v>0.134472622364856</v>
      </c>
      <c r="R530" s="16" t="n">
        <v>0.232883074866091</v>
      </c>
      <c r="S530" s="16" t="n">
        <v>0.141112243575284</v>
      </c>
      <c r="T530" s="16" t="n">
        <v>0.20316838572212</v>
      </c>
      <c r="U530" s="16" t="n">
        <v>0.123604646436615</v>
      </c>
      <c r="V530" s="16" t="n">
        <v>0.127757751545167</v>
      </c>
      <c r="W530" s="16"/>
      <c r="X530" s="16" t="n">
        <v>0.162029040994126</v>
      </c>
      <c r="Y530" s="16" t="n">
        <v>0.116648954825564</v>
      </c>
      <c r="Z530" s="16"/>
      <c r="AA530" s="16" t="n">
        <v>0.155198284806221</v>
      </c>
      <c r="AB530" s="16" t="n">
        <v>0.149802024208857</v>
      </c>
      <c r="AC530" s="16" t="n">
        <v>0.132050456657833</v>
      </c>
      <c r="AD530" s="16"/>
      <c r="AE530" s="16" t="n">
        <v>0.139744272044642</v>
      </c>
      <c r="AF530" s="16" t="n">
        <v>0.140961543629445</v>
      </c>
      <c r="AG530" s="16" t="n">
        <v>0.169169388521505</v>
      </c>
      <c r="AH530" s="16"/>
      <c r="AI530" s="16" t="n">
        <v>0.189411081794175</v>
      </c>
      <c r="AJ530" s="16" t="n">
        <v>0.137060776096689</v>
      </c>
    </row>
    <row r="531">
      <c r="B531" t="s">
        <v>94</v>
      </c>
      <c r="C531" s="16" t="n">
        <v>0.0685172923502346</v>
      </c>
      <c r="D531" s="16" t="n">
        <v>0.0640447980932503</v>
      </c>
      <c r="E531" s="16" t="n">
        <v>0.0724760639268203</v>
      </c>
      <c r="F531" s="16"/>
      <c r="G531" s="16" t="n">
        <v>0.0821784397675093</v>
      </c>
      <c r="H531" s="16" t="n">
        <v>0.0721685126916692</v>
      </c>
      <c r="I531" s="16" t="n">
        <v>0.059724902870668</v>
      </c>
      <c r="J531" s="16"/>
      <c r="K531" s="16" t="n">
        <v>0.0747176122494376</v>
      </c>
      <c r="L531" s="16" t="n">
        <v>0.0447014515970061</v>
      </c>
      <c r="M531" s="16" t="n">
        <v>0.0789814871976234</v>
      </c>
      <c r="N531" s="16" t="n">
        <v>0.0585475404513546</v>
      </c>
      <c r="O531" s="16" t="n">
        <v>0.0493178931183961</v>
      </c>
      <c r="P531" s="16" t="n">
        <v>0.0795845752840818</v>
      </c>
      <c r="Q531" s="16" t="n">
        <v>0.101062102892475</v>
      </c>
      <c r="R531" s="16" t="n">
        <v>0.0775451698877073</v>
      </c>
      <c r="S531" s="16" t="n">
        <v>0.0471734785588483</v>
      </c>
      <c r="T531" s="16" t="n">
        <v>0.0439216949038185</v>
      </c>
      <c r="U531" s="16" t="n">
        <v>0.130939189909135</v>
      </c>
      <c r="V531" s="16" t="n">
        <v>0.107286383047321</v>
      </c>
      <c r="W531" s="16"/>
      <c r="X531" s="16" t="n">
        <v>0.0758523224321874</v>
      </c>
      <c r="Y531" s="16" t="n">
        <v>0.0559855764189916</v>
      </c>
      <c r="Z531" s="16"/>
      <c r="AA531" s="16" t="n">
        <v>0.0369812715010094</v>
      </c>
      <c r="AB531" s="16" t="n">
        <v>0.0653229783016339</v>
      </c>
      <c r="AC531" s="16" t="n">
        <v>0.0955663367006446</v>
      </c>
      <c r="AD531" s="16"/>
      <c r="AE531" s="16" t="n">
        <v>0.0603528397746552</v>
      </c>
      <c r="AF531" s="16" t="n">
        <v>0.0700183226691906</v>
      </c>
      <c r="AG531" s="16" t="n">
        <v>0.0870052048932457</v>
      </c>
      <c r="AH531" s="16"/>
      <c r="AI531" s="16" t="n">
        <v>0.0415478098877827</v>
      </c>
      <c r="AJ531" s="16" t="n">
        <v>0.0364682315670193</v>
      </c>
    </row>
    <row r="532">
      <c r="B532" t="s">
        <v>96</v>
      </c>
      <c r="C532" s="16" t="n">
        <v>0.0346042423947873</v>
      </c>
      <c r="D532" s="16" t="n">
        <v>0.0410789626404189</v>
      </c>
      <c r="E532" s="16" t="n">
        <v>0.0290301948196091</v>
      </c>
      <c r="F532" s="16"/>
      <c r="G532" s="16" t="n">
        <v>0.035885770724901</v>
      </c>
      <c r="H532" s="16" t="n">
        <v>0.0286804892375877</v>
      </c>
      <c r="I532" s="16" t="n">
        <v>0.0396090622944915</v>
      </c>
      <c r="J532" s="16"/>
      <c r="K532" s="16" t="n">
        <v>0.0222950461032856</v>
      </c>
      <c r="L532" s="16" t="n">
        <v>0.0432445133295931</v>
      </c>
      <c r="M532" s="16" t="n">
        <v>0.0428639396546677</v>
      </c>
      <c r="N532" s="16" t="n">
        <v>0.045473896538981</v>
      </c>
      <c r="O532" s="16" t="n">
        <v>0.0182671191877258</v>
      </c>
      <c r="P532" s="16" t="n">
        <v>0.0550437957544242</v>
      </c>
      <c r="Q532" s="16" t="n">
        <v>0.0194203805383371</v>
      </c>
      <c r="R532" s="16" t="n">
        <v>0.0703409547461415</v>
      </c>
      <c r="S532" s="16" t="n">
        <v>0.0283247848188965</v>
      </c>
      <c r="T532" s="16" t="n">
        <v>0.0164475882966864</v>
      </c>
      <c r="U532" s="16" t="n">
        <v>0.0247930545869997</v>
      </c>
      <c r="V532" s="16" t="n">
        <v>0.0665269810086571</v>
      </c>
      <c r="W532" s="16"/>
      <c r="X532" s="16" t="n">
        <v>0.0431069006612964</v>
      </c>
      <c r="Y532" s="16" t="n">
        <v>0.0200776628353534</v>
      </c>
      <c r="Z532" s="16"/>
      <c r="AA532" s="16" t="n">
        <v>0.0325435534238999</v>
      </c>
      <c r="AB532" s="16" t="n">
        <v>0.0232068181722351</v>
      </c>
      <c r="AC532" s="16" t="n">
        <v>0.0513371374943197</v>
      </c>
      <c r="AD532" s="16"/>
      <c r="AE532" s="16" t="n">
        <v>0.0327750430557634</v>
      </c>
      <c r="AF532" s="16" t="n">
        <v>0.0331101418152437</v>
      </c>
      <c r="AG532" s="16" t="n">
        <v>0.0426525073782948</v>
      </c>
      <c r="AH532" s="16"/>
      <c r="AI532" s="16" t="n">
        <v>0.0235603662509121</v>
      </c>
      <c r="AJ532" s="16" t="n">
        <v>0.0192916009611848</v>
      </c>
    </row>
    <row r="533">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row>
    <row r="534">
      <c r="B534" s="7" t="s">
        <v>263</v>
      </c>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row>
    <row r="535">
      <c r="B535" s="26" t="s">
        <v>65</v>
      </c>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row>
    <row r="536">
      <c r="B536" t="s">
        <v>249</v>
      </c>
      <c r="C536" s="16" t="n">
        <v>0.633213453245932</v>
      </c>
      <c r="D536" s="16" t="n">
        <v>0.574185978195418</v>
      </c>
      <c r="E536" s="16" t="n">
        <v>0.686955674136245</v>
      </c>
      <c r="F536" s="16"/>
      <c r="G536" s="16" t="n">
        <v>0.630424413208233</v>
      </c>
      <c r="H536" s="16" t="n">
        <v>0.653680541365771</v>
      </c>
      <c r="I536" s="16" t="n">
        <v>0.615274119822042</v>
      </c>
      <c r="J536" s="16"/>
      <c r="K536" s="16" t="n">
        <v>0.59329436541742</v>
      </c>
      <c r="L536" s="16" t="n">
        <v>0.695649807107871</v>
      </c>
      <c r="M536" s="16" t="n">
        <v>0.642486229621529</v>
      </c>
      <c r="N536" s="16" t="n">
        <v>0.613847993955805</v>
      </c>
      <c r="O536" s="16" t="n">
        <v>0.670911261509712</v>
      </c>
      <c r="P536" s="16" t="n">
        <v>0.631325076843726</v>
      </c>
      <c r="Q536" s="16" t="n">
        <v>0.622451260186774</v>
      </c>
      <c r="R536" s="16" t="n">
        <v>0.623173667754285</v>
      </c>
      <c r="S536" s="16" t="n">
        <v>0.616006980377205</v>
      </c>
      <c r="T536" s="16" t="n">
        <v>0.638482841994106</v>
      </c>
      <c r="U536" s="16" t="n">
        <v>0.593599531139663</v>
      </c>
      <c r="V536" s="16" t="n">
        <v>0.648743338902929</v>
      </c>
      <c r="W536" s="16"/>
      <c r="X536" s="16" t="n">
        <v>0.636071849028977</v>
      </c>
      <c r="Y536" s="16" t="n">
        <v>0.628329955349948</v>
      </c>
      <c r="Z536" s="16"/>
      <c r="AA536" s="16" t="n">
        <v>0.66089502707875</v>
      </c>
      <c r="AB536" s="16" t="n">
        <v>0.691968187973374</v>
      </c>
      <c r="AC536" s="16" t="n">
        <v>0.534633573756197</v>
      </c>
      <c r="AD536" s="16"/>
      <c r="AE536" s="16" t="n">
        <v>0.593056713487427</v>
      </c>
      <c r="AF536" s="16" t="n">
        <v>0.680258012525672</v>
      </c>
      <c r="AG536" s="16" t="n">
        <v>0.63950595965901</v>
      </c>
      <c r="AH536" s="16"/>
      <c r="AI536" s="16" t="n">
        <v>0.692282879006873</v>
      </c>
      <c r="AJ536" s="16" t="n">
        <v>0.70707532636003</v>
      </c>
    </row>
    <row r="537">
      <c r="B537" t="s">
        <v>250</v>
      </c>
      <c r="C537" s="16" t="n">
        <v>0.580527624493199</v>
      </c>
      <c r="D537" s="16" t="n">
        <v>0.535127968370785</v>
      </c>
      <c r="E537" s="16" t="n">
        <v>0.623401366888512</v>
      </c>
      <c r="F537" s="16"/>
      <c r="G537" s="16" t="n">
        <v>0.62597794889569</v>
      </c>
      <c r="H537" s="16" t="n">
        <v>0.586476449124032</v>
      </c>
      <c r="I537" s="16" t="n">
        <v>0.557042306940433</v>
      </c>
      <c r="J537" s="16"/>
      <c r="K537" s="16" t="n">
        <v>0.559290515763078</v>
      </c>
      <c r="L537" s="16" t="n">
        <v>0.639091387988433</v>
      </c>
      <c r="M537" s="16" t="n">
        <v>0.557072837934353</v>
      </c>
      <c r="N537" s="16" t="n">
        <v>0.582852562368654</v>
      </c>
      <c r="O537" s="16" t="n">
        <v>0.584063518287363</v>
      </c>
      <c r="P537" s="16" t="n">
        <v>0.511946259444666</v>
      </c>
      <c r="Q537" s="16" t="n">
        <v>0.558677487587471</v>
      </c>
      <c r="R537" s="16" t="n">
        <v>0.633361872321273</v>
      </c>
      <c r="S537" s="16" t="n">
        <v>0.541260974843881</v>
      </c>
      <c r="T537" s="16" t="n">
        <v>0.661258541712597</v>
      </c>
      <c r="U537" s="16" t="n">
        <v>0.562896427026636</v>
      </c>
      <c r="V537" s="16" t="n">
        <v>0.636546791886999</v>
      </c>
      <c r="W537" s="16"/>
      <c r="X537" s="16" t="n">
        <v>0.58542732922201</v>
      </c>
      <c r="Y537" s="16" t="n">
        <v>0.572156601181446</v>
      </c>
      <c r="Z537" s="16"/>
      <c r="AA537" s="16" t="n">
        <v>0.58607873934597</v>
      </c>
      <c r="AB537" s="16" t="n">
        <v>0.623031597063883</v>
      </c>
      <c r="AC537" s="16" t="n">
        <v>0.519667349065081</v>
      </c>
      <c r="AD537" s="16"/>
      <c r="AE537" s="16" t="n">
        <v>0.559385966782547</v>
      </c>
      <c r="AF537" s="16" t="n">
        <v>0.621594584135227</v>
      </c>
      <c r="AG537" s="16" t="n">
        <v>0.549057652746287</v>
      </c>
      <c r="AH537" s="16"/>
      <c r="AI537" s="16" t="n">
        <v>0.612204728740792</v>
      </c>
      <c r="AJ537" s="16" t="n">
        <v>0.606029295228792</v>
      </c>
    </row>
    <row r="538">
      <c r="B538" t="s">
        <v>251</v>
      </c>
      <c r="C538" s="16" t="n">
        <v>0.266657741822385</v>
      </c>
      <c r="D538" s="16" t="n">
        <v>0.257551209161728</v>
      </c>
      <c r="E538" s="16" t="n">
        <v>0.276275782654975</v>
      </c>
      <c r="F538" s="16"/>
      <c r="G538" s="16" t="n">
        <v>0.253390459658437</v>
      </c>
      <c r="H538" s="16" t="n">
        <v>0.266924016242296</v>
      </c>
      <c r="I538" s="16" t="n">
        <v>0.271650056665477</v>
      </c>
      <c r="J538" s="16"/>
      <c r="K538" s="16" t="n">
        <v>0.280519275363989</v>
      </c>
      <c r="L538" s="16" t="n">
        <v>0.283419442904809</v>
      </c>
      <c r="M538" s="16" t="n">
        <v>0.199468253568106</v>
      </c>
      <c r="N538" s="16" t="n">
        <v>0.240756404636388</v>
      </c>
      <c r="O538" s="16" t="n">
        <v>0.30236630868227</v>
      </c>
      <c r="P538" s="16" t="n">
        <v>0.27163607557052</v>
      </c>
      <c r="Q538" s="16" t="n">
        <v>0.333054464791582</v>
      </c>
      <c r="R538" s="16" t="n">
        <v>0.264902579769301</v>
      </c>
      <c r="S538" s="16" t="n">
        <v>0.213113883915598</v>
      </c>
      <c r="T538" s="16" t="n">
        <v>0.290522934186981</v>
      </c>
      <c r="U538" s="16" t="n">
        <v>0.251726224884015</v>
      </c>
      <c r="V538" s="16" t="n">
        <v>0.251140954867667</v>
      </c>
      <c r="W538" s="16"/>
      <c r="X538" s="16" t="n">
        <v>0.264935140879896</v>
      </c>
      <c r="Y538" s="16" t="n">
        <v>0.269600762564356</v>
      </c>
      <c r="Z538" s="16"/>
      <c r="AA538" s="16" t="n">
        <v>0.295972308074886</v>
      </c>
      <c r="AB538" s="16" t="n">
        <v>0.258613591653254</v>
      </c>
      <c r="AC538" s="16" t="n">
        <v>0.256245087108286</v>
      </c>
      <c r="AD538" s="16"/>
      <c r="AE538" s="16" t="n">
        <v>0.253709798736106</v>
      </c>
      <c r="AF538" s="16" t="n">
        <v>0.285430687644851</v>
      </c>
      <c r="AG538" s="16" t="n">
        <v>0.260995293089815</v>
      </c>
      <c r="AH538" s="16"/>
      <c r="AI538" s="16" t="n">
        <v>0.266795193823999</v>
      </c>
      <c r="AJ538" s="16" t="n">
        <v>0.279590985024088</v>
      </c>
    </row>
    <row r="539">
      <c r="B539" t="s">
        <v>252</v>
      </c>
      <c r="C539" s="16" t="n">
        <v>0.26644541615928</v>
      </c>
      <c r="D539" s="16" t="n">
        <v>0.258378531328579</v>
      </c>
      <c r="E539" s="16" t="n">
        <v>0.278183294442561</v>
      </c>
      <c r="F539" s="16"/>
      <c r="G539" s="16" t="n">
        <v>0.288399487035095</v>
      </c>
      <c r="H539" s="16" t="n">
        <v>0.293216123290669</v>
      </c>
      <c r="I539" s="16" t="n">
        <v>0.232869197370883</v>
      </c>
      <c r="J539" s="16"/>
      <c r="K539" s="16" t="n">
        <v>0.219883171648307</v>
      </c>
      <c r="L539" s="16" t="n">
        <v>0.286009524824825</v>
      </c>
      <c r="M539" s="16" t="n">
        <v>0.2740320574571</v>
      </c>
      <c r="N539" s="16" t="n">
        <v>0.259436660865693</v>
      </c>
      <c r="O539" s="16" t="n">
        <v>0.309928166890821</v>
      </c>
      <c r="P539" s="16" t="n">
        <v>0.25521102106474</v>
      </c>
      <c r="Q539" s="16" t="n">
        <v>0.300912279149489</v>
      </c>
      <c r="R539" s="16" t="n">
        <v>0.181907536317473</v>
      </c>
      <c r="S539" s="16" t="n">
        <v>0.269952264278782</v>
      </c>
      <c r="T539" s="16" t="n">
        <v>0.28260461544563</v>
      </c>
      <c r="U539" s="16" t="n">
        <v>0.309898794130862</v>
      </c>
      <c r="V539" s="16" t="n">
        <v>0.214156948423829</v>
      </c>
      <c r="W539" s="16"/>
      <c r="X539" s="16" t="n">
        <v>0.272398808951103</v>
      </c>
      <c r="Y539" s="16" t="n">
        <v>0.256274193074893</v>
      </c>
      <c r="Z539" s="16"/>
      <c r="AA539" s="16" t="n">
        <v>0.221573762014977</v>
      </c>
      <c r="AB539" s="16" t="n">
        <v>0.279192225655836</v>
      </c>
      <c r="AC539" s="16" t="n">
        <v>0.281803957799691</v>
      </c>
      <c r="AD539" s="16"/>
      <c r="AE539" s="16" t="n">
        <v>0.283698507891587</v>
      </c>
      <c r="AF539" s="16" t="n">
        <v>0.241724164964474</v>
      </c>
      <c r="AG539" s="16" t="n">
        <v>0.273363974472208</v>
      </c>
      <c r="AH539" s="16"/>
      <c r="AI539" s="16" t="n">
        <v>0.252525769545257</v>
      </c>
      <c r="AJ539" s="16" t="n">
        <v>0.267516239978875</v>
      </c>
    </row>
    <row r="540">
      <c r="B540" t="s">
        <v>18</v>
      </c>
      <c r="C540" s="16" t="n">
        <v>0.226390250312898</v>
      </c>
      <c r="D540" s="16" t="n">
        <v>0.203298546974787</v>
      </c>
      <c r="E540" s="16" t="n">
        <v>0.253648343448818</v>
      </c>
      <c r="F540" s="16"/>
      <c r="G540" s="16" t="n">
        <v>0.212892621562456</v>
      </c>
      <c r="H540" s="16" t="n">
        <v>0.232775918727827</v>
      </c>
      <c r="I540" s="16" t="n">
        <v>0.225780563303697</v>
      </c>
      <c r="J540" s="16"/>
      <c r="K540" s="16" t="n">
        <v>0.238961557255017</v>
      </c>
      <c r="L540" s="16" t="n">
        <v>0.227819683467497</v>
      </c>
      <c r="M540" s="16" t="n">
        <v>0.186955858991711</v>
      </c>
      <c r="N540" s="16" t="n">
        <v>0.237648891486678</v>
      </c>
      <c r="O540" s="16" t="n">
        <v>0.23525324204895</v>
      </c>
      <c r="P540" s="16" t="n">
        <v>0.214007135993068</v>
      </c>
      <c r="Q540" s="16" t="n">
        <v>0.255870704137414</v>
      </c>
      <c r="R540" s="16" t="n">
        <v>0.183990838327344</v>
      </c>
      <c r="S540" s="16" t="n">
        <v>0.174016379967076</v>
      </c>
      <c r="T540" s="16" t="n">
        <v>0.284833109657595</v>
      </c>
      <c r="U540" s="16" t="n">
        <v>0.303476216152195</v>
      </c>
      <c r="V540" s="16" t="n">
        <v>0.13651055690026</v>
      </c>
      <c r="W540" s="16"/>
      <c r="X540" s="16" t="n">
        <v>0.217493658195698</v>
      </c>
      <c r="Y540" s="16" t="n">
        <v>0.241589856030017</v>
      </c>
      <c r="Z540" s="16"/>
      <c r="AA540" s="16" t="n">
        <v>0.206717913646838</v>
      </c>
      <c r="AB540" s="16" t="n">
        <v>0.224909937538121</v>
      </c>
      <c r="AC540" s="16" t="n">
        <v>0.242578339037189</v>
      </c>
      <c r="AD540" s="16"/>
      <c r="AE540" s="16" t="n">
        <v>0.225337199833098</v>
      </c>
      <c r="AF540" s="16" t="n">
        <v>0.232285326939389</v>
      </c>
      <c r="AG540" s="16" t="n">
        <v>0.21660761373678</v>
      </c>
      <c r="AH540" s="16"/>
      <c r="AI540" s="16" t="n">
        <v>0.217746480545742</v>
      </c>
      <c r="AJ540" s="16" t="n">
        <v>0.215253277451836</v>
      </c>
    </row>
    <row r="541">
      <c r="B541" t="s">
        <v>17</v>
      </c>
      <c r="C541" s="16" t="n">
        <v>0.221871609223113</v>
      </c>
      <c r="D541" s="16" t="n">
        <v>0.250840729351695</v>
      </c>
      <c r="E541" s="16" t="n">
        <v>0.197571225125163</v>
      </c>
      <c r="F541" s="16"/>
      <c r="G541" s="16" t="n">
        <v>0.203370765380443</v>
      </c>
      <c r="H541" s="16" t="n">
        <v>0.239340327796677</v>
      </c>
      <c r="I541" s="16" t="n">
        <v>0.212927232277585</v>
      </c>
      <c r="J541" s="16"/>
      <c r="K541" s="16" t="n">
        <v>0.239881279501031</v>
      </c>
      <c r="L541" s="16" t="n">
        <v>0.208210853014754</v>
      </c>
      <c r="M541" s="16" t="n">
        <v>0.241263455937639</v>
      </c>
      <c r="N541" s="16" t="n">
        <v>0.26770830954552</v>
      </c>
      <c r="O541" s="16" t="n">
        <v>0.266619804529811</v>
      </c>
      <c r="P541" s="16" t="n">
        <v>0.147473703111687</v>
      </c>
      <c r="Q541" s="16" t="n">
        <v>0.237156298037894</v>
      </c>
      <c r="R541" s="16" t="n">
        <v>0.168356506633232</v>
      </c>
      <c r="S541" s="16" t="n">
        <v>0.222938310531557</v>
      </c>
      <c r="T541" s="16" t="n">
        <v>0.227719151740231</v>
      </c>
      <c r="U541" s="16" t="n">
        <v>0.239897802346402</v>
      </c>
      <c r="V541" s="16" t="n">
        <v>0.0919035962095466</v>
      </c>
      <c r="W541" s="16"/>
      <c r="X541" s="16" t="n">
        <v>0.212195203414158</v>
      </c>
      <c r="Y541" s="16" t="n">
        <v>0.238403507181052</v>
      </c>
      <c r="Z541" s="16"/>
      <c r="AA541" s="16" t="n">
        <v>0.246635799345459</v>
      </c>
      <c r="AB541" s="16" t="n">
        <v>0.200556413674968</v>
      </c>
      <c r="AC541" s="16" t="n">
        <v>0.232496051219036</v>
      </c>
      <c r="AD541" s="16"/>
      <c r="AE541" s="16" t="n">
        <v>0.233669979119224</v>
      </c>
      <c r="AF541" s="16" t="n">
        <v>0.198608312583745</v>
      </c>
      <c r="AG541" s="16" t="n">
        <v>0.240170838789288</v>
      </c>
      <c r="AH541" s="16"/>
      <c r="AI541" s="16" t="n">
        <v>0.234386389007399</v>
      </c>
      <c r="AJ541" s="16" t="n">
        <v>0.230207845227055</v>
      </c>
    </row>
    <row r="542">
      <c r="B542" t="s">
        <v>253</v>
      </c>
      <c r="C542" s="16" t="n">
        <v>0.199718104449647</v>
      </c>
      <c r="D542" s="16" t="n">
        <v>0.186218710975392</v>
      </c>
      <c r="E542" s="16" t="n">
        <v>0.215525938538375</v>
      </c>
      <c r="F542" s="16"/>
      <c r="G542" s="16" t="n">
        <v>0.178536214094481</v>
      </c>
      <c r="H542" s="16" t="n">
        <v>0.221542525220932</v>
      </c>
      <c r="I542" s="16" t="n">
        <v>0.187780445382245</v>
      </c>
      <c r="J542" s="16"/>
      <c r="K542" s="16" t="n">
        <v>0.175526318672379</v>
      </c>
      <c r="L542" s="16" t="n">
        <v>0.224088513270648</v>
      </c>
      <c r="M542" s="16" t="n">
        <v>0.218147120182762</v>
      </c>
      <c r="N542" s="16" t="n">
        <v>0.160507309223432</v>
      </c>
      <c r="O542" s="16" t="n">
        <v>0.275171840425419</v>
      </c>
      <c r="P542" s="16" t="n">
        <v>0.18787194535195</v>
      </c>
      <c r="Q542" s="16" t="n">
        <v>0.25979762326384</v>
      </c>
      <c r="R542" s="16" t="n">
        <v>0.183262378488757</v>
      </c>
      <c r="S542" s="16" t="n">
        <v>0.191113140496886</v>
      </c>
      <c r="T542" s="16" t="n">
        <v>0.137711480614677</v>
      </c>
      <c r="U542" s="16" t="n">
        <v>0.207253098656737</v>
      </c>
      <c r="V542" s="16" t="n">
        <v>0.15022364983709</v>
      </c>
      <c r="W542" s="16"/>
      <c r="X542" s="16" t="n">
        <v>0.244613015628587</v>
      </c>
      <c r="Y542" s="16" t="n">
        <v>0.123016268551643</v>
      </c>
      <c r="Z542" s="16"/>
      <c r="AA542" s="16" t="n">
        <v>0.203141414282274</v>
      </c>
      <c r="AB542" s="16" t="n">
        <v>0.185426847897909</v>
      </c>
      <c r="AC542" s="16" t="n">
        <v>0.216360885546053</v>
      </c>
      <c r="AD542" s="16"/>
      <c r="AE542" s="16" t="n">
        <v>0.185545078983854</v>
      </c>
      <c r="AF542" s="16" t="n">
        <v>0.195204495751834</v>
      </c>
      <c r="AG542" s="16" t="n">
        <v>0.247005007088078</v>
      </c>
      <c r="AH542" s="16"/>
      <c r="AI542" s="16" t="n">
        <v>0.152573699198139</v>
      </c>
      <c r="AJ542" s="16" t="n">
        <v>0.229736877805215</v>
      </c>
    </row>
    <row r="543">
      <c r="B543" t="s">
        <v>254</v>
      </c>
      <c r="C543" s="16" t="n">
        <v>0.193627754847366</v>
      </c>
      <c r="D543" s="16" t="n">
        <v>0.194514179264642</v>
      </c>
      <c r="E543" s="16" t="n">
        <v>0.192009429990102</v>
      </c>
      <c r="F543" s="16"/>
      <c r="G543" s="16" t="n">
        <v>0.206676432856389</v>
      </c>
      <c r="H543" s="16" t="n">
        <v>0.212848986106389</v>
      </c>
      <c r="I543" s="16" t="n">
        <v>0.170592212078784</v>
      </c>
      <c r="J543" s="16"/>
      <c r="K543" s="16" t="n">
        <v>0.208600337490671</v>
      </c>
      <c r="L543" s="16" t="n">
        <v>0.198784109554761</v>
      </c>
      <c r="M543" s="16" t="n">
        <v>0.200606722386414</v>
      </c>
      <c r="N543" s="16" t="n">
        <v>0.205136028297252</v>
      </c>
      <c r="O543" s="16" t="n">
        <v>0.167295324736571</v>
      </c>
      <c r="P543" s="16" t="n">
        <v>0.197228795558765</v>
      </c>
      <c r="Q543" s="16" t="n">
        <v>0.204982371218451</v>
      </c>
      <c r="R543" s="16" t="n">
        <v>0.139636194044986</v>
      </c>
      <c r="S543" s="16" t="n">
        <v>0.175701926962164</v>
      </c>
      <c r="T543" s="16" t="n">
        <v>0.184240150135752</v>
      </c>
      <c r="U543" s="16" t="n">
        <v>0.194462653338642</v>
      </c>
      <c r="V543" s="16" t="n">
        <v>0.238084911804621</v>
      </c>
      <c r="W543" s="16"/>
      <c r="X543" s="16" t="n">
        <v>0.170792539511103</v>
      </c>
      <c r="Y543" s="16" t="n">
        <v>0.23264115065155</v>
      </c>
      <c r="Z543" s="16"/>
      <c r="AA543" s="16" t="n">
        <v>0.177792767981552</v>
      </c>
      <c r="AB543" s="16" t="n">
        <v>0.21209942468795</v>
      </c>
      <c r="AC543" s="16" t="n">
        <v>0.180357655206765</v>
      </c>
      <c r="AD543" s="16"/>
      <c r="AE543" s="16" t="n">
        <v>0.204004241822324</v>
      </c>
      <c r="AF543" s="16" t="n">
        <v>0.182769663904424</v>
      </c>
      <c r="AG543" s="16" t="n">
        <v>0.189231342248131</v>
      </c>
      <c r="AH543" s="16"/>
      <c r="AI543" s="16" t="n">
        <v>0.206469250974958</v>
      </c>
      <c r="AJ543" s="16" t="n">
        <v>0.187309952908805</v>
      </c>
    </row>
    <row r="544">
      <c r="B544" t="s">
        <v>36</v>
      </c>
      <c r="C544" s="16" t="n">
        <v>0.186841903982868</v>
      </c>
      <c r="D544" s="16" t="n">
        <v>0.203073373734265</v>
      </c>
      <c r="E544" s="16" t="n">
        <v>0.173276016778149</v>
      </c>
      <c r="F544" s="16"/>
      <c r="G544" s="16" t="n">
        <v>0.181748484361007</v>
      </c>
      <c r="H544" s="16" t="n">
        <v>0.194016572282667</v>
      </c>
      <c r="I544" s="16" t="n">
        <v>0.182178877206453</v>
      </c>
      <c r="J544" s="16"/>
      <c r="K544" s="16" t="n">
        <v>0.221215673227123</v>
      </c>
      <c r="L544" s="16" t="n">
        <v>0.194115422270725</v>
      </c>
      <c r="M544" s="16" t="n">
        <v>0.19876609133009</v>
      </c>
      <c r="N544" s="16" t="n">
        <v>0.178298036088577</v>
      </c>
      <c r="O544" s="16" t="n">
        <v>0.214774255140821</v>
      </c>
      <c r="P544" s="16" t="n">
        <v>0.141654342846777</v>
      </c>
      <c r="Q544" s="16" t="n">
        <v>0.151738334683549</v>
      </c>
      <c r="R544" s="16" t="n">
        <v>0.178188704547933</v>
      </c>
      <c r="S544" s="16" t="n">
        <v>0.173912526483152</v>
      </c>
      <c r="T544" s="16" t="n">
        <v>0.199445150457049</v>
      </c>
      <c r="U544" s="16" t="n">
        <v>0.196369460375823</v>
      </c>
      <c r="V544" s="16" t="n">
        <v>0.159826514431102</v>
      </c>
      <c r="W544" s="16"/>
      <c r="X544" s="16" t="n">
        <v>0.203067587505705</v>
      </c>
      <c r="Y544" s="16" t="n">
        <v>0.159120728414859</v>
      </c>
      <c r="Z544" s="16"/>
      <c r="AA544" s="16" t="n">
        <v>0.201317775923859</v>
      </c>
      <c r="AB544" s="16" t="n">
        <v>0.18522783191309</v>
      </c>
      <c r="AC544" s="16" t="n">
        <v>0.178545781929306</v>
      </c>
      <c r="AD544" s="16"/>
      <c r="AE544" s="16" t="n">
        <v>0.169188205697995</v>
      </c>
      <c r="AF544" s="16" t="n">
        <v>0.200291218625414</v>
      </c>
      <c r="AG544" s="16" t="n">
        <v>0.205042498918002</v>
      </c>
      <c r="AH544" s="16"/>
      <c r="AI544" s="16" t="n">
        <v>0.170812317001053</v>
      </c>
      <c r="AJ544" s="16" t="n">
        <v>0.216115542822363</v>
      </c>
    </row>
    <row r="545">
      <c r="B545" t="s">
        <v>255</v>
      </c>
      <c r="C545" s="16" t="n">
        <v>0.108588837101864</v>
      </c>
      <c r="D545" s="16" t="n">
        <v>0.103687087859738</v>
      </c>
      <c r="E545" s="16" t="n">
        <v>0.112834917634229</v>
      </c>
      <c r="F545" s="16"/>
      <c r="G545" s="16" t="n">
        <v>0.0972539551827868</v>
      </c>
      <c r="H545" s="16" t="n">
        <v>0.107939977259915</v>
      </c>
      <c r="I545" s="16" t="n">
        <v>0.113669298192829</v>
      </c>
      <c r="J545" s="16"/>
      <c r="K545" s="16" t="n">
        <v>0.0912837375370328</v>
      </c>
      <c r="L545" s="16" t="n">
        <v>0.11279261429298</v>
      </c>
      <c r="M545" s="16" t="n">
        <v>0.0762723818295848</v>
      </c>
      <c r="N545" s="16" t="n">
        <v>0.116992886023641</v>
      </c>
      <c r="O545" s="16" t="n">
        <v>0.137979966458775</v>
      </c>
      <c r="P545" s="16" t="n">
        <v>0.143473702833691</v>
      </c>
      <c r="Q545" s="16" t="n">
        <v>0.127476923449874</v>
      </c>
      <c r="R545" s="16" t="n">
        <v>0.0741622127553695</v>
      </c>
      <c r="S545" s="16" t="n">
        <v>0.109653527860929</v>
      </c>
      <c r="T545" s="16" t="n">
        <v>0.103943248395189</v>
      </c>
      <c r="U545" s="16" t="n">
        <v>0.0894093149894133</v>
      </c>
      <c r="V545" s="16" t="n">
        <v>0.0849505450585646</v>
      </c>
      <c r="W545" s="16"/>
      <c r="X545" s="16" t="n">
        <v>0.0958369442497623</v>
      </c>
      <c r="Y545" s="16" t="n">
        <v>0.130375127958581</v>
      </c>
      <c r="Z545" s="16"/>
      <c r="AA545" s="16" t="n">
        <v>0.106522596573471</v>
      </c>
      <c r="AB545" s="16" t="n">
        <v>0.105238335266152</v>
      </c>
      <c r="AC545" s="16" t="n">
        <v>0.114562606630272</v>
      </c>
      <c r="AD545" s="16"/>
      <c r="AE545" s="16" t="n">
        <v>0.100469235767098</v>
      </c>
      <c r="AF545" s="16" t="n">
        <v>0.117839599954681</v>
      </c>
      <c r="AG545" s="16" t="n">
        <v>0.110419305695687</v>
      </c>
      <c r="AH545" s="16"/>
      <c r="AI545" s="16" t="n">
        <v>0.0739881504198096</v>
      </c>
      <c r="AJ545" s="16" t="n">
        <v>0.14268977155307</v>
      </c>
    </row>
    <row r="546">
      <c r="B546" t="s">
        <v>256</v>
      </c>
      <c r="C546" s="16" t="n">
        <v>0.0906509215199697</v>
      </c>
      <c r="D546" s="16" t="n">
        <v>0.0862208316678656</v>
      </c>
      <c r="E546" s="16" t="n">
        <v>0.094023969441099</v>
      </c>
      <c r="F546" s="16"/>
      <c r="G546" s="16" t="n">
        <v>0.105478216091707</v>
      </c>
      <c r="H546" s="16" t="n">
        <v>0.0890146695589697</v>
      </c>
      <c r="I546" s="16" t="n">
        <v>0.0863169795756079</v>
      </c>
      <c r="J546" s="16"/>
      <c r="K546" s="16" t="n">
        <v>0.0700848915066847</v>
      </c>
      <c r="L546" s="16" t="n">
        <v>0.0848749346784312</v>
      </c>
      <c r="M546" s="16" t="n">
        <v>0.141038194719221</v>
      </c>
      <c r="N546" s="16" t="n">
        <v>0.0743263616896019</v>
      </c>
      <c r="O546" s="16" t="n">
        <v>0.131905887550664</v>
      </c>
      <c r="P546" s="16" t="n">
        <v>0.0914020851495453</v>
      </c>
      <c r="Q546" s="16" t="n">
        <v>0.0883774105268091</v>
      </c>
      <c r="R546" s="16" t="n">
        <v>0.130382190262334</v>
      </c>
      <c r="S546" s="16" t="n">
        <v>0.0976782574272967</v>
      </c>
      <c r="T546" s="16" t="n">
        <v>0.0833449738728719</v>
      </c>
      <c r="U546" s="16" t="n">
        <v>0.0404166035799056</v>
      </c>
      <c r="V546" s="16" t="n">
        <v>0.0349233487737901</v>
      </c>
      <c r="W546" s="16"/>
      <c r="X546" s="16" t="n">
        <v>0.0913281708624147</v>
      </c>
      <c r="Y546" s="16" t="n">
        <v>0.0894938579115977</v>
      </c>
      <c r="Z546" s="16"/>
      <c r="AA546" s="16" t="n">
        <v>0.0779479906083297</v>
      </c>
      <c r="AB546" s="16" t="n">
        <v>0.0831072802233086</v>
      </c>
      <c r="AC546" s="16" t="n">
        <v>0.109915428917576</v>
      </c>
      <c r="AD546" s="16"/>
      <c r="AE546" s="16" t="n">
        <v>0.0977902384223226</v>
      </c>
      <c r="AF546" s="16" t="n">
        <v>0.0857569478079727</v>
      </c>
      <c r="AG546" s="16" t="n">
        <v>0.0821272686433163</v>
      </c>
      <c r="AH546" s="16"/>
      <c r="AI546" s="16" t="n">
        <v>0.0597010164398631</v>
      </c>
      <c r="AJ546" s="16" t="n">
        <v>0.0774024239242038</v>
      </c>
    </row>
    <row r="547">
      <c r="B547" t="s">
        <v>257</v>
      </c>
      <c r="C547" s="16" t="n">
        <v>0.0857564542034814</v>
      </c>
      <c r="D547" s="16" t="n">
        <v>0.0949772547153763</v>
      </c>
      <c r="E547" s="16" t="n">
        <v>0.0769827948617649</v>
      </c>
      <c r="F547" s="16"/>
      <c r="G547" s="16" t="n">
        <v>0.0851522333761962</v>
      </c>
      <c r="H547" s="16" t="n">
        <v>0.0921115962613006</v>
      </c>
      <c r="I547" s="16" t="n">
        <v>0.0800827968573401</v>
      </c>
      <c r="J547" s="16"/>
      <c r="K547" s="16" t="n">
        <v>0.0269769465892843</v>
      </c>
      <c r="L547" s="16" t="n">
        <v>0.141254274602132</v>
      </c>
      <c r="M547" s="16" t="n">
        <v>0.0349942707451305</v>
      </c>
      <c r="N547" s="16" t="n">
        <v>0.118509149978396</v>
      </c>
      <c r="O547" s="16" t="n">
        <v>0.100692460258284</v>
      </c>
      <c r="P547" s="16" t="n">
        <v>0.091885939425962</v>
      </c>
      <c r="Q547" s="16" t="n">
        <v>0.142932172876386</v>
      </c>
      <c r="R547" s="16" t="n">
        <v>0.0447115923236136</v>
      </c>
      <c r="S547" s="16" t="n">
        <v>0.0914341341297357</v>
      </c>
      <c r="T547" s="16" t="n">
        <v>0.0660212272358814</v>
      </c>
      <c r="U547" s="16" t="n">
        <v>0.0537888676419159</v>
      </c>
      <c r="V547" s="16" t="n">
        <v>0.0830267657325397</v>
      </c>
      <c r="W547" s="16"/>
      <c r="X547" s="16" t="n">
        <v>0.0992158632665226</v>
      </c>
      <c r="Y547" s="16" t="n">
        <v>0.0627613895485417</v>
      </c>
      <c r="Z547" s="16"/>
      <c r="AA547" s="16" t="n">
        <v>0.0750122071578199</v>
      </c>
      <c r="AB547" s="16" t="n">
        <v>0.0975330679010018</v>
      </c>
      <c r="AC547" s="16" t="n">
        <v>0.0777645816487854</v>
      </c>
      <c r="AD547" s="16"/>
      <c r="AE547" s="16" t="n">
        <v>0.0819788272036795</v>
      </c>
      <c r="AF547" s="16" t="n">
        <v>0.0828409848514214</v>
      </c>
      <c r="AG547" s="16" t="n">
        <v>0.102014534960374</v>
      </c>
      <c r="AH547" s="16"/>
      <c r="AI547" s="16" t="n">
        <v>0.0754335589422684</v>
      </c>
      <c r="AJ547" s="16" t="n">
        <v>0.0962350504900278</v>
      </c>
    </row>
    <row r="548">
      <c r="B548" t="s">
        <v>258</v>
      </c>
      <c r="C548" s="16" t="n">
        <v>0.0845004870122807</v>
      </c>
      <c r="D548" s="16" t="n">
        <v>0.0989779691011201</v>
      </c>
      <c r="E548" s="16" t="n">
        <v>0.0701636283748934</v>
      </c>
      <c r="F548" s="16"/>
      <c r="G548" s="16" t="n">
        <v>0.0635905645592954</v>
      </c>
      <c r="H548" s="16" t="n">
        <v>0.0839950036147372</v>
      </c>
      <c r="I548" s="16" t="n">
        <v>0.0932293124375935</v>
      </c>
      <c r="J548" s="16"/>
      <c r="K548" s="16" t="n">
        <v>0.0752418842199707</v>
      </c>
      <c r="L548" s="16" t="n">
        <v>0.0829679466667183</v>
      </c>
      <c r="M548" s="16" t="n">
        <v>0.0688164661697261</v>
      </c>
      <c r="N548" s="16" t="n">
        <v>0.0952070733387757</v>
      </c>
      <c r="O548" s="16" t="n">
        <v>0.0844113204476025</v>
      </c>
      <c r="P548" s="16" t="n">
        <v>0.0676077653763567</v>
      </c>
      <c r="Q548" s="16" t="n">
        <v>0.0815044272366743</v>
      </c>
      <c r="R548" s="16" t="n">
        <v>0.0618434669876398</v>
      </c>
      <c r="S548" s="16" t="n">
        <v>0.082900452217065</v>
      </c>
      <c r="T548" s="16" t="n">
        <v>0.159649405163109</v>
      </c>
      <c r="U548" s="16" t="n">
        <v>0.0574288324275335</v>
      </c>
      <c r="V548" s="16" t="n">
        <v>0.0830267657325397</v>
      </c>
      <c r="W548" s="16"/>
      <c r="X548" s="16" t="n">
        <v>0.0948226817862797</v>
      </c>
      <c r="Y548" s="16" t="n">
        <v>0.0668652747160171</v>
      </c>
      <c r="Z548" s="16"/>
      <c r="AA548" s="16" t="n">
        <v>0.0698603300508018</v>
      </c>
      <c r="AB548" s="16" t="n">
        <v>0.0710950584541177</v>
      </c>
      <c r="AC548" s="16" t="n">
        <v>0.1130045465624</v>
      </c>
      <c r="AD548" s="16"/>
      <c r="AE548" s="16" t="n">
        <v>0.0872783317173148</v>
      </c>
      <c r="AF548" s="16" t="n">
        <v>0.0803211287478388</v>
      </c>
      <c r="AG548" s="16" t="n">
        <v>0.0860392978596677</v>
      </c>
      <c r="AH548" s="16"/>
      <c r="AI548" s="16" t="n">
        <v>0.0584674624318156</v>
      </c>
      <c r="AJ548" s="16" t="n">
        <v>0.083091033183419</v>
      </c>
    </row>
    <row r="549">
      <c r="B549" t="s">
        <v>259</v>
      </c>
      <c r="C549" s="16" t="n">
        <v>0.059095503450351</v>
      </c>
      <c r="D549" s="16" t="n">
        <v>0.0584593153939849</v>
      </c>
      <c r="E549" s="16" t="n">
        <v>0.0601780592357351</v>
      </c>
      <c r="F549" s="16"/>
      <c r="G549" s="16" t="n">
        <v>0.0550004309113578</v>
      </c>
      <c r="H549" s="16" t="n">
        <v>0.0604473052323494</v>
      </c>
      <c r="I549" s="16" t="n">
        <v>0.0594552849941746</v>
      </c>
      <c r="J549" s="16"/>
      <c r="K549" s="16" t="n">
        <v>0.0599540191757142</v>
      </c>
      <c r="L549" s="16" t="n">
        <v>0.0922488651372139</v>
      </c>
      <c r="M549" s="16" t="n">
        <v>0.0264118477557199</v>
      </c>
      <c r="N549" s="16" t="n">
        <v>0.0822058473515547</v>
      </c>
      <c r="O549" s="16" t="n">
        <v>0.0910054101219941</v>
      </c>
      <c r="P549" s="16" t="n">
        <v>0.0523726239792483</v>
      </c>
      <c r="Q549" s="16" t="n">
        <v>0.0454151717298874</v>
      </c>
      <c r="R549" s="16" t="n">
        <v>0.049088268347942</v>
      </c>
      <c r="S549" s="16" t="n">
        <v>0.031661883044704</v>
      </c>
      <c r="T549" s="16" t="n">
        <v>0.0500405661780509</v>
      </c>
      <c r="U549" s="16" t="n">
        <v>0.0559981468360355</v>
      </c>
      <c r="V549" s="16" t="n">
        <v>0.0576501505316501</v>
      </c>
      <c r="W549" s="16"/>
      <c r="X549" s="16" t="n">
        <v>0.0624536689435575</v>
      </c>
      <c r="Y549" s="16" t="n">
        <v>0.0533581614707306</v>
      </c>
      <c r="Z549" s="16"/>
      <c r="AA549" s="16" t="n">
        <v>0.0527344569321018</v>
      </c>
      <c r="AB549" s="16" t="n">
        <v>0.0519880114466663</v>
      </c>
      <c r="AC549" s="16" t="n">
        <v>0.0731962934278541</v>
      </c>
      <c r="AD549" s="16"/>
      <c r="AE549" s="16" t="n">
        <v>0.0713875031168741</v>
      </c>
      <c r="AF549" s="16" t="n">
        <v>0.0496426705509034</v>
      </c>
      <c r="AG549" s="16" t="n">
        <v>0.0466111040460796</v>
      </c>
      <c r="AH549" s="16"/>
      <c r="AI549" s="16" t="n">
        <v>0.0556759764650681</v>
      </c>
      <c r="AJ549" s="16" t="n">
        <v>0.0441612197486124</v>
      </c>
    </row>
    <row r="550">
      <c r="B550" t="s">
        <v>163</v>
      </c>
      <c r="C550" s="16" t="n">
        <v>0.0522983736139717</v>
      </c>
      <c r="D550" s="16" t="n">
        <v>0.0607510066564556</v>
      </c>
      <c r="E550" s="16" t="n">
        <v>0.0452055639934075</v>
      </c>
      <c r="F550" s="16"/>
      <c r="G550" s="16" t="n">
        <v>0.0596752042931773</v>
      </c>
      <c r="H550" s="16" t="n">
        <v>0.0515305976830434</v>
      </c>
      <c r="I550" s="16" t="n">
        <v>0.0500991021653372</v>
      </c>
      <c r="J550" s="16"/>
      <c r="K550" s="16" t="n">
        <v>0.0461964594174494</v>
      </c>
      <c r="L550" s="16" t="n">
        <v>0.0335511596920702</v>
      </c>
      <c r="M550" s="16" t="n">
        <v>0.0676977277952764</v>
      </c>
      <c r="N550" s="16" t="n">
        <v>0.0454526408727168</v>
      </c>
      <c r="O550" s="16" t="n">
        <v>0.0465228142916914</v>
      </c>
      <c r="P550" s="16" t="n">
        <v>0.0964422542996251</v>
      </c>
      <c r="Q550" s="16" t="n">
        <v>0.0507310856362388</v>
      </c>
      <c r="R550" s="16" t="n">
        <v>0.0465455920571278</v>
      </c>
      <c r="S550" s="16" t="n">
        <v>0.0485668213339777</v>
      </c>
      <c r="T550" s="16" t="n">
        <v>0.0524272541311954</v>
      </c>
      <c r="U550" s="16" t="n">
        <v>0.0553517469037151</v>
      </c>
      <c r="V550" s="16" t="n">
        <v>0.0418763999247722</v>
      </c>
      <c r="W550" s="16"/>
      <c r="X550" s="16" t="n">
        <v>0.0543305157695819</v>
      </c>
      <c r="Y550" s="16" t="n">
        <v>0.0488265094305285</v>
      </c>
      <c r="Z550" s="16"/>
      <c r="AA550" s="16" t="n">
        <v>0.0304554202917036</v>
      </c>
      <c r="AB550" s="16" t="n">
        <v>0.0552260397254221</v>
      </c>
      <c r="AC550" s="16" t="n">
        <v>0.0641582853352792</v>
      </c>
      <c r="AD550" s="16"/>
      <c r="AE550" s="16" t="n">
        <v>0.0464791917392349</v>
      </c>
      <c r="AF550" s="16" t="n">
        <v>0.0573130844689043</v>
      </c>
      <c r="AG550" s="16" t="n">
        <v>0.0570570554184384</v>
      </c>
      <c r="AH550" s="16"/>
      <c r="AI550" s="16" t="n">
        <v>0.0363449919551857</v>
      </c>
      <c r="AJ550" s="16" t="n">
        <v>0.0383015190939037</v>
      </c>
    </row>
    <row r="551">
      <c r="B551" t="s">
        <v>260</v>
      </c>
      <c r="C551" s="16" t="n">
        <v>0.0422102025887218</v>
      </c>
      <c r="D551" s="16" t="n">
        <v>0.0471384931172603</v>
      </c>
      <c r="E551" s="16" t="n">
        <v>0.0373871482883301</v>
      </c>
      <c r="F551" s="16"/>
      <c r="G551" s="16" t="n">
        <v>0.0383081471100107</v>
      </c>
      <c r="H551" s="16" t="n">
        <v>0.0482843160278389</v>
      </c>
      <c r="I551" s="16" t="n">
        <v>0.0381005010838543</v>
      </c>
      <c r="J551" s="16"/>
      <c r="K551" s="16" t="n">
        <v>0.0378814866087863</v>
      </c>
      <c r="L551" s="16" t="n">
        <v>0.0186225125779966</v>
      </c>
      <c r="M551" s="16" t="n">
        <v>0.0279505105326658</v>
      </c>
      <c r="N551" s="16" t="n">
        <v>0.0842454512614955</v>
      </c>
      <c r="O551" s="16" t="n">
        <v>0.0903471756446289</v>
      </c>
      <c r="P551" s="16" t="n">
        <v>0.0278477009532045</v>
      </c>
      <c r="Q551" s="16" t="n">
        <v>0.0463897042627772</v>
      </c>
      <c r="R551" s="16" t="n">
        <v>0.0384799964870742</v>
      </c>
      <c r="S551" s="16" t="n">
        <v>0.0437438054363411</v>
      </c>
      <c r="T551" s="16" t="n">
        <v>0.0225664595709189</v>
      </c>
      <c r="U551" s="16" t="n">
        <v>0.0458228289127829</v>
      </c>
      <c r="V551" s="16" t="n">
        <v>0.0411503658077675</v>
      </c>
      <c r="W551" s="16"/>
      <c r="X551" s="16" t="n">
        <v>0.0362990344135451</v>
      </c>
      <c r="Y551" s="16" t="n">
        <v>0.052309285968813</v>
      </c>
      <c r="Z551" s="16"/>
      <c r="AA551" s="16" t="n">
        <v>0.0536076466512942</v>
      </c>
      <c r="AB551" s="16" t="n">
        <v>0.0421297015643035</v>
      </c>
      <c r="AC551" s="16" t="n">
        <v>0.0340862138743278</v>
      </c>
      <c r="AD551" s="16"/>
      <c r="AE551" s="16" t="n">
        <v>0.0498645040032804</v>
      </c>
      <c r="AF551" s="16" t="n">
        <v>0.031247187702355</v>
      </c>
      <c r="AG551" s="16" t="n">
        <v>0.0452699591862158</v>
      </c>
      <c r="AH551" s="16"/>
      <c r="AI551" s="16" t="n">
        <v>0.0457289781309282</v>
      </c>
      <c r="AJ551" s="16" t="n">
        <v>0.0445254210658546</v>
      </c>
    </row>
    <row r="552">
      <c r="B552" t="s">
        <v>261</v>
      </c>
      <c r="C552" s="16" t="n">
        <v>0.039643595915006</v>
      </c>
      <c r="D552" s="16" t="n">
        <v>0.0424442732929688</v>
      </c>
      <c r="E552" s="16" t="n">
        <v>0.0378699437821185</v>
      </c>
      <c r="F552" s="16"/>
      <c r="G552" s="16" t="n">
        <v>0.0254588896475396</v>
      </c>
      <c r="H552" s="16" t="n">
        <v>0.0402350583095982</v>
      </c>
      <c r="I552" s="16" t="n">
        <v>0.04469572774498</v>
      </c>
      <c r="J552" s="16"/>
      <c r="K552" s="16" t="n">
        <v>0.0225481336989252</v>
      </c>
      <c r="L552" s="16" t="n">
        <v>0.0434069352147721</v>
      </c>
      <c r="M552" s="16" t="n">
        <v>0.0244321485122854</v>
      </c>
      <c r="N552" s="16" t="n">
        <v>0.0330727066749089</v>
      </c>
      <c r="O552" s="16" t="n">
        <v>0.0537500281330419</v>
      </c>
      <c r="P552" s="16" t="n">
        <v>0.0186463521659096</v>
      </c>
      <c r="Q552" s="16" t="n">
        <v>0.0241164896749229</v>
      </c>
      <c r="R552" s="16" t="n">
        <v>0.0674618216917276</v>
      </c>
      <c r="S552" s="16" t="n">
        <v>0.0461016734914346</v>
      </c>
      <c r="T552" s="16" t="n">
        <v>0.0681404762278098</v>
      </c>
      <c r="U552" s="16" t="n">
        <v>0.0426258827740253</v>
      </c>
      <c r="V552" s="16" t="n">
        <v>0.101450329782447</v>
      </c>
      <c r="W552" s="16"/>
      <c r="X552" s="16" t="n">
        <v>0.0357610552282239</v>
      </c>
      <c r="Y552" s="16" t="n">
        <v>0.0462768198329225</v>
      </c>
      <c r="Z552" s="16"/>
      <c r="AA552" s="16" t="n">
        <v>0.0492074425657524</v>
      </c>
      <c r="AB552" s="16" t="n">
        <v>0.036283816804143</v>
      </c>
      <c r="AC552" s="16" t="n">
        <v>0.0372300880274059</v>
      </c>
      <c r="AD552" s="16"/>
      <c r="AE552" s="16" t="n">
        <v>0.0446951297157905</v>
      </c>
      <c r="AF552" s="16" t="n">
        <v>0.0353595144670784</v>
      </c>
      <c r="AG552" s="16" t="n">
        <v>0.0353651919752893</v>
      </c>
      <c r="AH552" s="16"/>
      <c r="AI552" s="16" t="n">
        <v>0.0433684808566541</v>
      </c>
      <c r="AJ552" s="16" t="n">
        <v>0.0379012129810289</v>
      </c>
    </row>
    <row r="553">
      <c r="B553" t="s">
        <v>262</v>
      </c>
      <c r="C553" s="16" t="n">
        <v>0.0186350994896471</v>
      </c>
      <c r="D553" s="16" t="n">
        <v>0.0194232601908836</v>
      </c>
      <c r="E553" s="16" t="n">
        <v>0.0183291577322621</v>
      </c>
      <c r="F553" s="16"/>
      <c r="G553" s="16" t="n">
        <v>0.0137838662268178</v>
      </c>
      <c r="H553" s="16" t="n">
        <v>0.0180081999784484</v>
      </c>
      <c r="I553" s="16" t="n">
        <v>0.0211343540843704</v>
      </c>
      <c r="J553" s="16"/>
      <c r="K553" s="16" t="n">
        <v>0.00825066889572789</v>
      </c>
      <c r="L553" s="16" t="n">
        <v>0.0199054881833027</v>
      </c>
      <c r="M553" s="16" t="n">
        <v>0.010562122232845</v>
      </c>
      <c r="N553" s="16" t="n">
        <v>0.00758074438471225</v>
      </c>
      <c r="O553" s="16" t="n">
        <v>0.0237771065132873</v>
      </c>
      <c r="P553" s="16" t="n">
        <v>0.0155125611222769</v>
      </c>
      <c r="Q553" s="16" t="n">
        <v>0.0252303757363828</v>
      </c>
      <c r="R553" s="16" t="n">
        <v>0.021310662840907</v>
      </c>
      <c r="S553" s="16" t="n">
        <v>0.0247149607726403</v>
      </c>
      <c r="T553" s="16" t="n">
        <v>0.0422116770133383</v>
      </c>
      <c r="U553" s="16" t="n">
        <v>0.00945864474597164</v>
      </c>
      <c r="V553" s="16" t="n">
        <v>0.0184235640499075</v>
      </c>
      <c r="W553" s="16"/>
      <c r="X553" s="16" t="n">
        <v>0.0167854746207375</v>
      </c>
      <c r="Y553" s="16" t="n">
        <v>0.0217951374414432</v>
      </c>
      <c r="Z553" s="16"/>
      <c r="AA553" s="16" t="n">
        <v>0.0161766317789219</v>
      </c>
      <c r="AB553" s="16" t="n">
        <v>0.0155150537665964</v>
      </c>
      <c r="AC553" s="16" t="n">
        <v>0.0245839044042508</v>
      </c>
      <c r="AD553" s="16"/>
      <c r="AE553" s="16" t="n">
        <v>0.0197044887778821</v>
      </c>
      <c r="AF553" s="16" t="n">
        <v>0.0196922985666296</v>
      </c>
      <c r="AG553" s="16" t="n">
        <v>0.0135378528414486</v>
      </c>
      <c r="AH553" s="16"/>
      <c r="AI553" s="16" t="n">
        <v>0.0096638028842232</v>
      </c>
      <c r="AJ553" s="16" t="n">
        <v>0.0150274016041806</v>
      </c>
    </row>
    <row r="554">
      <c r="B554" t="s">
        <v>96</v>
      </c>
      <c r="C554" s="16" t="n">
        <v>0.013693032422647</v>
      </c>
      <c r="D554" s="16" t="n">
        <v>0.0141797071115178</v>
      </c>
      <c r="E554" s="16" t="n">
        <v>0.0112880684700901</v>
      </c>
      <c r="F554" s="16"/>
      <c r="G554" s="16" t="n">
        <v>0.00806033705223371</v>
      </c>
      <c r="H554" s="16" t="n">
        <v>0.0165287588530537</v>
      </c>
      <c r="I554" s="16" t="n">
        <v>0.0132795911110559</v>
      </c>
      <c r="J554" s="16"/>
      <c r="K554" s="16" t="n">
        <v>0.00350594661053348</v>
      </c>
      <c r="L554" s="16" t="n">
        <v>0.019768830254122</v>
      </c>
      <c r="M554" s="16" t="n">
        <v>0.0124868013721468</v>
      </c>
      <c r="N554" s="16" t="n">
        <v>0.0278344346298912</v>
      </c>
      <c r="O554" s="16" t="n">
        <v>0.00555123033442808</v>
      </c>
      <c r="P554" s="16" t="n">
        <v>0.00555774500648251</v>
      </c>
      <c r="Q554" s="16" t="n">
        <v>0.0127736833509874</v>
      </c>
      <c r="R554" s="16" t="n">
        <v>0.0327592155432984</v>
      </c>
      <c r="S554" s="16" t="n">
        <v>0.0119902096670575</v>
      </c>
      <c r="T554" s="16" t="n">
        <v>0.020547708182762</v>
      </c>
      <c r="U554" s="16" t="n">
        <v>0.00847097780133364</v>
      </c>
      <c r="V554" s="16" t="n">
        <v>0.0164997847238826</v>
      </c>
      <c r="W554" s="16"/>
      <c r="X554" s="16" t="n">
        <v>0.0170332079193096</v>
      </c>
      <c r="Y554" s="16" t="n">
        <v>0.00798642590338231</v>
      </c>
      <c r="Z554" s="16"/>
      <c r="AA554" s="16" t="n">
        <v>0.00732475214149852</v>
      </c>
      <c r="AB554" s="16" t="n">
        <v>0.0146982608109944</v>
      </c>
      <c r="AC554" s="16" t="n">
        <v>0.0169479038711344</v>
      </c>
      <c r="AD554" s="16"/>
      <c r="AE554" s="16" t="n">
        <v>0.0113445125980697</v>
      </c>
      <c r="AF554" s="16" t="n">
        <v>0.0139416411448709</v>
      </c>
      <c r="AG554" s="16" t="n">
        <v>0.0194019979031657</v>
      </c>
      <c r="AH554" s="16"/>
      <c r="AI554" s="16" t="n">
        <v>0.00227864606914211</v>
      </c>
      <c r="AJ554" s="16" t="n">
        <v>0.0179941114260676</v>
      </c>
    </row>
    <row r="555">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row>
    <row r="556">
      <c r="B556" s="7" t="s">
        <v>271</v>
      </c>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row>
    <row r="557">
      <c r="B557" s="26" t="s">
        <v>65</v>
      </c>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row>
    <row r="558">
      <c r="B558" t="s">
        <v>254</v>
      </c>
      <c r="C558" s="16" t="n">
        <v>0.298521778308176</v>
      </c>
      <c r="D558" s="16" t="n">
        <v>0.281325972465086</v>
      </c>
      <c r="E558" s="16" t="n">
        <v>0.316638050022359</v>
      </c>
      <c r="F558" s="16"/>
      <c r="G558" s="16" t="n">
        <v>0.29613265189493</v>
      </c>
      <c r="H558" s="16" t="n">
        <v>0.295243782074749</v>
      </c>
      <c r="I558" s="16" t="n">
        <v>0.302514962938837</v>
      </c>
      <c r="J558" s="16"/>
      <c r="K558" s="16" t="n">
        <v>0.35172741832036</v>
      </c>
      <c r="L558" s="16" t="n">
        <v>0.257963339542425</v>
      </c>
      <c r="M558" s="16" t="n">
        <v>0.31932862938719</v>
      </c>
      <c r="N558" s="16" t="n">
        <v>0.278833814829789</v>
      </c>
      <c r="O558" s="16" t="n">
        <v>0.36869583647825</v>
      </c>
      <c r="P558" s="16" t="n">
        <v>0.306257641180067</v>
      </c>
      <c r="Q558" s="16" t="n">
        <v>0.277887957979056</v>
      </c>
      <c r="R558" s="16" t="n">
        <v>0.264422105901394</v>
      </c>
      <c r="S558" s="16" t="n">
        <v>0.276928415886642</v>
      </c>
      <c r="T558" s="16" t="n">
        <v>0.273856655010469</v>
      </c>
      <c r="U558" s="16" t="n">
        <v>0.316288880261672</v>
      </c>
      <c r="V558" s="16" t="n">
        <v>0.242404419148595</v>
      </c>
      <c r="W558" s="16"/>
      <c r="X558" s="16" t="n">
        <v>0.270633349214308</v>
      </c>
      <c r="Y558" s="16" t="n">
        <v>0.346168463770702</v>
      </c>
      <c r="Z558" s="16"/>
      <c r="AA558" s="16" t="n">
        <v>0.353904826269256</v>
      </c>
      <c r="AB558" s="16" t="n">
        <v>0.318348989596821</v>
      </c>
      <c r="AC558" s="16" t="n">
        <v>0.2320022363057</v>
      </c>
      <c r="AD558" s="16"/>
      <c r="AE558" s="16" t="n">
        <v>0.327091205255584</v>
      </c>
      <c r="AF558" s="16" t="n">
        <v>0.286831235591526</v>
      </c>
      <c r="AG558" s="16" t="n">
        <v>0.247567159720313</v>
      </c>
      <c r="AH558" s="16"/>
      <c r="AI558" s="16" t="n">
        <v>0.397078190873802</v>
      </c>
      <c r="AJ558" s="16" t="n">
        <v>0.299050643762361</v>
      </c>
    </row>
    <row r="559">
      <c r="B559" t="s">
        <v>264</v>
      </c>
      <c r="C559" s="16" t="n">
        <v>0.228178806423407</v>
      </c>
      <c r="D559" s="16" t="n">
        <v>0.239178005716523</v>
      </c>
      <c r="E559" s="16" t="n">
        <v>0.219078289351326</v>
      </c>
      <c r="F559" s="16"/>
      <c r="G559" s="16" t="n">
        <v>0.255747629427177</v>
      </c>
      <c r="H559" s="16" t="n">
        <v>0.239332383593497</v>
      </c>
      <c r="I559" s="16" t="n">
        <v>0.206913879222468</v>
      </c>
      <c r="J559" s="16"/>
      <c r="K559" s="16" t="n">
        <v>0.223444103605961</v>
      </c>
      <c r="L559" s="16" t="n">
        <v>0.254663207400987</v>
      </c>
      <c r="M559" s="16" t="n">
        <v>0.203922322614628</v>
      </c>
      <c r="N559" s="16" t="n">
        <v>0.245244883735423</v>
      </c>
      <c r="O559" s="16" t="n">
        <v>0.220669874772483</v>
      </c>
      <c r="P559" s="16" t="n">
        <v>0.218358055110612</v>
      </c>
      <c r="Q559" s="16" t="n">
        <v>0.221850246915317</v>
      </c>
      <c r="R559" s="16" t="n">
        <v>0.215592131974927</v>
      </c>
      <c r="S559" s="16" t="n">
        <v>0.257172056788163</v>
      </c>
      <c r="T559" s="16" t="n">
        <v>0.214183725116923</v>
      </c>
      <c r="U559" s="16" t="n">
        <v>0.199514423548944</v>
      </c>
      <c r="V559" s="16" t="n">
        <v>0.206006152063827</v>
      </c>
      <c r="W559" s="16"/>
      <c r="X559" s="16" t="n">
        <v>0.230553751096982</v>
      </c>
      <c r="Y559" s="16" t="n">
        <v>0.22412127268883</v>
      </c>
      <c r="Z559" s="16"/>
      <c r="AA559" s="16" t="n">
        <v>0.18988584492699</v>
      </c>
      <c r="AB559" s="16" t="n">
        <v>0.229519976090924</v>
      </c>
      <c r="AC559" s="16" t="n">
        <v>0.254041545710095</v>
      </c>
      <c r="AD559" s="16"/>
      <c r="AE559" s="16" t="n">
        <v>0.227204754919114</v>
      </c>
      <c r="AF559" s="16" t="n">
        <v>0.234463428736719</v>
      </c>
      <c r="AG559" s="16" t="n">
        <v>0.217354978376135</v>
      </c>
      <c r="AH559" s="16"/>
      <c r="AI559" s="16" t="n">
        <v>0.174055552431575</v>
      </c>
      <c r="AJ559" s="16" t="n">
        <v>0.236802451465735</v>
      </c>
    </row>
    <row r="560">
      <c r="B560" t="s">
        <v>18</v>
      </c>
      <c r="C560" s="16" t="n">
        <v>0</v>
      </c>
      <c r="D560" s="16" t="n">
        <v>0</v>
      </c>
      <c r="E560" s="16" t="n">
        <v>0</v>
      </c>
      <c r="F560" s="16"/>
      <c r="G560" s="16" t="n">
        <v>0</v>
      </c>
      <c r="H560" s="16" t="n">
        <v>0</v>
      </c>
      <c r="I560" s="16" t="n">
        <v>0</v>
      </c>
      <c r="J560" s="16"/>
      <c r="K560" s="16" t="n">
        <v>0</v>
      </c>
      <c r="L560" s="16" t="n">
        <v>0</v>
      </c>
      <c r="M560" s="16" t="n">
        <v>0</v>
      </c>
      <c r="N560" s="16" t="n">
        <v>0</v>
      </c>
      <c r="O560" s="16" t="n">
        <v>0</v>
      </c>
      <c r="P560" s="16" t="n">
        <v>0</v>
      </c>
      <c r="Q560" s="16" t="n">
        <v>0</v>
      </c>
      <c r="R560" s="16" t="n">
        <v>0</v>
      </c>
      <c r="S560" s="16" t="n">
        <v>0</v>
      </c>
      <c r="T560" s="16" t="n">
        <v>0</v>
      </c>
      <c r="U560" s="16" t="n">
        <v>0</v>
      </c>
      <c r="V560" s="16" t="n">
        <v>0</v>
      </c>
      <c r="W560" s="16"/>
      <c r="X560" s="16" t="n">
        <v>0</v>
      </c>
      <c r="Y560" s="16" t="n">
        <v>0</v>
      </c>
      <c r="Z560" s="16"/>
      <c r="AA560" s="16" t="n">
        <v>0</v>
      </c>
      <c r="AB560" s="16" t="n">
        <v>0</v>
      </c>
      <c r="AC560" s="16" t="n">
        <v>0</v>
      </c>
      <c r="AD560" s="16"/>
      <c r="AE560" s="16" t="n">
        <v>0</v>
      </c>
      <c r="AF560" s="16" t="n">
        <v>0</v>
      </c>
      <c r="AG560" s="16" t="n">
        <v>0</v>
      </c>
      <c r="AH560" s="16"/>
      <c r="AI560" s="16" t="n">
        <v>0</v>
      </c>
      <c r="AJ560" s="16" t="n">
        <v>0</v>
      </c>
    </row>
    <row r="561">
      <c r="B561" t="s">
        <v>17</v>
      </c>
      <c r="C561" s="16" t="n">
        <v>0</v>
      </c>
      <c r="D561" s="16" t="n">
        <v>0</v>
      </c>
      <c r="E561" s="16" t="n">
        <v>0</v>
      </c>
      <c r="F561" s="16"/>
      <c r="G561" s="16" t="n">
        <v>0</v>
      </c>
      <c r="H561" s="16" t="n">
        <v>0</v>
      </c>
      <c r="I561" s="16" t="n">
        <v>0</v>
      </c>
      <c r="J561" s="16"/>
      <c r="K561" s="16" t="n">
        <v>0</v>
      </c>
      <c r="L561" s="16" t="n">
        <v>0</v>
      </c>
      <c r="M561" s="16" t="n">
        <v>0</v>
      </c>
      <c r="N561" s="16" t="n">
        <v>0</v>
      </c>
      <c r="O561" s="16" t="n">
        <v>0</v>
      </c>
      <c r="P561" s="16" t="n">
        <v>0</v>
      </c>
      <c r="Q561" s="16" t="n">
        <v>0</v>
      </c>
      <c r="R561" s="16" t="n">
        <v>0</v>
      </c>
      <c r="S561" s="16" t="n">
        <v>0</v>
      </c>
      <c r="T561" s="16" t="n">
        <v>0</v>
      </c>
      <c r="U561" s="16" t="n">
        <v>0</v>
      </c>
      <c r="V561" s="16" t="n">
        <v>0</v>
      </c>
      <c r="W561" s="16"/>
      <c r="X561" s="16" t="n">
        <v>0</v>
      </c>
      <c r="Y561" s="16" t="n">
        <v>0</v>
      </c>
      <c r="Z561" s="16"/>
      <c r="AA561" s="16" t="n">
        <v>0</v>
      </c>
      <c r="AB561" s="16" t="n">
        <v>0</v>
      </c>
      <c r="AC561" s="16" t="n">
        <v>0</v>
      </c>
      <c r="AD561" s="16"/>
      <c r="AE561" s="16" t="n">
        <v>0</v>
      </c>
      <c r="AF561" s="16" t="n">
        <v>0</v>
      </c>
      <c r="AG561" s="16" t="n">
        <v>0</v>
      </c>
      <c r="AH561" s="16"/>
      <c r="AI561" s="16" t="n">
        <v>0</v>
      </c>
      <c r="AJ561" s="16" t="n">
        <v>0</v>
      </c>
    </row>
    <row r="562">
      <c r="B562" t="s">
        <v>265</v>
      </c>
      <c r="C562" s="16" t="n">
        <v>0</v>
      </c>
      <c r="D562" s="16" t="n">
        <v>0</v>
      </c>
      <c r="E562" s="16" t="n">
        <v>0</v>
      </c>
      <c r="F562" s="16"/>
      <c r="G562" s="16" t="n">
        <v>0</v>
      </c>
      <c r="H562" s="16" t="n">
        <v>0</v>
      </c>
      <c r="I562" s="16" t="n">
        <v>0</v>
      </c>
      <c r="J562" s="16"/>
      <c r="K562" s="16" t="n">
        <v>0</v>
      </c>
      <c r="L562" s="16" t="n">
        <v>0</v>
      </c>
      <c r="M562" s="16" t="n">
        <v>0</v>
      </c>
      <c r="N562" s="16" t="n">
        <v>0</v>
      </c>
      <c r="O562" s="16" t="n">
        <v>0</v>
      </c>
      <c r="P562" s="16" t="n">
        <v>0</v>
      </c>
      <c r="Q562" s="16" t="n">
        <v>0</v>
      </c>
      <c r="R562" s="16" t="n">
        <v>0</v>
      </c>
      <c r="S562" s="16" t="n">
        <v>0</v>
      </c>
      <c r="T562" s="16" t="n">
        <v>0</v>
      </c>
      <c r="U562" s="16" t="n">
        <v>0</v>
      </c>
      <c r="V562" s="16" t="n">
        <v>0</v>
      </c>
      <c r="W562" s="16"/>
      <c r="X562" s="16" t="n">
        <v>0</v>
      </c>
      <c r="Y562" s="16" t="n">
        <v>0</v>
      </c>
      <c r="Z562" s="16"/>
      <c r="AA562" s="16" t="n">
        <v>0</v>
      </c>
      <c r="AB562" s="16" t="n">
        <v>0</v>
      </c>
      <c r="AC562" s="16" t="n">
        <v>0</v>
      </c>
      <c r="AD562" s="16"/>
      <c r="AE562" s="16" t="n">
        <v>0</v>
      </c>
      <c r="AF562" s="16" t="n">
        <v>0</v>
      </c>
      <c r="AG562" s="16" t="n">
        <v>0</v>
      </c>
      <c r="AH562" s="16"/>
      <c r="AI562" s="16" t="n">
        <v>0</v>
      </c>
      <c r="AJ562" s="16" t="n">
        <v>0</v>
      </c>
    </row>
    <row r="563">
      <c r="B563" t="s">
        <v>266</v>
      </c>
      <c r="C563" s="16" t="n">
        <v>0</v>
      </c>
      <c r="D563" s="16" t="n">
        <v>0</v>
      </c>
      <c r="E563" s="16" t="n">
        <v>0</v>
      </c>
      <c r="F563" s="16"/>
      <c r="G563" s="16" t="n">
        <v>0</v>
      </c>
      <c r="H563" s="16" t="n">
        <v>0</v>
      </c>
      <c r="I563" s="16" t="n">
        <v>0</v>
      </c>
      <c r="J563" s="16"/>
      <c r="K563" s="16" t="n">
        <v>0</v>
      </c>
      <c r="L563" s="16" t="n">
        <v>0</v>
      </c>
      <c r="M563" s="16" t="n">
        <v>0</v>
      </c>
      <c r="N563" s="16" t="n">
        <v>0</v>
      </c>
      <c r="O563" s="16" t="n">
        <v>0</v>
      </c>
      <c r="P563" s="16" t="n">
        <v>0</v>
      </c>
      <c r="Q563" s="16" t="n">
        <v>0</v>
      </c>
      <c r="R563" s="16" t="n">
        <v>0</v>
      </c>
      <c r="S563" s="16" t="n">
        <v>0</v>
      </c>
      <c r="T563" s="16" t="n">
        <v>0</v>
      </c>
      <c r="U563" s="16" t="n">
        <v>0</v>
      </c>
      <c r="V563" s="16" t="n">
        <v>0</v>
      </c>
      <c r="W563" s="16"/>
      <c r="X563" s="16" t="n">
        <v>0</v>
      </c>
      <c r="Y563" s="16" t="n">
        <v>0</v>
      </c>
      <c r="Z563" s="16"/>
      <c r="AA563" s="16" t="n">
        <v>0</v>
      </c>
      <c r="AB563" s="16" t="n">
        <v>0</v>
      </c>
      <c r="AC563" s="16" t="n">
        <v>0</v>
      </c>
      <c r="AD563" s="16"/>
      <c r="AE563" s="16" t="n">
        <v>0</v>
      </c>
      <c r="AF563" s="16" t="n">
        <v>0</v>
      </c>
      <c r="AG563" s="16" t="n">
        <v>0</v>
      </c>
      <c r="AH563" s="16"/>
      <c r="AI563" s="16" t="n">
        <v>0</v>
      </c>
      <c r="AJ563" s="16" t="n">
        <v>0</v>
      </c>
    </row>
    <row r="564">
      <c r="B564" t="s">
        <v>267</v>
      </c>
      <c r="C564" s="16" t="n">
        <v>0</v>
      </c>
      <c r="D564" s="16" t="n">
        <v>0</v>
      </c>
      <c r="E564" s="16" t="n">
        <v>0</v>
      </c>
      <c r="F564" s="16"/>
      <c r="G564" s="16" t="n">
        <v>0</v>
      </c>
      <c r="H564" s="16" t="n">
        <v>0</v>
      </c>
      <c r="I564" s="16" t="n">
        <v>0</v>
      </c>
      <c r="J564" s="16"/>
      <c r="K564" s="16" t="n">
        <v>0</v>
      </c>
      <c r="L564" s="16" t="n">
        <v>0</v>
      </c>
      <c r="M564" s="16" t="n">
        <v>0</v>
      </c>
      <c r="N564" s="16" t="n">
        <v>0</v>
      </c>
      <c r="O564" s="16" t="n">
        <v>0</v>
      </c>
      <c r="P564" s="16" t="n">
        <v>0</v>
      </c>
      <c r="Q564" s="16" t="n">
        <v>0</v>
      </c>
      <c r="R564" s="16" t="n">
        <v>0</v>
      </c>
      <c r="S564" s="16" t="n">
        <v>0</v>
      </c>
      <c r="T564" s="16" t="n">
        <v>0</v>
      </c>
      <c r="U564" s="16" t="n">
        <v>0</v>
      </c>
      <c r="V564" s="16" t="n">
        <v>0</v>
      </c>
      <c r="W564" s="16"/>
      <c r="X564" s="16" t="n">
        <v>0</v>
      </c>
      <c r="Y564" s="16" t="n">
        <v>0</v>
      </c>
      <c r="Z564" s="16"/>
      <c r="AA564" s="16" t="n">
        <v>0</v>
      </c>
      <c r="AB564" s="16" t="n">
        <v>0</v>
      </c>
      <c r="AC564" s="16" t="n">
        <v>0</v>
      </c>
      <c r="AD564" s="16"/>
      <c r="AE564" s="16" t="n">
        <v>0</v>
      </c>
      <c r="AF564" s="16" t="n">
        <v>0</v>
      </c>
      <c r="AG564" s="16" t="n">
        <v>0</v>
      </c>
      <c r="AH564" s="16"/>
      <c r="AI564" s="16" t="n">
        <v>0</v>
      </c>
      <c r="AJ564" s="16" t="n">
        <v>0</v>
      </c>
    </row>
    <row r="565">
      <c r="B565" t="s">
        <v>268</v>
      </c>
      <c r="C565" s="16" t="n">
        <v>0</v>
      </c>
      <c r="D565" s="16" t="n">
        <v>0</v>
      </c>
      <c r="E565" s="16" t="n">
        <v>0</v>
      </c>
      <c r="F565" s="16"/>
      <c r="G565" s="16" t="n">
        <v>0</v>
      </c>
      <c r="H565" s="16" t="n">
        <v>0</v>
      </c>
      <c r="I565" s="16" t="n">
        <v>0</v>
      </c>
      <c r="J565" s="16"/>
      <c r="K565" s="16" t="n">
        <v>0</v>
      </c>
      <c r="L565" s="16" t="n">
        <v>0</v>
      </c>
      <c r="M565" s="16" t="n">
        <v>0</v>
      </c>
      <c r="N565" s="16" t="n">
        <v>0</v>
      </c>
      <c r="O565" s="16" t="n">
        <v>0</v>
      </c>
      <c r="P565" s="16" t="n">
        <v>0</v>
      </c>
      <c r="Q565" s="16" t="n">
        <v>0</v>
      </c>
      <c r="R565" s="16" t="n">
        <v>0</v>
      </c>
      <c r="S565" s="16" t="n">
        <v>0</v>
      </c>
      <c r="T565" s="16" t="n">
        <v>0</v>
      </c>
      <c r="U565" s="16" t="n">
        <v>0</v>
      </c>
      <c r="V565" s="16" t="n">
        <v>0</v>
      </c>
      <c r="W565" s="16"/>
      <c r="X565" s="16" t="n">
        <v>0</v>
      </c>
      <c r="Y565" s="16" t="n">
        <v>0</v>
      </c>
      <c r="Z565" s="16"/>
      <c r="AA565" s="16" t="n">
        <v>0</v>
      </c>
      <c r="AB565" s="16" t="n">
        <v>0</v>
      </c>
      <c r="AC565" s="16" t="n">
        <v>0</v>
      </c>
      <c r="AD565" s="16"/>
      <c r="AE565" s="16" t="n">
        <v>0</v>
      </c>
      <c r="AF565" s="16" t="n">
        <v>0</v>
      </c>
      <c r="AG565" s="16" t="n">
        <v>0</v>
      </c>
      <c r="AH565" s="16"/>
      <c r="AI565" s="16" t="n">
        <v>0</v>
      </c>
      <c r="AJ565" s="16" t="n">
        <v>0</v>
      </c>
    </row>
    <row r="566">
      <c r="B566" t="s">
        <v>269</v>
      </c>
      <c r="C566" s="16" t="n">
        <v>0.373491435549212</v>
      </c>
      <c r="D566" s="16" t="n">
        <v>0.375427180857653</v>
      </c>
      <c r="E566" s="16" t="n">
        <v>0.369648738154178</v>
      </c>
      <c r="F566" s="16"/>
      <c r="G566" s="16" t="n">
        <v>0.375024619012567</v>
      </c>
      <c r="H566" s="16" t="n">
        <v>0.349117960792362</v>
      </c>
      <c r="I566" s="16" t="n">
        <v>0.395560960893708</v>
      </c>
      <c r="J566" s="16"/>
      <c r="K566" s="16" t="n">
        <v>0.335199762739308</v>
      </c>
      <c r="L566" s="16" t="n">
        <v>0.397957438032672</v>
      </c>
      <c r="M566" s="16" t="n">
        <v>0.369091644692103</v>
      </c>
      <c r="N566" s="16" t="n">
        <v>0.407736997177227</v>
      </c>
      <c r="O566" s="16" t="n">
        <v>0.327073293254632</v>
      </c>
      <c r="P566" s="16" t="n">
        <v>0.3678437954007</v>
      </c>
      <c r="Q566" s="16" t="n">
        <v>0.363214747058639</v>
      </c>
      <c r="R566" s="16" t="n">
        <v>0.410440322848143</v>
      </c>
      <c r="S566" s="16" t="n">
        <v>0.374078201725512</v>
      </c>
      <c r="T566" s="16" t="n">
        <v>0.401025760159001</v>
      </c>
      <c r="U566" s="16" t="n">
        <v>0.369524244324079</v>
      </c>
      <c r="V566" s="16" t="n">
        <v>0.408988733197364</v>
      </c>
      <c r="W566" s="16"/>
      <c r="X566" s="16" t="n">
        <v>0.396941468295803</v>
      </c>
      <c r="Y566" s="16" t="n">
        <v>0.333427639535388</v>
      </c>
      <c r="Z566" s="16"/>
      <c r="AA566" s="16" t="n">
        <v>0.360176936100972</v>
      </c>
      <c r="AB566" s="16" t="n">
        <v>0.343920062354415</v>
      </c>
      <c r="AC566" s="16" t="n">
        <v>0.422660762572615</v>
      </c>
      <c r="AD566" s="16"/>
      <c r="AE566" s="16" t="n">
        <v>0.348003539073852</v>
      </c>
      <c r="AF566" s="16" t="n">
        <v>0.381974987231554</v>
      </c>
      <c r="AG566" s="16" t="n">
        <v>0.423102961585102</v>
      </c>
      <c r="AH566" s="16"/>
      <c r="AI566" s="16" t="n">
        <v>0.347353389912535</v>
      </c>
      <c r="AJ566" s="16" t="n">
        <v>0.341323333314171</v>
      </c>
    </row>
    <row r="567">
      <c r="B567" t="s">
        <v>270</v>
      </c>
      <c r="C567" s="16" t="n">
        <v>0.0998079797192042</v>
      </c>
      <c r="D567" s="16" t="n">
        <v>0.104068840960738</v>
      </c>
      <c r="E567" s="16" t="n">
        <v>0.0946349224721379</v>
      </c>
      <c r="F567" s="16"/>
      <c r="G567" s="16" t="n">
        <v>0.0730950996653264</v>
      </c>
      <c r="H567" s="16" t="n">
        <v>0.116305873539392</v>
      </c>
      <c r="I567" s="16" t="n">
        <v>0.0950101969449874</v>
      </c>
      <c r="J567" s="16"/>
      <c r="K567" s="16" t="n">
        <v>0.0896287153343709</v>
      </c>
      <c r="L567" s="16" t="n">
        <v>0.0894160150239172</v>
      </c>
      <c r="M567" s="16" t="n">
        <v>0.107657403306079</v>
      </c>
      <c r="N567" s="16" t="n">
        <v>0.0681843042575611</v>
      </c>
      <c r="O567" s="16" t="n">
        <v>0.0835609954946341</v>
      </c>
      <c r="P567" s="16" t="n">
        <v>0.107540508308621</v>
      </c>
      <c r="Q567" s="16" t="n">
        <v>0.137047048046988</v>
      </c>
      <c r="R567" s="16" t="n">
        <v>0.109545439275536</v>
      </c>
      <c r="S567" s="16" t="n">
        <v>0.091821325599684</v>
      </c>
      <c r="T567" s="16" t="n">
        <v>0.110933859713607</v>
      </c>
      <c r="U567" s="16" t="n">
        <v>0.114672451865306</v>
      </c>
      <c r="V567" s="16" t="n">
        <v>0.142600695590215</v>
      </c>
      <c r="W567" s="16"/>
      <c r="X567" s="16" t="n">
        <v>0.101871431392907</v>
      </c>
      <c r="Y567" s="16" t="n">
        <v>0.096282624005079</v>
      </c>
      <c r="Z567" s="16"/>
      <c r="AA567" s="16" t="n">
        <v>0.0960323927027829</v>
      </c>
      <c r="AB567" s="16" t="n">
        <v>0.108210971957841</v>
      </c>
      <c r="AC567" s="16" t="n">
        <v>0.0912954554115899</v>
      </c>
      <c r="AD567" s="16"/>
      <c r="AE567" s="16" t="n">
        <v>0.0977005007514491</v>
      </c>
      <c r="AF567" s="16" t="n">
        <v>0.096730348440201</v>
      </c>
      <c r="AG567" s="16" t="n">
        <v>0.11197490031845</v>
      </c>
      <c r="AH567" s="16"/>
      <c r="AI567" s="16" t="n">
        <v>0.0815128667820884</v>
      </c>
      <c r="AJ567" s="16" t="n">
        <v>0.122823571457733</v>
      </c>
    </row>
    <row r="568">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row>
    <row r="569">
      <c r="B569" s="7" t="s">
        <v>271</v>
      </c>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row>
    <row r="570">
      <c r="B570" s="26" t="s">
        <v>65</v>
      </c>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row>
    <row r="571">
      <c r="B571" t="s">
        <v>254</v>
      </c>
      <c r="C571" s="16" t="n">
        <v>0</v>
      </c>
      <c r="D571" s="16" t="n">
        <v>0</v>
      </c>
      <c r="E571" s="16" t="n">
        <v>0</v>
      </c>
      <c r="F571" s="16"/>
      <c r="G571" s="16" t="n">
        <v>0</v>
      </c>
      <c r="H571" s="16" t="n">
        <v>0</v>
      </c>
      <c r="I571" s="16" t="n">
        <v>0</v>
      </c>
      <c r="J571" s="16"/>
      <c r="K571" s="16" t="n">
        <v>0</v>
      </c>
      <c r="L571" s="16" t="n">
        <v>0</v>
      </c>
      <c r="M571" s="16" t="n">
        <v>0</v>
      </c>
      <c r="N571" s="16" t="n">
        <v>0</v>
      </c>
      <c r="O571" s="16" t="n">
        <v>0</v>
      </c>
      <c r="P571" s="16" t="n">
        <v>0</v>
      </c>
      <c r="Q571" s="16" t="n">
        <v>0</v>
      </c>
      <c r="R571" s="16" t="n">
        <v>0</v>
      </c>
      <c r="S571" s="16" t="n">
        <v>0</v>
      </c>
      <c r="T571" s="16" t="n">
        <v>0</v>
      </c>
      <c r="U571" s="16" t="n">
        <v>0</v>
      </c>
      <c r="V571" s="16" t="n">
        <v>0</v>
      </c>
      <c r="W571" s="16"/>
      <c r="X571" s="16" t="n">
        <v>0</v>
      </c>
      <c r="Y571" s="16" t="n">
        <v>0</v>
      </c>
      <c r="Z571" s="16"/>
      <c r="AA571" s="16" t="n">
        <v>0</v>
      </c>
      <c r="AB571" s="16" t="n">
        <v>0</v>
      </c>
      <c r="AC571" s="16" t="n">
        <v>0</v>
      </c>
      <c r="AD571" s="16"/>
      <c r="AE571" s="16" t="n">
        <v>0</v>
      </c>
      <c r="AF571" s="16" t="n">
        <v>0</v>
      </c>
      <c r="AG571" s="16" t="n">
        <v>0</v>
      </c>
      <c r="AH571" s="16"/>
      <c r="AI571" s="16" t="n">
        <v>0</v>
      </c>
      <c r="AJ571" s="16" t="n">
        <v>0</v>
      </c>
    </row>
    <row r="572">
      <c r="B572" t="s">
        <v>264</v>
      </c>
      <c r="C572" s="16" t="n">
        <v>0</v>
      </c>
      <c r="D572" s="16" t="n">
        <v>0</v>
      </c>
      <c r="E572" s="16" t="n">
        <v>0</v>
      </c>
      <c r="F572" s="16"/>
      <c r="G572" s="16" t="n">
        <v>0</v>
      </c>
      <c r="H572" s="16" t="n">
        <v>0</v>
      </c>
      <c r="I572" s="16" t="n">
        <v>0</v>
      </c>
      <c r="J572" s="16"/>
      <c r="K572" s="16" t="n">
        <v>0</v>
      </c>
      <c r="L572" s="16" t="n">
        <v>0</v>
      </c>
      <c r="M572" s="16" t="n">
        <v>0</v>
      </c>
      <c r="N572" s="16" t="n">
        <v>0</v>
      </c>
      <c r="O572" s="16" t="n">
        <v>0</v>
      </c>
      <c r="P572" s="16" t="n">
        <v>0</v>
      </c>
      <c r="Q572" s="16" t="n">
        <v>0</v>
      </c>
      <c r="R572" s="16" t="n">
        <v>0</v>
      </c>
      <c r="S572" s="16" t="n">
        <v>0</v>
      </c>
      <c r="T572" s="16" t="n">
        <v>0</v>
      </c>
      <c r="U572" s="16" t="n">
        <v>0</v>
      </c>
      <c r="V572" s="16" t="n">
        <v>0</v>
      </c>
      <c r="W572" s="16"/>
      <c r="X572" s="16" t="n">
        <v>0</v>
      </c>
      <c r="Y572" s="16" t="n">
        <v>0</v>
      </c>
      <c r="Z572" s="16"/>
      <c r="AA572" s="16" t="n">
        <v>0</v>
      </c>
      <c r="AB572" s="16" t="n">
        <v>0</v>
      </c>
      <c r="AC572" s="16" t="n">
        <v>0</v>
      </c>
      <c r="AD572" s="16"/>
      <c r="AE572" s="16" t="n">
        <v>0</v>
      </c>
      <c r="AF572" s="16" t="n">
        <v>0</v>
      </c>
      <c r="AG572" s="16" t="n">
        <v>0</v>
      </c>
      <c r="AH572" s="16"/>
      <c r="AI572" s="16" t="n">
        <v>0</v>
      </c>
      <c r="AJ572" s="16" t="n">
        <v>0</v>
      </c>
    </row>
    <row r="573">
      <c r="B573" t="s">
        <v>18</v>
      </c>
      <c r="C573" s="16" t="n">
        <v>0.297612030032634</v>
      </c>
      <c r="D573" s="16" t="n">
        <v>0.236169866839425</v>
      </c>
      <c r="E573" s="16" t="n">
        <v>0.360660981733661</v>
      </c>
      <c r="F573" s="16"/>
      <c r="G573" s="16" t="n">
        <v>0.301506218226413</v>
      </c>
      <c r="H573" s="16" t="n">
        <v>0.312136932839116</v>
      </c>
      <c r="I573" s="16" t="n">
        <v>0.282561213419381</v>
      </c>
      <c r="J573" s="16"/>
      <c r="K573" s="16" t="n">
        <v>0.314078537991217</v>
      </c>
      <c r="L573" s="16" t="n">
        <v>0.266403604566505</v>
      </c>
      <c r="M573" s="16" t="n">
        <v>0.244660939259545</v>
      </c>
      <c r="N573" s="16" t="n">
        <v>0.285354031107624</v>
      </c>
      <c r="O573" s="16" t="n">
        <v>0.289129451249714</v>
      </c>
      <c r="P573" s="16" t="n">
        <v>0.333750004808892</v>
      </c>
      <c r="Q573" s="16" t="n">
        <v>0.280700702659642</v>
      </c>
      <c r="R573" s="16" t="n">
        <v>0.288254371629062</v>
      </c>
      <c r="S573" s="16" t="n">
        <v>0.290802394681848</v>
      </c>
      <c r="T573" s="16" t="n">
        <v>0.377838286575903</v>
      </c>
      <c r="U573" s="16" t="n">
        <v>0.316114680854595</v>
      </c>
      <c r="V573" s="16" t="n">
        <v>0.289644923646317</v>
      </c>
      <c r="W573" s="16"/>
      <c r="X573" s="16" t="n">
        <v>0.299451160493296</v>
      </c>
      <c r="Y573" s="16" t="n">
        <v>0.294469921515557</v>
      </c>
      <c r="Z573" s="16"/>
      <c r="AA573" s="16" t="n">
        <v>0.256181727471178</v>
      </c>
      <c r="AB573" s="16" t="n">
        <v>0.299294852934943</v>
      </c>
      <c r="AC573" s="16" t="n">
        <v>0.325283697804425</v>
      </c>
      <c r="AD573" s="16"/>
      <c r="AE573" s="16" t="n">
        <v>0.293223439577436</v>
      </c>
      <c r="AF573" s="16" t="n">
        <v>0.323665280057625</v>
      </c>
      <c r="AG573" s="16" t="n">
        <v>0.25367273516153</v>
      </c>
      <c r="AH573" s="16"/>
      <c r="AI573" s="16" t="n">
        <v>0.27076322835129</v>
      </c>
      <c r="AJ573" s="16" t="n">
        <v>0.28192033698748</v>
      </c>
    </row>
    <row r="574">
      <c r="B574" t="s">
        <v>17</v>
      </c>
      <c r="C574" s="16" t="n">
        <v>0.245066642121996</v>
      </c>
      <c r="D574" s="16" t="n">
        <v>0.270139540706035</v>
      </c>
      <c r="E574" s="16" t="n">
        <v>0.219822273633321</v>
      </c>
      <c r="F574" s="16"/>
      <c r="G574" s="16" t="n">
        <v>0.238110758088082</v>
      </c>
      <c r="H574" s="16" t="n">
        <v>0.244539864969882</v>
      </c>
      <c r="I574" s="16" t="n">
        <v>0.24830400223066</v>
      </c>
      <c r="J574" s="16"/>
      <c r="K574" s="16" t="n">
        <v>0.251430205571604</v>
      </c>
      <c r="L574" s="16" t="n">
        <v>0.250915641995805</v>
      </c>
      <c r="M574" s="16" t="n">
        <v>0.264530072299303</v>
      </c>
      <c r="N574" s="16" t="n">
        <v>0.220758527883812</v>
      </c>
      <c r="O574" s="16" t="n">
        <v>0.27841062244702</v>
      </c>
      <c r="P574" s="16" t="n">
        <v>0.238734127003801</v>
      </c>
      <c r="Q574" s="16" t="n">
        <v>0.255947848716589</v>
      </c>
      <c r="R574" s="16" t="n">
        <v>0.27379450073411</v>
      </c>
      <c r="S574" s="16" t="n">
        <v>0.31071640760294</v>
      </c>
      <c r="T574" s="16" t="n">
        <v>0.138204740253571</v>
      </c>
      <c r="U574" s="16" t="n">
        <v>0.213801420547567</v>
      </c>
      <c r="V574" s="16" t="n">
        <v>0.150949683954095</v>
      </c>
      <c r="W574" s="16"/>
      <c r="X574" s="16" t="n">
        <v>0.224131486230365</v>
      </c>
      <c r="Y574" s="16" t="n">
        <v>0.280833833759794</v>
      </c>
      <c r="Z574" s="16"/>
      <c r="AA574" s="16" t="n">
        <v>0.294811472731047</v>
      </c>
      <c r="AB574" s="16" t="n">
        <v>0.240635741777802</v>
      </c>
      <c r="AC574" s="16" t="n">
        <v>0.215065591730487</v>
      </c>
      <c r="AD574" s="16"/>
      <c r="AE574" s="16" t="n">
        <v>0.263409516612443</v>
      </c>
      <c r="AF574" s="16" t="n">
        <v>0.229499938378736</v>
      </c>
      <c r="AG574" s="16" t="n">
        <v>0.229553660716642</v>
      </c>
      <c r="AH574" s="16"/>
      <c r="AI574" s="16" t="n">
        <v>0.260538688779586</v>
      </c>
      <c r="AJ574" s="16" t="n">
        <v>0.277167792890538</v>
      </c>
    </row>
    <row r="575">
      <c r="B575" t="s">
        <v>265</v>
      </c>
      <c r="C575" s="16" t="n">
        <v>0</v>
      </c>
      <c r="D575" s="16" t="n">
        <v>0</v>
      </c>
      <c r="E575" s="16" t="n">
        <v>0</v>
      </c>
      <c r="F575" s="16"/>
      <c r="G575" s="16" t="n">
        <v>0</v>
      </c>
      <c r="H575" s="16" t="n">
        <v>0</v>
      </c>
      <c r="I575" s="16" t="n">
        <v>0</v>
      </c>
      <c r="J575" s="16"/>
      <c r="K575" s="16" t="n">
        <v>0</v>
      </c>
      <c r="L575" s="16" t="n">
        <v>0</v>
      </c>
      <c r="M575" s="16" t="n">
        <v>0</v>
      </c>
      <c r="N575" s="16" t="n">
        <v>0</v>
      </c>
      <c r="O575" s="16" t="n">
        <v>0</v>
      </c>
      <c r="P575" s="16" t="n">
        <v>0</v>
      </c>
      <c r="Q575" s="16" t="n">
        <v>0</v>
      </c>
      <c r="R575" s="16" t="n">
        <v>0</v>
      </c>
      <c r="S575" s="16" t="n">
        <v>0</v>
      </c>
      <c r="T575" s="16" t="n">
        <v>0</v>
      </c>
      <c r="U575" s="16" t="n">
        <v>0</v>
      </c>
      <c r="V575" s="16" t="n">
        <v>0</v>
      </c>
      <c r="W575" s="16"/>
      <c r="X575" s="16" t="n">
        <v>0</v>
      </c>
      <c r="Y575" s="16" t="n">
        <v>0</v>
      </c>
      <c r="Z575" s="16"/>
      <c r="AA575" s="16" t="n">
        <v>0</v>
      </c>
      <c r="AB575" s="16" t="n">
        <v>0</v>
      </c>
      <c r="AC575" s="16" t="n">
        <v>0</v>
      </c>
      <c r="AD575" s="16"/>
      <c r="AE575" s="16" t="n">
        <v>0</v>
      </c>
      <c r="AF575" s="16" t="n">
        <v>0</v>
      </c>
      <c r="AG575" s="16" t="n">
        <v>0</v>
      </c>
      <c r="AH575" s="16"/>
      <c r="AI575" s="16" t="n">
        <v>0</v>
      </c>
      <c r="AJ575" s="16" t="n">
        <v>0</v>
      </c>
    </row>
    <row r="576">
      <c r="B576" t="s">
        <v>266</v>
      </c>
      <c r="C576" s="16" t="n">
        <v>0</v>
      </c>
      <c r="D576" s="16" t="n">
        <v>0</v>
      </c>
      <c r="E576" s="16" t="n">
        <v>0</v>
      </c>
      <c r="F576" s="16"/>
      <c r="G576" s="16" t="n">
        <v>0</v>
      </c>
      <c r="H576" s="16" t="n">
        <v>0</v>
      </c>
      <c r="I576" s="16" t="n">
        <v>0</v>
      </c>
      <c r="J576" s="16"/>
      <c r="K576" s="16" t="n">
        <v>0</v>
      </c>
      <c r="L576" s="16" t="n">
        <v>0</v>
      </c>
      <c r="M576" s="16" t="n">
        <v>0</v>
      </c>
      <c r="N576" s="16" t="n">
        <v>0</v>
      </c>
      <c r="O576" s="16" t="n">
        <v>0</v>
      </c>
      <c r="P576" s="16" t="n">
        <v>0</v>
      </c>
      <c r="Q576" s="16" t="n">
        <v>0</v>
      </c>
      <c r="R576" s="16" t="n">
        <v>0</v>
      </c>
      <c r="S576" s="16" t="n">
        <v>0</v>
      </c>
      <c r="T576" s="16" t="n">
        <v>0</v>
      </c>
      <c r="U576" s="16" t="n">
        <v>0</v>
      </c>
      <c r="V576" s="16" t="n">
        <v>0</v>
      </c>
      <c r="W576" s="16"/>
      <c r="X576" s="16" t="n">
        <v>0</v>
      </c>
      <c r="Y576" s="16" t="n">
        <v>0</v>
      </c>
      <c r="Z576" s="16"/>
      <c r="AA576" s="16" t="n">
        <v>0</v>
      </c>
      <c r="AB576" s="16" t="n">
        <v>0</v>
      </c>
      <c r="AC576" s="16" t="n">
        <v>0</v>
      </c>
      <c r="AD576" s="16"/>
      <c r="AE576" s="16" t="n">
        <v>0</v>
      </c>
      <c r="AF576" s="16" t="n">
        <v>0</v>
      </c>
      <c r="AG576" s="16" t="n">
        <v>0</v>
      </c>
      <c r="AH576" s="16"/>
      <c r="AI576" s="16" t="n">
        <v>0</v>
      </c>
      <c r="AJ576" s="16" t="n">
        <v>0</v>
      </c>
    </row>
    <row r="577">
      <c r="B577" t="s">
        <v>267</v>
      </c>
      <c r="C577" s="16" t="n">
        <v>0</v>
      </c>
      <c r="D577" s="16" t="n">
        <v>0</v>
      </c>
      <c r="E577" s="16" t="n">
        <v>0</v>
      </c>
      <c r="F577" s="16"/>
      <c r="G577" s="16" t="n">
        <v>0</v>
      </c>
      <c r="H577" s="16" t="n">
        <v>0</v>
      </c>
      <c r="I577" s="16" t="n">
        <v>0</v>
      </c>
      <c r="J577" s="16"/>
      <c r="K577" s="16" t="n">
        <v>0</v>
      </c>
      <c r="L577" s="16" t="n">
        <v>0</v>
      </c>
      <c r="M577" s="16" t="n">
        <v>0</v>
      </c>
      <c r="N577" s="16" t="n">
        <v>0</v>
      </c>
      <c r="O577" s="16" t="n">
        <v>0</v>
      </c>
      <c r="P577" s="16" t="n">
        <v>0</v>
      </c>
      <c r="Q577" s="16" t="n">
        <v>0</v>
      </c>
      <c r="R577" s="16" t="n">
        <v>0</v>
      </c>
      <c r="S577" s="16" t="n">
        <v>0</v>
      </c>
      <c r="T577" s="16" t="n">
        <v>0</v>
      </c>
      <c r="U577" s="16" t="n">
        <v>0</v>
      </c>
      <c r="V577" s="16" t="n">
        <v>0</v>
      </c>
      <c r="W577" s="16"/>
      <c r="X577" s="16" t="n">
        <v>0</v>
      </c>
      <c r="Y577" s="16" t="n">
        <v>0</v>
      </c>
      <c r="Z577" s="16"/>
      <c r="AA577" s="16" t="n">
        <v>0</v>
      </c>
      <c r="AB577" s="16" t="n">
        <v>0</v>
      </c>
      <c r="AC577" s="16" t="n">
        <v>0</v>
      </c>
      <c r="AD577" s="16"/>
      <c r="AE577" s="16" t="n">
        <v>0</v>
      </c>
      <c r="AF577" s="16" t="n">
        <v>0</v>
      </c>
      <c r="AG577" s="16" t="n">
        <v>0</v>
      </c>
      <c r="AH577" s="16"/>
      <c r="AI577" s="16" t="n">
        <v>0</v>
      </c>
      <c r="AJ577" s="16" t="n">
        <v>0</v>
      </c>
    </row>
    <row r="578">
      <c r="B578" t="s">
        <v>268</v>
      </c>
      <c r="C578" s="16" t="n">
        <v>0</v>
      </c>
      <c r="D578" s="16" t="n">
        <v>0</v>
      </c>
      <c r="E578" s="16" t="n">
        <v>0</v>
      </c>
      <c r="F578" s="16"/>
      <c r="G578" s="16" t="n">
        <v>0</v>
      </c>
      <c r="H578" s="16" t="n">
        <v>0</v>
      </c>
      <c r="I578" s="16" t="n">
        <v>0</v>
      </c>
      <c r="J578" s="16"/>
      <c r="K578" s="16" t="n">
        <v>0</v>
      </c>
      <c r="L578" s="16" t="n">
        <v>0</v>
      </c>
      <c r="M578" s="16" t="n">
        <v>0</v>
      </c>
      <c r="N578" s="16" t="n">
        <v>0</v>
      </c>
      <c r="O578" s="16" t="n">
        <v>0</v>
      </c>
      <c r="P578" s="16" t="n">
        <v>0</v>
      </c>
      <c r="Q578" s="16" t="n">
        <v>0</v>
      </c>
      <c r="R578" s="16" t="n">
        <v>0</v>
      </c>
      <c r="S578" s="16" t="n">
        <v>0</v>
      </c>
      <c r="T578" s="16" t="n">
        <v>0</v>
      </c>
      <c r="U578" s="16" t="n">
        <v>0</v>
      </c>
      <c r="V578" s="16" t="n">
        <v>0</v>
      </c>
      <c r="W578" s="16"/>
      <c r="X578" s="16" t="n">
        <v>0</v>
      </c>
      <c r="Y578" s="16" t="n">
        <v>0</v>
      </c>
      <c r="Z578" s="16"/>
      <c r="AA578" s="16" t="n">
        <v>0</v>
      </c>
      <c r="AB578" s="16" t="n">
        <v>0</v>
      </c>
      <c r="AC578" s="16" t="n">
        <v>0</v>
      </c>
      <c r="AD578" s="16"/>
      <c r="AE578" s="16" t="n">
        <v>0</v>
      </c>
      <c r="AF578" s="16" t="n">
        <v>0</v>
      </c>
      <c r="AG578" s="16" t="n">
        <v>0</v>
      </c>
      <c r="AH578" s="16"/>
      <c r="AI578" s="16" t="n">
        <v>0</v>
      </c>
      <c r="AJ578" s="16" t="n">
        <v>0</v>
      </c>
    </row>
    <row r="579">
      <c r="B579" t="s">
        <v>269</v>
      </c>
      <c r="C579" s="16" t="n">
        <v>0.330689030203377</v>
      </c>
      <c r="D579" s="16" t="n">
        <v>0.354203188999191</v>
      </c>
      <c r="E579" s="16" t="n">
        <v>0.304191228405269</v>
      </c>
      <c r="F579" s="16"/>
      <c r="G579" s="16" t="n">
        <v>0.326964581021294</v>
      </c>
      <c r="H579" s="16" t="n">
        <v>0.303888250908162</v>
      </c>
      <c r="I579" s="16" t="n">
        <v>0.357093269611398</v>
      </c>
      <c r="J579" s="16"/>
      <c r="K579" s="16" t="n">
        <v>0.300300146234436</v>
      </c>
      <c r="L579" s="16" t="n">
        <v>0.379358469014223</v>
      </c>
      <c r="M579" s="16" t="n">
        <v>0.372735046186607</v>
      </c>
      <c r="N579" s="16" t="n">
        <v>0.375378291030168</v>
      </c>
      <c r="O579" s="16" t="n">
        <v>0.268287143326232</v>
      </c>
      <c r="P579" s="16" t="n">
        <v>0.315802879349338</v>
      </c>
      <c r="Q579" s="16" t="n">
        <v>0.333529384213928</v>
      </c>
      <c r="R579" s="16" t="n">
        <v>0.305522538403277</v>
      </c>
      <c r="S579" s="16" t="n">
        <v>0.284824799619291</v>
      </c>
      <c r="T579" s="16" t="n">
        <v>0.352322745546543</v>
      </c>
      <c r="U579" s="16" t="n">
        <v>0.313526097488043</v>
      </c>
      <c r="V579" s="16" t="n">
        <v>0.392154115725489</v>
      </c>
      <c r="W579" s="16"/>
      <c r="X579" s="16" t="n">
        <v>0.349902186398719</v>
      </c>
      <c r="Y579" s="16" t="n">
        <v>0.297863832093415</v>
      </c>
      <c r="Z579" s="16"/>
      <c r="AA579" s="16" t="n">
        <v>0.343724840387352</v>
      </c>
      <c r="AB579" s="16" t="n">
        <v>0.319004671300292</v>
      </c>
      <c r="AC579" s="16" t="n">
        <v>0.336902454602892</v>
      </c>
      <c r="AD579" s="16"/>
      <c r="AE579" s="16" t="n">
        <v>0.311001905792989</v>
      </c>
      <c r="AF579" s="16" t="n">
        <v>0.331380370177777</v>
      </c>
      <c r="AG579" s="16" t="n">
        <v>0.381518099252191</v>
      </c>
      <c r="AH579" s="16"/>
      <c r="AI579" s="16" t="n">
        <v>0.355023409858371</v>
      </c>
      <c r="AJ579" s="16" t="n">
        <v>0.31580838474205</v>
      </c>
    </row>
    <row r="580">
      <c r="B580" t="s">
        <v>270</v>
      </c>
      <c r="C580" s="16" t="n">
        <v>0.126632297641993</v>
      </c>
      <c r="D580" s="16" t="n">
        <v>0.139487403455348</v>
      </c>
      <c r="E580" s="16" t="n">
        <v>0.115325516227749</v>
      </c>
      <c r="F580" s="16"/>
      <c r="G580" s="16" t="n">
        <v>0.133418442664211</v>
      </c>
      <c r="H580" s="16" t="n">
        <v>0.13943495128284</v>
      </c>
      <c r="I580" s="16" t="n">
        <v>0.112041514738561</v>
      </c>
      <c r="J580" s="16"/>
      <c r="K580" s="16" t="n">
        <v>0.134191110202743</v>
      </c>
      <c r="L580" s="16" t="n">
        <v>0.103322284423467</v>
      </c>
      <c r="M580" s="16" t="n">
        <v>0.118073942254544</v>
      </c>
      <c r="N580" s="16" t="n">
        <v>0.118509149978396</v>
      </c>
      <c r="O580" s="16" t="n">
        <v>0.164172782977034</v>
      </c>
      <c r="P580" s="16" t="n">
        <v>0.11171298883797</v>
      </c>
      <c r="Q580" s="16" t="n">
        <v>0.12982206440984</v>
      </c>
      <c r="R580" s="16" t="n">
        <v>0.132428589233551</v>
      </c>
      <c r="S580" s="16" t="n">
        <v>0.113656398095921</v>
      </c>
      <c r="T580" s="16" t="n">
        <v>0.131634227623982</v>
      </c>
      <c r="U580" s="16" t="n">
        <v>0.156557801109795</v>
      </c>
      <c r="V580" s="16" t="n">
        <v>0.1672512766741</v>
      </c>
      <c r="W580" s="16"/>
      <c r="X580" s="16" t="n">
        <v>0.12651516687762</v>
      </c>
      <c r="Y580" s="16" t="n">
        <v>0.126832412631233</v>
      </c>
      <c r="Z580" s="16"/>
      <c r="AA580" s="16" t="n">
        <v>0.105281959410423</v>
      </c>
      <c r="AB580" s="16" t="n">
        <v>0.141064733986963</v>
      </c>
      <c r="AC580" s="16" t="n">
        <v>0.122748255862196</v>
      </c>
      <c r="AD580" s="16"/>
      <c r="AE580" s="16" t="n">
        <v>0.132365138017132</v>
      </c>
      <c r="AF580" s="16" t="n">
        <v>0.115454411385862</v>
      </c>
      <c r="AG580" s="16" t="n">
        <v>0.135255504869637</v>
      </c>
      <c r="AH580" s="16"/>
      <c r="AI580" s="16" t="n">
        <v>0.113674673010752</v>
      </c>
      <c r="AJ580" s="16" t="n">
        <v>0.125103485379932</v>
      </c>
    </row>
    <row r="581">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row>
    <row r="582">
      <c r="B582" s="7" t="s">
        <v>271</v>
      </c>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row>
    <row r="583">
      <c r="B583" s="26" t="s">
        <v>65</v>
      </c>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row>
    <row r="584">
      <c r="B584" t="s">
        <v>254</v>
      </c>
      <c r="C584" s="16" t="n">
        <v>0</v>
      </c>
      <c r="D584" s="16" t="n">
        <v>0</v>
      </c>
      <c r="E584" s="16" t="n">
        <v>0</v>
      </c>
      <c r="F584" s="16"/>
      <c r="G584" s="16" t="n">
        <v>0</v>
      </c>
      <c r="H584" s="16" t="n">
        <v>0</v>
      </c>
      <c r="I584" s="16" t="n">
        <v>0</v>
      </c>
      <c r="J584" s="16"/>
      <c r="K584" s="16" t="n">
        <v>0</v>
      </c>
      <c r="L584" s="16" t="n">
        <v>0</v>
      </c>
      <c r="M584" s="16" t="n">
        <v>0</v>
      </c>
      <c r="N584" s="16" t="n">
        <v>0</v>
      </c>
      <c r="O584" s="16" t="n">
        <v>0</v>
      </c>
      <c r="P584" s="16" t="n">
        <v>0</v>
      </c>
      <c r="Q584" s="16" t="n">
        <v>0</v>
      </c>
      <c r="R584" s="16" t="n">
        <v>0</v>
      </c>
      <c r="S584" s="16" t="n">
        <v>0</v>
      </c>
      <c r="T584" s="16" t="n">
        <v>0</v>
      </c>
      <c r="U584" s="16" t="n">
        <v>0</v>
      </c>
      <c r="V584" s="16" t="n">
        <v>0</v>
      </c>
      <c r="W584" s="16"/>
      <c r="X584" s="16" t="n">
        <v>0</v>
      </c>
      <c r="Y584" s="16" t="n">
        <v>0</v>
      </c>
      <c r="Z584" s="16"/>
      <c r="AA584" s="16" t="n">
        <v>0</v>
      </c>
      <c r="AB584" s="16" t="n">
        <v>0</v>
      </c>
      <c r="AC584" s="16" t="n">
        <v>0</v>
      </c>
      <c r="AD584" s="16"/>
      <c r="AE584" s="16" t="n">
        <v>0</v>
      </c>
      <c r="AF584" s="16" t="n">
        <v>0</v>
      </c>
      <c r="AG584" s="16" t="n">
        <v>0</v>
      </c>
      <c r="AH584" s="16"/>
      <c r="AI584" s="16" t="n">
        <v>0</v>
      </c>
      <c r="AJ584" s="16" t="n">
        <v>0</v>
      </c>
    </row>
    <row r="585">
      <c r="B585" t="s">
        <v>264</v>
      </c>
      <c r="C585" s="16" t="n">
        <v>0</v>
      </c>
      <c r="D585" s="16" t="n">
        <v>0</v>
      </c>
      <c r="E585" s="16" t="n">
        <v>0</v>
      </c>
      <c r="F585" s="16"/>
      <c r="G585" s="16" t="n">
        <v>0</v>
      </c>
      <c r="H585" s="16" t="n">
        <v>0</v>
      </c>
      <c r="I585" s="16" t="n">
        <v>0</v>
      </c>
      <c r="J585" s="16"/>
      <c r="K585" s="16" t="n">
        <v>0</v>
      </c>
      <c r="L585" s="16" t="n">
        <v>0</v>
      </c>
      <c r="M585" s="16" t="n">
        <v>0</v>
      </c>
      <c r="N585" s="16" t="n">
        <v>0</v>
      </c>
      <c r="O585" s="16" t="n">
        <v>0</v>
      </c>
      <c r="P585" s="16" t="n">
        <v>0</v>
      </c>
      <c r="Q585" s="16" t="n">
        <v>0</v>
      </c>
      <c r="R585" s="16" t="n">
        <v>0</v>
      </c>
      <c r="S585" s="16" t="n">
        <v>0</v>
      </c>
      <c r="T585" s="16" t="n">
        <v>0</v>
      </c>
      <c r="U585" s="16" t="n">
        <v>0</v>
      </c>
      <c r="V585" s="16" t="n">
        <v>0</v>
      </c>
      <c r="W585" s="16"/>
      <c r="X585" s="16" t="n">
        <v>0</v>
      </c>
      <c r="Y585" s="16" t="n">
        <v>0</v>
      </c>
      <c r="Z585" s="16"/>
      <c r="AA585" s="16" t="n">
        <v>0</v>
      </c>
      <c r="AB585" s="16" t="n">
        <v>0</v>
      </c>
      <c r="AC585" s="16" t="n">
        <v>0</v>
      </c>
      <c r="AD585" s="16"/>
      <c r="AE585" s="16" t="n">
        <v>0</v>
      </c>
      <c r="AF585" s="16" t="n">
        <v>0</v>
      </c>
      <c r="AG585" s="16" t="n">
        <v>0</v>
      </c>
      <c r="AH585" s="16"/>
      <c r="AI585" s="16" t="n">
        <v>0</v>
      </c>
      <c r="AJ585" s="16" t="n">
        <v>0</v>
      </c>
    </row>
    <row r="586">
      <c r="B586" t="s">
        <v>18</v>
      </c>
      <c r="C586" s="16" t="n">
        <v>0</v>
      </c>
      <c r="D586" s="16" t="n">
        <v>0</v>
      </c>
      <c r="E586" s="16" t="n">
        <v>0</v>
      </c>
      <c r="F586" s="16"/>
      <c r="G586" s="16" t="n">
        <v>0</v>
      </c>
      <c r="H586" s="16" t="n">
        <v>0</v>
      </c>
      <c r="I586" s="16" t="n">
        <v>0</v>
      </c>
      <c r="J586" s="16"/>
      <c r="K586" s="16" t="n">
        <v>0</v>
      </c>
      <c r="L586" s="16" t="n">
        <v>0</v>
      </c>
      <c r="M586" s="16" t="n">
        <v>0</v>
      </c>
      <c r="N586" s="16" t="n">
        <v>0</v>
      </c>
      <c r="O586" s="16" t="n">
        <v>0</v>
      </c>
      <c r="P586" s="16" t="n">
        <v>0</v>
      </c>
      <c r="Q586" s="16" t="n">
        <v>0</v>
      </c>
      <c r="R586" s="16" t="n">
        <v>0</v>
      </c>
      <c r="S586" s="16" t="n">
        <v>0</v>
      </c>
      <c r="T586" s="16" t="n">
        <v>0</v>
      </c>
      <c r="U586" s="16" t="n">
        <v>0</v>
      </c>
      <c r="V586" s="16" t="n">
        <v>0</v>
      </c>
      <c r="W586" s="16"/>
      <c r="X586" s="16" t="n">
        <v>0</v>
      </c>
      <c r="Y586" s="16" t="n">
        <v>0</v>
      </c>
      <c r="Z586" s="16"/>
      <c r="AA586" s="16" t="n">
        <v>0</v>
      </c>
      <c r="AB586" s="16" t="n">
        <v>0</v>
      </c>
      <c r="AC586" s="16" t="n">
        <v>0</v>
      </c>
      <c r="AD586" s="16"/>
      <c r="AE586" s="16" t="n">
        <v>0</v>
      </c>
      <c r="AF586" s="16" t="n">
        <v>0</v>
      </c>
      <c r="AG586" s="16" t="n">
        <v>0</v>
      </c>
      <c r="AH586" s="16"/>
      <c r="AI586" s="16" t="n">
        <v>0</v>
      </c>
      <c r="AJ586" s="16" t="n">
        <v>0</v>
      </c>
    </row>
    <row r="587">
      <c r="B587" t="s">
        <v>17</v>
      </c>
      <c r="C587" s="16" t="n">
        <v>0</v>
      </c>
      <c r="D587" s="16" t="n">
        <v>0</v>
      </c>
      <c r="E587" s="16" t="n">
        <v>0</v>
      </c>
      <c r="F587" s="16"/>
      <c r="G587" s="16" t="n">
        <v>0</v>
      </c>
      <c r="H587" s="16" t="n">
        <v>0</v>
      </c>
      <c r="I587" s="16" t="n">
        <v>0</v>
      </c>
      <c r="J587" s="16"/>
      <c r="K587" s="16" t="n">
        <v>0</v>
      </c>
      <c r="L587" s="16" t="n">
        <v>0</v>
      </c>
      <c r="M587" s="16" t="n">
        <v>0</v>
      </c>
      <c r="N587" s="16" t="n">
        <v>0</v>
      </c>
      <c r="O587" s="16" t="n">
        <v>0</v>
      </c>
      <c r="P587" s="16" t="n">
        <v>0</v>
      </c>
      <c r="Q587" s="16" t="n">
        <v>0</v>
      </c>
      <c r="R587" s="16" t="n">
        <v>0</v>
      </c>
      <c r="S587" s="16" t="n">
        <v>0</v>
      </c>
      <c r="T587" s="16" t="n">
        <v>0</v>
      </c>
      <c r="U587" s="16" t="n">
        <v>0</v>
      </c>
      <c r="V587" s="16" t="n">
        <v>0</v>
      </c>
      <c r="W587" s="16"/>
      <c r="X587" s="16" t="n">
        <v>0</v>
      </c>
      <c r="Y587" s="16" t="n">
        <v>0</v>
      </c>
      <c r="Z587" s="16"/>
      <c r="AA587" s="16" t="n">
        <v>0</v>
      </c>
      <c r="AB587" s="16" t="n">
        <v>0</v>
      </c>
      <c r="AC587" s="16" t="n">
        <v>0</v>
      </c>
      <c r="AD587" s="16"/>
      <c r="AE587" s="16" t="n">
        <v>0</v>
      </c>
      <c r="AF587" s="16" t="n">
        <v>0</v>
      </c>
      <c r="AG587" s="16" t="n">
        <v>0</v>
      </c>
      <c r="AH587" s="16"/>
      <c r="AI587" s="16" t="n">
        <v>0</v>
      </c>
      <c r="AJ587" s="16" t="n">
        <v>0</v>
      </c>
    </row>
    <row r="588">
      <c r="B588" t="s">
        <v>265</v>
      </c>
      <c r="C588" s="16" t="n">
        <v>0.216695071210629</v>
      </c>
      <c r="D588" s="16" t="n">
        <v>0.206876376614793</v>
      </c>
      <c r="E588" s="16" t="n">
        <v>0.228189616631271</v>
      </c>
      <c r="F588" s="16"/>
      <c r="G588" s="16" t="n">
        <v>0.222362080529424</v>
      </c>
      <c r="H588" s="16" t="n">
        <v>0.197799062678028</v>
      </c>
      <c r="I588" s="16" t="n">
        <v>0.232036121469696</v>
      </c>
      <c r="J588" s="16"/>
      <c r="K588" s="16" t="n">
        <v>0.279055899056869</v>
      </c>
      <c r="L588" s="16" t="n">
        <v>0.202247403610524</v>
      </c>
      <c r="M588" s="16" t="n">
        <v>0.187172580252739</v>
      </c>
      <c r="N588" s="16" t="n">
        <v>0.147129764956888</v>
      </c>
      <c r="O588" s="16" t="n">
        <v>0.190140896498293</v>
      </c>
      <c r="P588" s="16" t="n">
        <v>0.198410620155662</v>
      </c>
      <c r="Q588" s="16" t="n">
        <v>0.25898306786617</v>
      </c>
      <c r="R588" s="16" t="n">
        <v>0.200086974433719</v>
      </c>
      <c r="S588" s="16" t="n">
        <v>0.227112922068697</v>
      </c>
      <c r="T588" s="16" t="n">
        <v>0.195822545194854</v>
      </c>
      <c r="U588" s="16" t="n">
        <v>0.217481094558762</v>
      </c>
      <c r="V588" s="16" t="n">
        <v>0.312248874527994</v>
      </c>
      <c r="W588" s="16"/>
      <c r="X588" s="16" t="n">
        <v>0.187051031347277</v>
      </c>
      <c r="Y588" s="16" t="n">
        <v>0.267341173881155</v>
      </c>
      <c r="Z588" s="16"/>
      <c r="AA588" s="16" t="n">
        <v>0.248254653720354</v>
      </c>
      <c r="AB588" s="16" t="n">
        <v>0.197698575548769</v>
      </c>
      <c r="AC588" s="16" t="n">
        <v>0.219310255781825</v>
      </c>
      <c r="AD588" s="16"/>
      <c r="AE588" s="16" t="n">
        <v>0.223054888561043</v>
      </c>
      <c r="AF588" s="16" t="n">
        <v>0.218672314170196</v>
      </c>
      <c r="AG588" s="16" t="n">
        <v>0.195578888731304</v>
      </c>
      <c r="AH588" s="16"/>
      <c r="AI588" s="16" t="n">
        <v>0.263399833166596</v>
      </c>
      <c r="AJ588" s="16" t="n">
        <v>0.18649599925134</v>
      </c>
    </row>
    <row r="589">
      <c r="B589" t="s">
        <v>266</v>
      </c>
      <c r="C589" s="16" t="n">
        <v>0.515770614599451</v>
      </c>
      <c r="D589" s="16" t="n">
        <v>0.509069185125128</v>
      </c>
      <c r="E589" s="16" t="n">
        <v>0.522859807886563</v>
      </c>
      <c r="F589" s="16"/>
      <c r="G589" s="16" t="n">
        <v>0.502475529347669</v>
      </c>
      <c r="H589" s="16" t="n">
        <v>0.536829430777432</v>
      </c>
      <c r="I589" s="16" t="n">
        <v>0.501430244980674</v>
      </c>
      <c r="J589" s="16"/>
      <c r="K589" s="16" t="n">
        <v>0.516118288716484</v>
      </c>
      <c r="L589" s="16" t="n">
        <v>0.518330406011867</v>
      </c>
      <c r="M589" s="16" t="n">
        <v>0.550966088954318</v>
      </c>
      <c r="N589" s="16" t="n">
        <v>0.569315975049832</v>
      </c>
      <c r="O589" s="16" t="n">
        <v>0.527000257215444</v>
      </c>
      <c r="P589" s="16" t="n">
        <v>0.53120191916606</v>
      </c>
      <c r="Q589" s="16" t="n">
        <v>0.458121994009993</v>
      </c>
      <c r="R589" s="16" t="n">
        <v>0.539176441507413</v>
      </c>
      <c r="S589" s="16" t="n">
        <v>0.526448501310275</v>
      </c>
      <c r="T589" s="16" t="n">
        <v>0.515992460489919</v>
      </c>
      <c r="U589" s="16" t="n">
        <v>0.485266755280706</v>
      </c>
      <c r="V589" s="16" t="n">
        <v>0.295139326122342</v>
      </c>
      <c r="W589" s="16"/>
      <c r="X589" s="16" t="n">
        <v>0.537487267992263</v>
      </c>
      <c r="Y589" s="16" t="n">
        <v>0.47866825397443</v>
      </c>
      <c r="Z589" s="16"/>
      <c r="AA589" s="16" t="n">
        <v>0.518827634242555</v>
      </c>
      <c r="AB589" s="16" t="n">
        <v>0.540724788225077</v>
      </c>
      <c r="AC589" s="16" t="n">
        <v>0.480185345540541</v>
      </c>
      <c r="AD589" s="16"/>
      <c r="AE589" s="16" t="n">
        <v>0.531473450749247</v>
      </c>
      <c r="AF589" s="16" t="n">
        <v>0.511963278624714</v>
      </c>
      <c r="AG589" s="16" t="n">
        <v>0.482176613506194</v>
      </c>
      <c r="AH589" s="16"/>
      <c r="AI589" s="16" t="n">
        <v>0.513538858007308</v>
      </c>
      <c r="AJ589" s="16" t="n">
        <v>0.568343505535388</v>
      </c>
    </row>
    <row r="590">
      <c r="B590" t="s">
        <v>267</v>
      </c>
      <c r="C590" s="16" t="n">
        <v>0</v>
      </c>
      <c r="D590" s="16" t="n">
        <v>0</v>
      </c>
      <c r="E590" s="16" t="n">
        <v>0</v>
      </c>
      <c r="F590" s="16"/>
      <c r="G590" s="16" t="n">
        <v>0</v>
      </c>
      <c r="H590" s="16" t="n">
        <v>0</v>
      </c>
      <c r="I590" s="16" t="n">
        <v>0</v>
      </c>
      <c r="J590" s="16"/>
      <c r="K590" s="16" t="n">
        <v>0</v>
      </c>
      <c r="L590" s="16" t="n">
        <v>0</v>
      </c>
      <c r="M590" s="16" t="n">
        <v>0</v>
      </c>
      <c r="N590" s="16" t="n">
        <v>0</v>
      </c>
      <c r="O590" s="16" t="n">
        <v>0</v>
      </c>
      <c r="P590" s="16" t="n">
        <v>0</v>
      </c>
      <c r="Q590" s="16" t="n">
        <v>0</v>
      </c>
      <c r="R590" s="16" t="n">
        <v>0</v>
      </c>
      <c r="S590" s="16" t="n">
        <v>0</v>
      </c>
      <c r="T590" s="16" t="n">
        <v>0</v>
      </c>
      <c r="U590" s="16" t="n">
        <v>0</v>
      </c>
      <c r="V590" s="16" t="n">
        <v>0</v>
      </c>
      <c r="W590" s="16"/>
      <c r="X590" s="16" t="n">
        <v>0</v>
      </c>
      <c r="Y590" s="16" t="n">
        <v>0</v>
      </c>
      <c r="Z590" s="16"/>
      <c r="AA590" s="16" t="n">
        <v>0</v>
      </c>
      <c r="AB590" s="16" t="n">
        <v>0</v>
      </c>
      <c r="AC590" s="16" t="n">
        <v>0</v>
      </c>
      <c r="AD590" s="16"/>
      <c r="AE590" s="16" t="n">
        <v>0</v>
      </c>
      <c r="AF590" s="16" t="n">
        <v>0</v>
      </c>
      <c r="AG590" s="16" t="n">
        <v>0</v>
      </c>
      <c r="AH590" s="16"/>
      <c r="AI590" s="16" t="n">
        <v>0</v>
      </c>
      <c r="AJ590" s="16" t="n">
        <v>0</v>
      </c>
    </row>
    <row r="591">
      <c r="B591" t="s">
        <v>268</v>
      </c>
      <c r="C591" s="16" t="n">
        <v>0</v>
      </c>
      <c r="D591" s="16" t="n">
        <v>0</v>
      </c>
      <c r="E591" s="16" t="n">
        <v>0</v>
      </c>
      <c r="F591" s="16"/>
      <c r="G591" s="16" t="n">
        <v>0</v>
      </c>
      <c r="H591" s="16" t="n">
        <v>0</v>
      </c>
      <c r="I591" s="16" t="n">
        <v>0</v>
      </c>
      <c r="J591" s="16"/>
      <c r="K591" s="16" t="n">
        <v>0</v>
      </c>
      <c r="L591" s="16" t="n">
        <v>0</v>
      </c>
      <c r="M591" s="16" t="n">
        <v>0</v>
      </c>
      <c r="N591" s="16" t="n">
        <v>0</v>
      </c>
      <c r="O591" s="16" t="n">
        <v>0</v>
      </c>
      <c r="P591" s="16" t="n">
        <v>0</v>
      </c>
      <c r="Q591" s="16" t="n">
        <v>0</v>
      </c>
      <c r="R591" s="16" t="n">
        <v>0</v>
      </c>
      <c r="S591" s="16" t="n">
        <v>0</v>
      </c>
      <c r="T591" s="16" t="n">
        <v>0</v>
      </c>
      <c r="U591" s="16" t="n">
        <v>0</v>
      </c>
      <c r="V591" s="16" t="n">
        <v>0</v>
      </c>
      <c r="W591" s="16"/>
      <c r="X591" s="16" t="n">
        <v>0</v>
      </c>
      <c r="Y591" s="16" t="n">
        <v>0</v>
      </c>
      <c r="Z591" s="16"/>
      <c r="AA591" s="16" t="n">
        <v>0</v>
      </c>
      <c r="AB591" s="16" t="n">
        <v>0</v>
      </c>
      <c r="AC591" s="16" t="n">
        <v>0</v>
      </c>
      <c r="AD591" s="16"/>
      <c r="AE591" s="16" t="n">
        <v>0</v>
      </c>
      <c r="AF591" s="16" t="n">
        <v>0</v>
      </c>
      <c r="AG591" s="16" t="n">
        <v>0</v>
      </c>
      <c r="AH591" s="16"/>
      <c r="AI591" s="16" t="n">
        <v>0</v>
      </c>
      <c r="AJ591" s="16" t="n">
        <v>0</v>
      </c>
    </row>
    <row r="592">
      <c r="B592" t="s">
        <v>269</v>
      </c>
      <c r="C592" s="16" t="n">
        <v>0.169700237548915</v>
      </c>
      <c r="D592" s="16" t="n">
        <v>0.173234285146049</v>
      </c>
      <c r="E592" s="16" t="n">
        <v>0.165976426786294</v>
      </c>
      <c r="F592" s="16"/>
      <c r="G592" s="16" t="n">
        <v>0.148027495892303</v>
      </c>
      <c r="H592" s="16" t="n">
        <v>0.155990378031515</v>
      </c>
      <c r="I592" s="16" t="n">
        <v>0.191014607635918</v>
      </c>
      <c r="J592" s="16"/>
      <c r="K592" s="16" t="n">
        <v>0.136134886333114</v>
      </c>
      <c r="L592" s="16" t="n">
        <v>0.182699124809438</v>
      </c>
      <c r="M592" s="16" t="n">
        <v>0.1276656012847</v>
      </c>
      <c r="N592" s="16" t="n">
        <v>0.180527030542362</v>
      </c>
      <c r="O592" s="16" t="n">
        <v>0.144020634870005</v>
      </c>
      <c r="P592" s="16" t="n">
        <v>0.158991477300817</v>
      </c>
      <c r="Q592" s="16" t="n">
        <v>0.195962002832546</v>
      </c>
      <c r="R592" s="16" t="n">
        <v>0.186910245940701</v>
      </c>
      <c r="S592" s="16" t="n">
        <v>0.161339575199616</v>
      </c>
      <c r="T592" s="16" t="n">
        <v>0.195306647400729</v>
      </c>
      <c r="U592" s="16" t="n">
        <v>0.19805290823331</v>
      </c>
      <c r="V592" s="16" t="n">
        <v>0.285927425297434</v>
      </c>
      <c r="W592" s="16"/>
      <c r="X592" s="16" t="n">
        <v>0.175868394702078</v>
      </c>
      <c r="Y592" s="16" t="n">
        <v>0.159162094910225</v>
      </c>
      <c r="Z592" s="16"/>
      <c r="AA592" s="16" t="n">
        <v>0.163471679949221</v>
      </c>
      <c r="AB592" s="16" t="n">
        <v>0.15448383653501</v>
      </c>
      <c r="AC592" s="16" t="n">
        <v>0.194551384171463</v>
      </c>
      <c r="AD592" s="16"/>
      <c r="AE592" s="16" t="n">
        <v>0.151108415017508</v>
      </c>
      <c r="AF592" s="16" t="n">
        <v>0.178760128308924</v>
      </c>
      <c r="AG592" s="16" t="n">
        <v>0.199760456632055</v>
      </c>
      <c r="AH592" s="16"/>
      <c r="AI592" s="16" t="n">
        <v>0.170584498582395</v>
      </c>
      <c r="AJ592" s="16" t="n">
        <v>0.147508838021196</v>
      </c>
    </row>
    <row r="593">
      <c r="B593" t="s">
        <v>270</v>
      </c>
      <c r="C593" s="16" t="n">
        <v>0.0978340766410047</v>
      </c>
      <c r="D593" s="16" t="n">
        <v>0.11082015311403</v>
      </c>
      <c r="E593" s="16" t="n">
        <v>0.082974148695872</v>
      </c>
      <c r="F593" s="16"/>
      <c r="G593" s="16" t="n">
        <v>0.127134894230604</v>
      </c>
      <c r="H593" s="16" t="n">
        <v>0.109381128513025</v>
      </c>
      <c r="I593" s="16" t="n">
        <v>0.0755190259137125</v>
      </c>
      <c r="J593" s="16"/>
      <c r="K593" s="16" t="n">
        <v>0.068690925893533</v>
      </c>
      <c r="L593" s="16" t="n">
        <v>0.0967230655681699</v>
      </c>
      <c r="M593" s="16" t="n">
        <v>0.134195729508243</v>
      </c>
      <c r="N593" s="16" t="n">
        <v>0.103027229450919</v>
      </c>
      <c r="O593" s="16" t="n">
        <v>0.138838211416258</v>
      </c>
      <c r="P593" s="16" t="n">
        <v>0.111395983377461</v>
      </c>
      <c r="Q593" s="16" t="n">
        <v>0.0869329352912915</v>
      </c>
      <c r="R593" s="16" t="n">
        <v>0.0738263381181674</v>
      </c>
      <c r="S593" s="16" t="n">
        <v>0.0850990014214124</v>
      </c>
      <c r="T593" s="16" t="n">
        <v>0.0928783469144983</v>
      </c>
      <c r="U593" s="16" t="n">
        <v>0.0991992419272221</v>
      </c>
      <c r="V593" s="16" t="n">
        <v>0.10668437405223</v>
      </c>
      <c r="W593" s="16"/>
      <c r="X593" s="16" t="n">
        <v>0.0995933059583816</v>
      </c>
      <c r="Y593" s="16" t="n">
        <v>0.0948284772341904</v>
      </c>
      <c r="Z593" s="16"/>
      <c r="AA593" s="16" t="n">
        <v>0.0694460320878698</v>
      </c>
      <c r="AB593" s="16" t="n">
        <v>0.107092799691143</v>
      </c>
      <c r="AC593" s="16" t="n">
        <v>0.105953014506172</v>
      </c>
      <c r="AD593" s="16"/>
      <c r="AE593" s="16" t="n">
        <v>0.0943632456722018</v>
      </c>
      <c r="AF593" s="16" t="n">
        <v>0.0906042788961666</v>
      </c>
      <c r="AG593" s="16" t="n">
        <v>0.122484041130447</v>
      </c>
      <c r="AH593" s="16"/>
      <c r="AI593" s="16" t="n">
        <v>0.0524768102437012</v>
      </c>
      <c r="AJ593" s="16" t="n">
        <v>0.0976516571920756</v>
      </c>
    </row>
    <row r="594">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row>
    <row r="595">
      <c r="B595" s="7" t="s">
        <v>275</v>
      </c>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row>
    <row r="596">
      <c r="B596" s="26" t="s">
        <v>65</v>
      </c>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row>
    <row r="597">
      <c r="B597" t="s">
        <v>272</v>
      </c>
      <c r="C597" s="16" t="n">
        <v>0.168925888687103</v>
      </c>
      <c r="D597" s="16" t="n">
        <v>0.168718734249143</v>
      </c>
      <c r="E597" s="16" t="n">
        <v>0.171746993094549</v>
      </c>
      <c r="F597" s="16"/>
      <c r="G597" s="16" t="n">
        <v>0.130923360265819</v>
      </c>
      <c r="H597" s="16" t="n">
        <v>0.162990876148358</v>
      </c>
      <c r="I597" s="16" t="n">
        <v>0.189456781376711</v>
      </c>
      <c r="J597" s="16"/>
      <c r="K597" s="16" t="n">
        <v>0.189049142578016</v>
      </c>
      <c r="L597" s="16" t="n">
        <v>0.184497489916462</v>
      </c>
      <c r="M597" s="16" t="n">
        <v>0.176331795836038</v>
      </c>
      <c r="N597" s="16" t="n">
        <v>0.169170407918937</v>
      </c>
      <c r="O597" s="16" t="n">
        <v>0.133410098898549</v>
      </c>
      <c r="P597" s="16" t="n">
        <v>0.170301602597841</v>
      </c>
      <c r="Q597" s="16" t="n">
        <v>0.177798568569601</v>
      </c>
      <c r="R597" s="16" t="n">
        <v>0.121709070462814</v>
      </c>
      <c r="S597" s="16" t="n">
        <v>0.19929459040824</v>
      </c>
      <c r="T597" s="16" t="n">
        <v>0.121442884445642</v>
      </c>
      <c r="U597" s="16" t="n">
        <v>0.14598752658488</v>
      </c>
      <c r="V597" s="16" t="n">
        <v>0.153856984449149</v>
      </c>
      <c r="W597" s="16"/>
      <c r="X597" s="16" t="n">
        <v>0.174318055403892</v>
      </c>
      <c r="Y597" s="16" t="n">
        <v>0.15971350635278</v>
      </c>
      <c r="Z597" s="16"/>
      <c r="AA597" s="16" t="n">
        <v>0.192348956682258</v>
      </c>
      <c r="AB597" s="16" t="n">
        <v>0.142913672668225</v>
      </c>
      <c r="AC597" s="16" t="n">
        <v>0.186801424102883</v>
      </c>
      <c r="AD597" s="16"/>
      <c r="AE597" s="16" t="n">
        <v>0.183879852269624</v>
      </c>
      <c r="AF597" s="16" t="n">
        <v>0.150057512872611</v>
      </c>
      <c r="AG597" s="16" t="n">
        <v>0.16946242795876</v>
      </c>
      <c r="AH597" s="16"/>
      <c r="AI597" s="16" t="n">
        <v>0.175122346043498</v>
      </c>
      <c r="AJ597" s="16" t="n">
        <v>0.154145222791639</v>
      </c>
    </row>
    <row r="598">
      <c r="B598" t="s">
        <v>273</v>
      </c>
      <c r="C598" s="16" t="n">
        <v>0.440559247924991</v>
      </c>
      <c r="D598" s="16" t="n">
        <v>0.445857436657606</v>
      </c>
      <c r="E598" s="16" t="n">
        <v>0.436170152079924</v>
      </c>
      <c r="F598" s="16"/>
      <c r="G598" s="16" t="n">
        <v>0.49000597371248</v>
      </c>
      <c r="H598" s="16" t="n">
        <v>0.434766183825086</v>
      </c>
      <c r="I598" s="16" t="n">
        <v>0.426419199658757</v>
      </c>
      <c r="J598" s="16"/>
      <c r="K598" s="16" t="n">
        <v>0.421059125462529</v>
      </c>
      <c r="L598" s="16" t="n">
        <v>0.441119667433118</v>
      </c>
      <c r="M598" s="16" t="n">
        <v>0.425364701529934</v>
      </c>
      <c r="N598" s="16" t="n">
        <v>0.491022477674335</v>
      </c>
      <c r="O598" s="16" t="n">
        <v>0.339810907931929</v>
      </c>
      <c r="P598" s="16" t="n">
        <v>0.421698908839418</v>
      </c>
      <c r="Q598" s="16" t="n">
        <v>0.476357148057642</v>
      </c>
      <c r="R598" s="16" t="n">
        <v>0.437024224007306</v>
      </c>
      <c r="S598" s="16" t="n">
        <v>0.439901816211075</v>
      </c>
      <c r="T598" s="16" t="n">
        <v>0.502121096114332</v>
      </c>
      <c r="U598" s="16" t="n">
        <v>0.423715247346749</v>
      </c>
      <c r="V598" s="16" t="n">
        <v>0.50838949230704</v>
      </c>
      <c r="W598" s="16"/>
      <c r="X598" s="16" t="n">
        <v>0.428817676299854</v>
      </c>
      <c r="Y598" s="16" t="n">
        <v>0.460619430166722</v>
      </c>
      <c r="Z598" s="16"/>
      <c r="AA598" s="16" t="n">
        <v>0.437444084818442</v>
      </c>
      <c r="AB598" s="16" t="n">
        <v>0.471740932622258</v>
      </c>
      <c r="AC598" s="16" t="n">
        <v>0.401102173925828</v>
      </c>
      <c r="AD598" s="16"/>
      <c r="AE598" s="16" t="n">
        <v>0.428560482850633</v>
      </c>
      <c r="AF598" s="16" t="n">
        <v>0.471718193896711</v>
      </c>
      <c r="AG598" s="16" t="n">
        <v>0.40594274783426</v>
      </c>
      <c r="AH598" s="16"/>
      <c r="AI598" s="16" t="n">
        <v>0.500159438562576</v>
      </c>
      <c r="AJ598" s="16" t="n">
        <v>0.417755750844855</v>
      </c>
    </row>
    <row r="599">
      <c r="B599" t="s">
        <v>274</v>
      </c>
      <c r="C599" s="16" t="n">
        <v>0.281038775827241</v>
      </c>
      <c r="D599" s="16" t="n">
        <v>0.258880513331137</v>
      </c>
      <c r="E599" s="16" t="n">
        <v>0.299254626854278</v>
      </c>
      <c r="F599" s="16"/>
      <c r="G599" s="16" t="n">
        <v>0.233786562983337</v>
      </c>
      <c r="H599" s="16" t="n">
        <v>0.28663408633767</v>
      </c>
      <c r="I599" s="16" t="n">
        <v>0.294496054734067</v>
      </c>
      <c r="J599" s="16"/>
      <c r="K599" s="16" t="n">
        <v>0.308000024918866</v>
      </c>
      <c r="L599" s="16" t="n">
        <v>0.251852067069134</v>
      </c>
      <c r="M599" s="16" t="n">
        <v>0.301030038897707</v>
      </c>
      <c r="N599" s="16" t="n">
        <v>0.218173200788148</v>
      </c>
      <c r="O599" s="16" t="n">
        <v>0.4233971678178</v>
      </c>
      <c r="P599" s="16" t="n">
        <v>0.307980643509576</v>
      </c>
      <c r="Q599" s="16" t="n">
        <v>0.234972937235739</v>
      </c>
      <c r="R599" s="16" t="n">
        <v>0.340840815815478</v>
      </c>
      <c r="S599" s="16" t="n">
        <v>0.252665456855854</v>
      </c>
      <c r="T599" s="16" t="n">
        <v>0.252821723878615</v>
      </c>
      <c r="U599" s="16" t="n">
        <v>0.279806360804703</v>
      </c>
      <c r="V599" s="16" t="n">
        <v>0.195680669766723</v>
      </c>
      <c r="W599" s="16"/>
      <c r="X599" s="16" t="n">
        <v>0.279645100232856</v>
      </c>
      <c r="Y599" s="16" t="n">
        <v>0.283419835816634</v>
      </c>
      <c r="Z599" s="16"/>
      <c r="AA599" s="16" t="n">
        <v>0.30400494427595</v>
      </c>
      <c r="AB599" s="16" t="n">
        <v>0.28091395834263</v>
      </c>
      <c r="AC599" s="16" t="n">
        <v>0.264618694762011</v>
      </c>
      <c r="AD599" s="16"/>
      <c r="AE599" s="16" t="n">
        <v>0.280196351311879</v>
      </c>
      <c r="AF599" s="16" t="n">
        <v>0.27748087056608</v>
      </c>
      <c r="AG599" s="16" t="n">
        <v>0.290869647746798</v>
      </c>
      <c r="AH599" s="16"/>
      <c r="AI599" s="16" t="n">
        <v>0.256999886083042</v>
      </c>
      <c r="AJ599" s="16" t="n">
        <v>0.347874692903537</v>
      </c>
    </row>
    <row r="600">
      <c r="B600" t="s">
        <v>96</v>
      </c>
      <c r="C600" s="16" t="n">
        <v>0.0298318897639109</v>
      </c>
      <c r="D600" s="16" t="n">
        <v>0.0381746505886675</v>
      </c>
      <c r="E600" s="16" t="n">
        <v>0.0222684646098515</v>
      </c>
      <c r="F600" s="16"/>
      <c r="G600" s="16" t="n">
        <v>0.0326029388434843</v>
      </c>
      <c r="H600" s="16" t="n">
        <v>0.0244640685979571</v>
      </c>
      <c r="I600" s="16" t="n">
        <v>0.0337312165397205</v>
      </c>
      <c r="J600" s="16"/>
      <c r="K600" s="16" t="n">
        <v>0.0163431424871087</v>
      </c>
      <c r="L600" s="16" t="n">
        <v>0.0542771910001324</v>
      </c>
      <c r="M600" s="16" t="n">
        <v>0</v>
      </c>
      <c r="N600" s="16" t="n">
        <v>0.0245692078229522</v>
      </c>
      <c r="O600" s="16" t="n">
        <v>0.0324856578006435</v>
      </c>
      <c r="P600" s="16" t="n">
        <v>0.0176626065440916</v>
      </c>
      <c r="Q600" s="16" t="n">
        <v>0.0296974805879156</v>
      </c>
      <c r="R600" s="16" t="n">
        <v>0.0238977889287019</v>
      </c>
      <c r="S600" s="16" t="n">
        <v>0.0649597211182541</v>
      </c>
      <c r="T600" s="16" t="n">
        <v>0.0238979970561079</v>
      </c>
      <c r="U600" s="16" t="n">
        <v>0.0116679239400913</v>
      </c>
      <c r="V600" s="16" t="n">
        <v>0.0349233487737901</v>
      </c>
      <c r="W600" s="16"/>
      <c r="X600" s="16" t="n">
        <v>0.0327392436777856</v>
      </c>
      <c r="Y600" s="16" t="n">
        <v>0.0248647481226096</v>
      </c>
      <c r="Z600" s="16"/>
      <c r="AA600" s="16" t="n">
        <v>0.0233567407301285</v>
      </c>
      <c r="AB600" s="16" t="n">
        <v>0.018816791752655</v>
      </c>
      <c r="AC600" s="16" t="n">
        <v>0.0492416946946711</v>
      </c>
      <c r="AD600" s="16"/>
      <c r="AE600" s="16" t="n">
        <v>0.0298726558639179</v>
      </c>
      <c r="AF600" s="16" t="n">
        <v>0.0220772973967542</v>
      </c>
      <c r="AG600" s="16" t="n">
        <v>0.046272238112254</v>
      </c>
      <c r="AH600" s="16"/>
      <c r="AI600" s="16" t="n">
        <v>0.0255536095758933</v>
      </c>
      <c r="AJ600" s="16" t="n">
        <v>0.0179158428303507</v>
      </c>
    </row>
    <row r="601">
      <c r="B601" t="s">
        <v>270</v>
      </c>
      <c r="C601" s="16" t="n">
        <v>0.0796441977967553</v>
      </c>
      <c r="D601" s="16" t="n">
        <v>0.088368665173447</v>
      </c>
      <c r="E601" s="16" t="n">
        <v>0.0705597633613972</v>
      </c>
      <c r="F601" s="16"/>
      <c r="G601" s="16" t="n">
        <v>0.112681164194879</v>
      </c>
      <c r="H601" s="16" t="n">
        <v>0.0911447850909284</v>
      </c>
      <c r="I601" s="16" t="n">
        <v>0.0558967476907444</v>
      </c>
      <c r="J601" s="16"/>
      <c r="K601" s="16" t="n">
        <v>0.0655485645534798</v>
      </c>
      <c r="L601" s="16" t="n">
        <v>0.0682535845811532</v>
      </c>
      <c r="M601" s="16" t="n">
        <v>0.0972734637363208</v>
      </c>
      <c r="N601" s="16" t="n">
        <v>0.0970647057956272</v>
      </c>
      <c r="O601" s="16" t="n">
        <v>0.0708961675510785</v>
      </c>
      <c r="P601" s="16" t="n">
        <v>0.0823562385090736</v>
      </c>
      <c r="Q601" s="16" t="n">
        <v>0.0811738655491023</v>
      </c>
      <c r="R601" s="16" t="n">
        <v>0.0765281007857003</v>
      </c>
      <c r="S601" s="16" t="n">
        <v>0.0431784154065777</v>
      </c>
      <c r="T601" s="16" t="n">
        <v>0.0997162985053035</v>
      </c>
      <c r="U601" s="16" t="n">
        <v>0.138822941323578</v>
      </c>
      <c r="V601" s="16" t="n">
        <v>0.107149504703298</v>
      </c>
      <c r="W601" s="16"/>
      <c r="X601" s="16" t="n">
        <v>0.0844799243856124</v>
      </c>
      <c r="Y601" s="16" t="n">
        <v>0.0713824795412547</v>
      </c>
      <c r="Z601" s="16"/>
      <c r="AA601" s="16" t="n">
        <v>0.0428452734932209</v>
      </c>
      <c r="AB601" s="16" t="n">
        <v>0.0856146446142319</v>
      </c>
      <c r="AC601" s="16" t="n">
        <v>0.0982360125146071</v>
      </c>
      <c r="AD601" s="16"/>
      <c r="AE601" s="16" t="n">
        <v>0.0774906577039464</v>
      </c>
      <c r="AF601" s="16" t="n">
        <v>0.0786661252678436</v>
      </c>
      <c r="AG601" s="16" t="n">
        <v>0.0874529383479286</v>
      </c>
      <c r="AH601" s="16"/>
      <c r="AI601" s="16" t="n">
        <v>0.0421647197349907</v>
      </c>
      <c r="AJ601" s="16" t="n">
        <v>0.0623084906296185</v>
      </c>
    </row>
    <row r="602">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row>
    <row r="603">
      <c r="B603" s="7" t="s">
        <v>275</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row>
    <row r="604">
      <c r="B604" s="26" t="s">
        <v>65</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row>
    <row r="605">
      <c r="B605" t="s">
        <v>276</v>
      </c>
      <c r="C605" s="16" t="n">
        <v>0.700314755109841</v>
      </c>
      <c r="D605" s="16" t="n">
        <v>0.724097393450109</v>
      </c>
      <c r="E605" s="16" t="n">
        <v>0.679683408703769</v>
      </c>
      <c r="F605" s="16"/>
      <c r="G605" s="16" t="n">
        <v>0.650901905541349</v>
      </c>
      <c r="H605" s="16" t="n">
        <v>0.692292479584466</v>
      </c>
      <c r="I605" s="16" t="n">
        <v>0.72729407592748</v>
      </c>
      <c r="J605" s="16"/>
      <c r="K605" s="16" t="n">
        <v>0.745060498845383</v>
      </c>
      <c r="L605" s="16" t="n">
        <v>0.701683183091987</v>
      </c>
      <c r="M605" s="16" t="n">
        <v>0.621720098946393</v>
      </c>
      <c r="N605" s="16" t="n">
        <v>0.702339504374913</v>
      </c>
      <c r="O605" s="16" t="n">
        <v>0.666985377573089</v>
      </c>
      <c r="P605" s="16" t="n">
        <v>0.712921150955385</v>
      </c>
      <c r="Q605" s="16" t="n">
        <v>0.675854588427427</v>
      </c>
      <c r="R605" s="16" t="n">
        <v>0.737432813910817</v>
      </c>
      <c r="S605" s="16" t="n">
        <v>0.730447051888538</v>
      </c>
      <c r="T605" s="16" t="n">
        <v>0.674074888019332</v>
      </c>
      <c r="U605" s="16" t="n">
        <v>0.686212309707488</v>
      </c>
      <c r="V605" s="16" t="n">
        <v>0.738518383341625</v>
      </c>
      <c r="W605" s="16"/>
      <c r="X605" s="16" t="n">
        <v>0.690638620032333</v>
      </c>
      <c r="Y605" s="16" t="n">
        <v>0.716846190529856</v>
      </c>
      <c r="Z605" s="16"/>
      <c r="AA605" s="16" t="n">
        <v>0.773661348676197</v>
      </c>
      <c r="AB605" s="16" t="n">
        <v>0.687254816220341</v>
      </c>
      <c r="AC605" s="16" t="n">
        <v>0.664809366885844</v>
      </c>
      <c r="AD605" s="16"/>
      <c r="AE605" s="16" t="n">
        <v>0.726813414890275</v>
      </c>
      <c r="AF605" s="16" t="n">
        <v>0.691282813699071</v>
      </c>
      <c r="AG605" s="16" t="n">
        <v>0.649188138947125</v>
      </c>
      <c r="AH605" s="16"/>
      <c r="AI605" s="16" t="n">
        <v>0.765947453285095</v>
      </c>
      <c r="AJ605" s="16" t="n">
        <v>0.721187189125299</v>
      </c>
    </row>
    <row r="606">
      <c r="B606" t="s">
        <v>277</v>
      </c>
      <c r="C606" s="16" t="n">
        <v>0.0893472453102859</v>
      </c>
      <c r="D606" s="16" t="n">
        <v>0.0774227852824305</v>
      </c>
      <c r="E606" s="16" t="n">
        <v>0.0972407039104174</v>
      </c>
      <c r="F606" s="16"/>
      <c r="G606" s="16" t="n">
        <v>0.101492198558627</v>
      </c>
      <c r="H606" s="16" t="n">
        <v>0.0986847663199301</v>
      </c>
      <c r="I606" s="16" t="n">
        <v>0.0758636255600318</v>
      </c>
      <c r="J606" s="16"/>
      <c r="K606" s="16" t="n">
        <v>0.0706427196208182</v>
      </c>
      <c r="L606" s="16" t="n">
        <v>0.083470317915145</v>
      </c>
      <c r="M606" s="16" t="n">
        <v>0.154056595738103</v>
      </c>
      <c r="N606" s="16" t="n">
        <v>0.12646632853476</v>
      </c>
      <c r="O606" s="16" t="n">
        <v>0.0889129983175568</v>
      </c>
      <c r="P606" s="16" t="n">
        <v>0.0927599426636024</v>
      </c>
      <c r="Q606" s="16" t="n">
        <v>0.0996317748809361</v>
      </c>
      <c r="R606" s="16" t="n">
        <v>0.0780420293337026</v>
      </c>
      <c r="S606" s="16" t="n">
        <v>0.0685339734569929</v>
      </c>
      <c r="T606" s="16" t="n">
        <v>0.075604531541724</v>
      </c>
      <c r="U606" s="16" t="n">
        <v>0.0512722638485879</v>
      </c>
      <c r="V606" s="16" t="n">
        <v>0.0674577875704876</v>
      </c>
      <c r="W606" s="16"/>
      <c r="X606" s="16" t="n">
        <v>0.090559515495574</v>
      </c>
      <c r="Y606" s="16" t="n">
        <v>0.0872761119373876</v>
      </c>
      <c r="Z606" s="16"/>
      <c r="AA606" s="16" t="n">
        <v>0.0702068401910727</v>
      </c>
      <c r="AB606" s="16" t="n">
        <v>0.0939240780632204</v>
      </c>
      <c r="AC606" s="16" t="n">
        <v>0.0970494375859665</v>
      </c>
      <c r="AD606" s="16"/>
      <c r="AE606" s="16" t="n">
        <v>0.0815512960422737</v>
      </c>
      <c r="AF606" s="16" t="n">
        <v>0.0837015586173363</v>
      </c>
      <c r="AG606" s="16" t="n">
        <v>0.122107545684174</v>
      </c>
      <c r="AH606" s="16"/>
      <c r="AI606" s="16" t="n">
        <v>0.0758438696013218</v>
      </c>
      <c r="AJ606" s="16" t="n">
        <v>0.0927755837574078</v>
      </c>
    </row>
    <row r="607">
      <c r="B607" t="s">
        <v>278</v>
      </c>
      <c r="C607" s="16" t="n">
        <v>0</v>
      </c>
      <c r="D607" s="16" t="n">
        <v>0</v>
      </c>
      <c r="E607" s="16" t="n">
        <v>0</v>
      </c>
      <c r="F607" s="16"/>
      <c r="G607" s="16" t="n">
        <v>0</v>
      </c>
      <c r="H607" s="16" t="n">
        <v>0</v>
      </c>
      <c r="I607" s="16" t="n">
        <v>0</v>
      </c>
      <c r="J607" s="16"/>
      <c r="K607" s="16" t="n">
        <v>0</v>
      </c>
      <c r="L607" s="16" t="n">
        <v>0</v>
      </c>
      <c r="M607" s="16" t="n">
        <v>0</v>
      </c>
      <c r="N607" s="16" t="n">
        <v>0</v>
      </c>
      <c r="O607" s="16" t="n">
        <v>0</v>
      </c>
      <c r="P607" s="16" t="n">
        <v>0</v>
      </c>
      <c r="Q607" s="16" t="n">
        <v>0</v>
      </c>
      <c r="R607" s="16" t="n">
        <v>0</v>
      </c>
      <c r="S607" s="16" t="n">
        <v>0</v>
      </c>
      <c r="T607" s="16" t="n">
        <v>0</v>
      </c>
      <c r="U607" s="16" t="n">
        <v>0</v>
      </c>
      <c r="V607" s="16" t="n">
        <v>0</v>
      </c>
      <c r="W607" s="16"/>
      <c r="X607" s="16" t="n">
        <v>0</v>
      </c>
      <c r="Y607" s="16" t="n">
        <v>0</v>
      </c>
      <c r="Z607" s="16"/>
      <c r="AA607" s="16" t="n">
        <v>0</v>
      </c>
      <c r="AB607" s="16" t="n">
        <v>0</v>
      </c>
      <c r="AC607" s="16" t="n">
        <v>0</v>
      </c>
      <c r="AD607" s="16"/>
      <c r="AE607" s="16" t="n">
        <v>0</v>
      </c>
      <c r="AF607" s="16" t="n">
        <v>0</v>
      </c>
      <c r="AG607" s="16" t="n">
        <v>0</v>
      </c>
      <c r="AH607" s="16"/>
      <c r="AI607" s="16" t="n">
        <v>0</v>
      </c>
      <c r="AJ607" s="16" t="n">
        <v>0</v>
      </c>
    </row>
    <row r="608">
      <c r="B608" t="s">
        <v>279</v>
      </c>
      <c r="C608" s="16" t="n">
        <v>0</v>
      </c>
      <c r="D608" s="16" t="n">
        <v>0</v>
      </c>
      <c r="E608" s="16" t="n">
        <v>0</v>
      </c>
      <c r="F608" s="16"/>
      <c r="G608" s="16" t="n">
        <v>0</v>
      </c>
      <c r="H608" s="16" t="n">
        <v>0</v>
      </c>
      <c r="I608" s="16" t="n">
        <v>0</v>
      </c>
      <c r="J608" s="16"/>
      <c r="K608" s="16" t="n">
        <v>0</v>
      </c>
      <c r="L608" s="16" t="n">
        <v>0</v>
      </c>
      <c r="M608" s="16" t="n">
        <v>0</v>
      </c>
      <c r="N608" s="16" t="n">
        <v>0</v>
      </c>
      <c r="O608" s="16" t="n">
        <v>0</v>
      </c>
      <c r="P608" s="16" t="n">
        <v>0</v>
      </c>
      <c r="Q608" s="16" t="n">
        <v>0</v>
      </c>
      <c r="R608" s="16" t="n">
        <v>0</v>
      </c>
      <c r="S608" s="16" t="n">
        <v>0</v>
      </c>
      <c r="T608" s="16" t="n">
        <v>0</v>
      </c>
      <c r="U608" s="16" t="n">
        <v>0</v>
      </c>
      <c r="V608" s="16" t="n">
        <v>0</v>
      </c>
      <c r="W608" s="16"/>
      <c r="X608" s="16" t="n">
        <v>0</v>
      </c>
      <c r="Y608" s="16" t="n">
        <v>0</v>
      </c>
      <c r="Z608" s="16"/>
      <c r="AA608" s="16" t="n">
        <v>0</v>
      </c>
      <c r="AB608" s="16" t="n">
        <v>0</v>
      </c>
      <c r="AC608" s="16" t="n">
        <v>0</v>
      </c>
      <c r="AD608" s="16"/>
      <c r="AE608" s="16" t="n">
        <v>0</v>
      </c>
      <c r="AF608" s="16" t="n">
        <v>0</v>
      </c>
      <c r="AG608" s="16" t="n">
        <v>0</v>
      </c>
      <c r="AH608" s="16"/>
      <c r="AI608" s="16" t="n">
        <v>0</v>
      </c>
      <c r="AJ608" s="16" t="n">
        <v>0</v>
      </c>
    </row>
    <row r="609">
      <c r="B609" t="s">
        <v>280</v>
      </c>
      <c r="C609" s="16" t="n">
        <v>0</v>
      </c>
      <c r="D609" s="16" t="n">
        <v>0</v>
      </c>
      <c r="E609" s="16" t="n">
        <v>0</v>
      </c>
      <c r="F609" s="16"/>
      <c r="G609" s="16" t="n">
        <v>0</v>
      </c>
      <c r="H609" s="16" t="n">
        <v>0</v>
      </c>
      <c r="I609" s="16" t="n">
        <v>0</v>
      </c>
      <c r="J609" s="16"/>
      <c r="K609" s="16" t="n">
        <v>0</v>
      </c>
      <c r="L609" s="16" t="n">
        <v>0</v>
      </c>
      <c r="M609" s="16" t="n">
        <v>0</v>
      </c>
      <c r="N609" s="16" t="n">
        <v>0</v>
      </c>
      <c r="O609" s="16" t="n">
        <v>0</v>
      </c>
      <c r="P609" s="16" t="n">
        <v>0</v>
      </c>
      <c r="Q609" s="16" t="n">
        <v>0</v>
      </c>
      <c r="R609" s="16" t="n">
        <v>0</v>
      </c>
      <c r="S609" s="16" t="n">
        <v>0</v>
      </c>
      <c r="T609" s="16" t="n">
        <v>0</v>
      </c>
      <c r="U609" s="16" t="n">
        <v>0</v>
      </c>
      <c r="V609" s="16" t="n">
        <v>0</v>
      </c>
      <c r="W609" s="16"/>
      <c r="X609" s="16" t="n">
        <v>0</v>
      </c>
      <c r="Y609" s="16" t="n">
        <v>0</v>
      </c>
      <c r="Z609" s="16"/>
      <c r="AA609" s="16" t="n">
        <v>0</v>
      </c>
      <c r="AB609" s="16" t="n">
        <v>0</v>
      </c>
      <c r="AC609" s="16" t="n">
        <v>0</v>
      </c>
      <c r="AD609" s="16"/>
      <c r="AE609" s="16" t="n">
        <v>0</v>
      </c>
      <c r="AF609" s="16" t="n">
        <v>0</v>
      </c>
      <c r="AG609" s="16" t="n">
        <v>0</v>
      </c>
      <c r="AH609" s="16"/>
      <c r="AI609" s="16" t="n">
        <v>0</v>
      </c>
      <c r="AJ609" s="16" t="n">
        <v>0</v>
      </c>
    </row>
    <row r="610">
      <c r="B610" t="s">
        <v>281</v>
      </c>
      <c r="C610" s="16" t="n">
        <v>0</v>
      </c>
      <c r="D610" s="16" t="n">
        <v>0</v>
      </c>
      <c r="E610" s="16" t="n">
        <v>0</v>
      </c>
      <c r="F610" s="16"/>
      <c r="G610" s="16" t="n">
        <v>0</v>
      </c>
      <c r="H610" s="16" t="n">
        <v>0</v>
      </c>
      <c r="I610" s="16" t="n">
        <v>0</v>
      </c>
      <c r="J610" s="16"/>
      <c r="K610" s="16" t="n">
        <v>0</v>
      </c>
      <c r="L610" s="16" t="n">
        <v>0</v>
      </c>
      <c r="M610" s="16" t="n">
        <v>0</v>
      </c>
      <c r="N610" s="16" t="n">
        <v>0</v>
      </c>
      <c r="O610" s="16" t="n">
        <v>0</v>
      </c>
      <c r="P610" s="16" t="n">
        <v>0</v>
      </c>
      <c r="Q610" s="16" t="n">
        <v>0</v>
      </c>
      <c r="R610" s="16" t="n">
        <v>0</v>
      </c>
      <c r="S610" s="16" t="n">
        <v>0</v>
      </c>
      <c r="T610" s="16" t="n">
        <v>0</v>
      </c>
      <c r="U610" s="16" t="n">
        <v>0</v>
      </c>
      <c r="V610" s="16" t="n">
        <v>0</v>
      </c>
      <c r="W610" s="16"/>
      <c r="X610" s="16" t="n">
        <v>0</v>
      </c>
      <c r="Y610" s="16" t="n">
        <v>0</v>
      </c>
      <c r="Z610" s="16"/>
      <c r="AA610" s="16" t="n">
        <v>0</v>
      </c>
      <c r="AB610" s="16" t="n">
        <v>0</v>
      </c>
      <c r="AC610" s="16" t="n">
        <v>0</v>
      </c>
      <c r="AD610" s="16"/>
      <c r="AE610" s="16" t="n">
        <v>0</v>
      </c>
      <c r="AF610" s="16" t="n">
        <v>0</v>
      </c>
      <c r="AG610" s="16" t="n">
        <v>0</v>
      </c>
      <c r="AH610" s="16"/>
      <c r="AI610" s="16" t="n">
        <v>0</v>
      </c>
      <c r="AJ610" s="16" t="n">
        <v>0</v>
      </c>
    </row>
    <row r="611">
      <c r="B611" t="s">
        <v>282</v>
      </c>
      <c r="C611" s="16" t="n">
        <v>0</v>
      </c>
      <c r="D611" s="16" t="n">
        <v>0</v>
      </c>
      <c r="E611" s="16" t="n">
        <v>0</v>
      </c>
      <c r="F611" s="16"/>
      <c r="G611" s="16" t="n">
        <v>0</v>
      </c>
      <c r="H611" s="16" t="n">
        <v>0</v>
      </c>
      <c r="I611" s="16" t="n">
        <v>0</v>
      </c>
      <c r="J611" s="16"/>
      <c r="K611" s="16" t="n">
        <v>0</v>
      </c>
      <c r="L611" s="16" t="n">
        <v>0</v>
      </c>
      <c r="M611" s="16" t="n">
        <v>0</v>
      </c>
      <c r="N611" s="16" t="n">
        <v>0</v>
      </c>
      <c r="O611" s="16" t="n">
        <v>0</v>
      </c>
      <c r="P611" s="16" t="n">
        <v>0</v>
      </c>
      <c r="Q611" s="16" t="n">
        <v>0</v>
      </c>
      <c r="R611" s="16" t="n">
        <v>0</v>
      </c>
      <c r="S611" s="16" t="n">
        <v>0</v>
      </c>
      <c r="T611" s="16" t="n">
        <v>0</v>
      </c>
      <c r="U611" s="16" t="n">
        <v>0</v>
      </c>
      <c r="V611" s="16" t="n">
        <v>0</v>
      </c>
      <c r="W611" s="16"/>
      <c r="X611" s="16" t="n">
        <v>0</v>
      </c>
      <c r="Y611" s="16" t="n">
        <v>0</v>
      </c>
      <c r="Z611" s="16"/>
      <c r="AA611" s="16" t="n">
        <v>0</v>
      </c>
      <c r="AB611" s="16" t="n">
        <v>0</v>
      </c>
      <c r="AC611" s="16" t="n">
        <v>0</v>
      </c>
      <c r="AD611" s="16"/>
      <c r="AE611" s="16" t="n">
        <v>0</v>
      </c>
      <c r="AF611" s="16" t="n">
        <v>0</v>
      </c>
      <c r="AG611" s="16" t="n">
        <v>0</v>
      </c>
      <c r="AH611" s="16"/>
      <c r="AI611" s="16" t="n">
        <v>0</v>
      </c>
      <c r="AJ611" s="16" t="n">
        <v>0</v>
      </c>
    </row>
    <row r="612">
      <c r="B612" t="s">
        <v>283</v>
      </c>
      <c r="C612" s="16" t="n">
        <v>0</v>
      </c>
      <c r="D612" s="16" t="n">
        <v>0</v>
      </c>
      <c r="E612" s="16" t="n">
        <v>0</v>
      </c>
      <c r="F612" s="16"/>
      <c r="G612" s="16" t="n">
        <v>0</v>
      </c>
      <c r="H612" s="16" t="n">
        <v>0</v>
      </c>
      <c r="I612" s="16" t="n">
        <v>0</v>
      </c>
      <c r="J612" s="16"/>
      <c r="K612" s="16" t="n">
        <v>0</v>
      </c>
      <c r="L612" s="16" t="n">
        <v>0</v>
      </c>
      <c r="M612" s="16" t="n">
        <v>0</v>
      </c>
      <c r="N612" s="16" t="n">
        <v>0</v>
      </c>
      <c r="O612" s="16" t="n">
        <v>0</v>
      </c>
      <c r="P612" s="16" t="n">
        <v>0</v>
      </c>
      <c r="Q612" s="16" t="n">
        <v>0</v>
      </c>
      <c r="R612" s="16" t="n">
        <v>0</v>
      </c>
      <c r="S612" s="16" t="n">
        <v>0</v>
      </c>
      <c r="T612" s="16" t="n">
        <v>0</v>
      </c>
      <c r="U612" s="16" t="n">
        <v>0</v>
      </c>
      <c r="V612" s="16" t="n">
        <v>0</v>
      </c>
      <c r="W612" s="16"/>
      <c r="X612" s="16" t="n">
        <v>0</v>
      </c>
      <c r="Y612" s="16" t="n">
        <v>0</v>
      </c>
      <c r="Z612" s="16"/>
      <c r="AA612" s="16" t="n">
        <v>0</v>
      </c>
      <c r="AB612" s="16" t="n">
        <v>0</v>
      </c>
      <c r="AC612" s="16" t="n">
        <v>0</v>
      </c>
      <c r="AD612" s="16"/>
      <c r="AE612" s="16" t="n">
        <v>0</v>
      </c>
      <c r="AF612" s="16" t="n">
        <v>0</v>
      </c>
      <c r="AG612" s="16" t="n">
        <v>0</v>
      </c>
      <c r="AH612" s="16"/>
      <c r="AI612" s="16" t="n">
        <v>0</v>
      </c>
      <c r="AJ612" s="16" t="n">
        <v>0</v>
      </c>
    </row>
    <row r="613">
      <c r="B613" t="s">
        <v>284</v>
      </c>
      <c r="C613" s="16" t="n">
        <v>0</v>
      </c>
      <c r="D613" s="16" t="n">
        <v>0</v>
      </c>
      <c r="E613" s="16" t="n">
        <v>0</v>
      </c>
      <c r="F613" s="16"/>
      <c r="G613" s="16" t="n">
        <v>0</v>
      </c>
      <c r="H613" s="16" t="n">
        <v>0</v>
      </c>
      <c r="I613" s="16" t="n">
        <v>0</v>
      </c>
      <c r="J613" s="16"/>
      <c r="K613" s="16" t="n">
        <v>0</v>
      </c>
      <c r="L613" s="16" t="n">
        <v>0</v>
      </c>
      <c r="M613" s="16" t="n">
        <v>0</v>
      </c>
      <c r="N613" s="16" t="n">
        <v>0</v>
      </c>
      <c r="O613" s="16" t="n">
        <v>0</v>
      </c>
      <c r="P613" s="16" t="n">
        <v>0</v>
      </c>
      <c r="Q613" s="16" t="n">
        <v>0</v>
      </c>
      <c r="R613" s="16" t="n">
        <v>0</v>
      </c>
      <c r="S613" s="16" t="n">
        <v>0</v>
      </c>
      <c r="T613" s="16" t="n">
        <v>0</v>
      </c>
      <c r="U613" s="16" t="n">
        <v>0</v>
      </c>
      <c r="V613" s="16" t="n">
        <v>0</v>
      </c>
      <c r="W613" s="16"/>
      <c r="X613" s="16" t="n">
        <v>0</v>
      </c>
      <c r="Y613" s="16" t="n">
        <v>0</v>
      </c>
      <c r="Z613" s="16"/>
      <c r="AA613" s="16" t="n">
        <v>0</v>
      </c>
      <c r="AB613" s="16" t="n">
        <v>0</v>
      </c>
      <c r="AC613" s="16" t="n">
        <v>0</v>
      </c>
      <c r="AD613" s="16"/>
      <c r="AE613" s="16" t="n">
        <v>0</v>
      </c>
      <c r="AF613" s="16" t="n">
        <v>0</v>
      </c>
      <c r="AG613" s="16" t="n">
        <v>0</v>
      </c>
      <c r="AH613" s="16"/>
      <c r="AI613" s="16" t="n">
        <v>0</v>
      </c>
      <c r="AJ613" s="16" t="n">
        <v>0</v>
      </c>
    </row>
    <row r="614">
      <c r="B614" t="s">
        <v>285</v>
      </c>
      <c r="C614" s="16" t="n">
        <v>0</v>
      </c>
      <c r="D614" s="16" t="n">
        <v>0</v>
      </c>
      <c r="E614" s="16" t="n">
        <v>0</v>
      </c>
      <c r="F614" s="16"/>
      <c r="G614" s="16" t="n">
        <v>0</v>
      </c>
      <c r="H614" s="16" t="n">
        <v>0</v>
      </c>
      <c r="I614" s="16" t="n">
        <v>0</v>
      </c>
      <c r="J614" s="16"/>
      <c r="K614" s="16" t="n">
        <v>0</v>
      </c>
      <c r="L614" s="16" t="n">
        <v>0</v>
      </c>
      <c r="M614" s="16" t="n">
        <v>0</v>
      </c>
      <c r="N614" s="16" t="n">
        <v>0</v>
      </c>
      <c r="O614" s="16" t="n">
        <v>0</v>
      </c>
      <c r="P614" s="16" t="n">
        <v>0</v>
      </c>
      <c r="Q614" s="16" t="n">
        <v>0</v>
      </c>
      <c r="R614" s="16" t="n">
        <v>0</v>
      </c>
      <c r="S614" s="16" t="n">
        <v>0</v>
      </c>
      <c r="T614" s="16" t="n">
        <v>0</v>
      </c>
      <c r="U614" s="16" t="n">
        <v>0</v>
      </c>
      <c r="V614" s="16" t="n">
        <v>0</v>
      </c>
      <c r="W614" s="16"/>
      <c r="X614" s="16" t="n">
        <v>0</v>
      </c>
      <c r="Y614" s="16" t="n">
        <v>0</v>
      </c>
      <c r="Z614" s="16"/>
      <c r="AA614" s="16" t="n">
        <v>0</v>
      </c>
      <c r="AB614" s="16" t="n">
        <v>0</v>
      </c>
      <c r="AC614" s="16" t="n">
        <v>0</v>
      </c>
      <c r="AD614" s="16"/>
      <c r="AE614" s="16" t="n">
        <v>0</v>
      </c>
      <c r="AF614" s="16" t="n">
        <v>0</v>
      </c>
      <c r="AG614" s="16" t="n">
        <v>0</v>
      </c>
      <c r="AH614" s="16"/>
      <c r="AI614" s="16" t="n">
        <v>0</v>
      </c>
      <c r="AJ614" s="16" t="n">
        <v>0</v>
      </c>
    </row>
    <row r="615">
      <c r="B615" t="s">
        <v>286</v>
      </c>
      <c r="C615" s="16" t="n">
        <v>0</v>
      </c>
      <c r="D615" s="16" t="n">
        <v>0</v>
      </c>
      <c r="E615" s="16" t="n">
        <v>0</v>
      </c>
      <c r="F615" s="16"/>
      <c r="G615" s="16" t="n">
        <v>0</v>
      </c>
      <c r="H615" s="16" t="n">
        <v>0</v>
      </c>
      <c r="I615" s="16" t="n">
        <v>0</v>
      </c>
      <c r="J615" s="16"/>
      <c r="K615" s="16" t="n">
        <v>0</v>
      </c>
      <c r="L615" s="16" t="n">
        <v>0</v>
      </c>
      <c r="M615" s="16" t="n">
        <v>0</v>
      </c>
      <c r="N615" s="16" t="n">
        <v>0</v>
      </c>
      <c r="O615" s="16" t="n">
        <v>0</v>
      </c>
      <c r="P615" s="16" t="n">
        <v>0</v>
      </c>
      <c r="Q615" s="16" t="n">
        <v>0</v>
      </c>
      <c r="R615" s="16" t="n">
        <v>0</v>
      </c>
      <c r="S615" s="16" t="n">
        <v>0</v>
      </c>
      <c r="T615" s="16" t="n">
        <v>0</v>
      </c>
      <c r="U615" s="16" t="n">
        <v>0</v>
      </c>
      <c r="V615" s="16" t="n">
        <v>0</v>
      </c>
      <c r="W615" s="16"/>
      <c r="X615" s="16" t="n">
        <v>0</v>
      </c>
      <c r="Y615" s="16" t="n">
        <v>0</v>
      </c>
      <c r="Z615" s="16"/>
      <c r="AA615" s="16" t="n">
        <v>0</v>
      </c>
      <c r="AB615" s="16" t="n">
        <v>0</v>
      </c>
      <c r="AC615" s="16" t="n">
        <v>0</v>
      </c>
      <c r="AD615" s="16"/>
      <c r="AE615" s="16" t="n">
        <v>0</v>
      </c>
      <c r="AF615" s="16" t="n">
        <v>0</v>
      </c>
      <c r="AG615" s="16" t="n">
        <v>0</v>
      </c>
      <c r="AH615" s="16"/>
      <c r="AI615" s="16" t="n">
        <v>0</v>
      </c>
      <c r="AJ615" s="16" t="n">
        <v>0</v>
      </c>
    </row>
    <row r="616">
      <c r="B616" t="s">
        <v>287</v>
      </c>
      <c r="C616" s="16" t="n">
        <v>0</v>
      </c>
      <c r="D616" s="16" t="n">
        <v>0</v>
      </c>
      <c r="E616" s="16" t="n">
        <v>0</v>
      </c>
      <c r="F616" s="16"/>
      <c r="G616" s="16" t="n">
        <v>0</v>
      </c>
      <c r="H616" s="16" t="n">
        <v>0</v>
      </c>
      <c r="I616" s="16" t="n">
        <v>0</v>
      </c>
      <c r="J616" s="16"/>
      <c r="K616" s="16" t="n">
        <v>0</v>
      </c>
      <c r="L616" s="16" t="n">
        <v>0</v>
      </c>
      <c r="M616" s="16" t="n">
        <v>0</v>
      </c>
      <c r="N616" s="16" t="n">
        <v>0</v>
      </c>
      <c r="O616" s="16" t="n">
        <v>0</v>
      </c>
      <c r="P616" s="16" t="n">
        <v>0</v>
      </c>
      <c r="Q616" s="16" t="n">
        <v>0</v>
      </c>
      <c r="R616" s="16" t="n">
        <v>0</v>
      </c>
      <c r="S616" s="16" t="n">
        <v>0</v>
      </c>
      <c r="T616" s="16" t="n">
        <v>0</v>
      </c>
      <c r="U616" s="16" t="n">
        <v>0</v>
      </c>
      <c r="V616" s="16" t="n">
        <v>0</v>
      </c>
      <c r="W616" s="16"/>
      <c r="X616" s="16" t="n">
        <v>0</v>
      </c>
      <c r="Y616" s="16" t="n">
        <v>0</v>
      </c>
      <c r="Z616" s="16"/>
      <c r="AA616" s="16" t="n">
        <v>0</v>
      </c>
      <c r="AB616" s="16" t="n">
        <v>0</v>
      </c>
      <c r="AC616" s="16" t="n">
        <v>0</v>
      </c>
      <c r="AD616" s="16"/>
      <c r="AE616" s="16" t="n">
        <v>0</v>
      </c>
      <c r="AF616" s="16" t="n">
        <v>0</v>
      </c>
      <c r="AG616" s="16" t="n">
        <v>0</v>
      </c>
      <c r="AH616" s="16"/>
      <c r="AI616" s="16" t="n">
        <v>0</v>
      </c>
      <c r="AJ616" s="16" t="n">
        <v>0</v>
      </c>
    </row>
    <row r="617">
      <c r="B617" t="s">
        <v>288</v>
      </c>
      <c r="C617" s="16" t="n">
        <v>0</v>
      </c>
      <c r="D617" s="16" t="n">
        <v>0</v>
      </c>
      <c r="E617" s="16" t="n">
        <v>0</v>
      </c>
      <c r="F617" s="16"/>
      <c r="G617" s="16" t="n">
        <v>0</v>
      </c>
      <c r="H617" s="16" t="n">
        <v>0</v>
      </c>
      <c r="I617" s="16" t="n">
        <v>0</v>
      </c>
      <c r="J617" s="16"/>
      <c r="K617" s="16" t="n">
        <v>0</v>
      </c>
      <c r="L617" s="16" t="n">
        <v>0</v>
      </c>
      <c r="M617" s="16" t="n">
        <v>0</v>
      </c>
      <c r="N617" s="16" t="n">
        <v>0</v>
      </c>
      <c r="O617" s="16" t="n">
        <v>0</v>
      </c>
      <c r="P617" s="16" t="n">
        <v>0</v>
      </c>
      <c r="Q617" s="16" t="n">
        <v>0</v>
      </c>
      <c r="R617" s="16" t="n">
        <v>0</v>
      </c>
      <c r="S617" s="16" t="n">
        <v>0</v>
      </c>
      <c r="T617" s="16" t="n">
        <v>0</v>
      </c>
      <c r="U617" s="16" t="n">
        <v>0</v>
      </c>
      <c r="V617" s="16" t="n">
        <v>0</v>
      </c>
      <c r="W617" s="16"/>
      <c r="X617" s="16" t="n">
        <v>0</v>
      </c>
      <c r="Y617" s="16" t="n">
        <v>0</v>
      </c>
      <c r="Z617" s="16"/>
      <c r="AA617" s="16" t="n">
        <v>0</v>
      </c>
      <c r="AB617" s="16" t="n">
        <v>0</v>
      </c>
      <c r="AC617" s="16" t="n">
        <v>0</v>
      </c>
      <c r="AD617" s="16"/>
      <c r="AE617" s="16" t="n">
        <v>0</v>
      </c>
      <c r="AF617" s="16" t="n">
        <v>0</v>
      </c>
      <c r="AG617" s="16" t="n">
        <v>0</v>
      </c>
      <c r="AH617" s="16"/>
      <c r="AI617" s="16" t="n">
        <v>0</v>
      </c>
      <c r="AJ617" s="16" t="n">
        <v>0</v>
      </c>
    </row>
    <row r="618">
      <c r="B618" t="s">
        <v>289</v>
      </c>
      <c r="C618" s="16" t="n">
        <v>0</v>
      </c>
      <c r="D618" s="16" t="n">
        <v>0</v>
      </c>
      <c r="E618" s="16" t="n">
        <v>0</v>
      </c>
      <c r="F618" s="16"/>
      <c r="G618" s="16" t="n">
        <v>0</v>
      </c>
      <c r="H618" s="16" t="n">
        <v>0</v>
      </c>
      <c r="I618" s="16" t="n">
        <v>0</v>
      </c>
      <c r="J618" s="16"/>
      <c r="K618" s="16" t="n">
        <v>0</v>
      </c>
      <c r="L618" s="16" t="n">
        <v>0</v>
      </c>
      <c r="M618" s="16" t="n">
        <v>0</v>
      </c>
      <c r="N618" s="16" t="n">
        <v>0</v>
      </c>
      <c r="O618" s="16" t="n">
        <v>0</v>
      </c>
      <c r="P618" s="16" t="n">
        <v>0</v>
      </c>
      <c r="Q618" s="16" t="n">
        <v>0</v>
      </c>
      <c r="R618" s="16" t="n">
        <v>0</v>
      </c>
      <c r="S618" s="16" t="n">
        <v>0</v>
      </c>
      <c r="T618" s="16" t="n">
        <v>0</v>
      </c>
      <c r="U618" s="16" t="n">
        <v>0</v>
      </c>
      <c r="V618" s="16" t="n">
        <v>0</v>
      </c>
      <c r="W618" s="16"/>
      <c r="X618" s="16" t="n">
        <v>0</v>
      </c>
      <c r="Y618" s="16" t="n">
        <v>0</v>
      </c>
      <c r="Z618" s="16"/>
      <c r="AA618" s="16" t="n">
        <v>0</v>
      </c>
      <c r="AB618" s="16" t="n">
        <v>0</v>
      </c>
      <c r="AC618" s="16" t="n">
        <v>0</v>
      </c>
      <c r="AD618" s="16"/>
      <c r="AE618" s="16" t="n">
        <v>0</v>
      </c>
      <c r="AF618" s="16" t="n">
        <v>0</v>
      </c>
      <c r="AG618" s="16" t="n">
        <v>0</v>
      </c>
      <c r="AH618" s="16"/>
      <c r="AI618" s="16" t="n">
        <v>0</v>
      </c>
      <c r="AJ618" s="16" t="n">
        <v>0</v>
      </c>
    </row>
    <row r="619">
      <c r="B619" t="s">
        <v>290</v>
      </c>
      <c r="C619" s="16" t="n">
        <v>0</v>
      </c>
      <c r="D619" s="16" t="n">
        <v>0</v>
      </c>
      <c r="E619" s="16" t="n">
        <v>0</v>
      </c>
      <c r="F619" s="16"/>
      <c r="G619" s="16" t="n">
        <v>0</v>
      </c>
      <c r="H619" s="16" t="n">
        <v>0</v>
      </c>
      <c r="I619" s="16" t="n">
        <v>0</v>
      </c>
      <c r="J619" s="16"/>
      <c r="K619" s="16" t="n">
        <v>0</v>
      </c>
      <c r="L619" s="16" t="n">
        <v>0</v>
      </c>
      <c r="M619" s="16" t="n">
        <v>0</v>
      </c>
      <c r="N619" s="16" t="n">
        <v>0</v>
      </c>
      <c r="O619" s="16" t="n">
        <v>0</v>
      </c>
      <c r="P619" s="16" t="n">
        <v>0</v>
      </c>
      <c r="Q619" s="16" t="n">
        <v>0</v>
      </c>
      <c r="R619" s="16" t="n">
        <v>0</v>
      </c>
      <c r="S619" s="16" t="n">
        <v>0</v>
      </c>
      <c r="T619" s="16" t="n">
        <v>0</v>
      </c>
      <c r="U619" s="16" t="n">
        <v>0</v>
      </c>
      <c r="V619" s="16" t="n">
        <v>0</v>
      </c>
      <c r="W619" s="16"/>
      <c r="X619" s="16" t="n">
        <v>0</v>
      </c>
      <c r="Y619" s="16" t="n">
        <v>0</v>
      </c>
      <c r="Z619" s="16"/>
      <c r="AA619" s="16" t="n">
        <v>0</v>
      </c>
      <c r="AB619" s="16" t="n">
        <v>0</v>
      </c>
      <c r="AC619" s="16" t="n">
        <v>0</v>
      </c>
      <c r="AD619" s="16"/>
      <c r="AE619" s="16" t="n">
        <v>0</v>
      </c>
      <c r="AF619" s="16" t="n">
        <v>0</v>
      </c>
      <c r="AG619" s="16" t="n">
        <v>0</v>
      </c>
      <c r="AH619" s="16"/>
      <c r="AI619" s="16" t="n">
        <v>0</v>
      </c>
      <c r="AJ619" s="16" t="n">
        <v>0</v>
      </c>
    </row>
    <row r="620">
      <c r="B620" t="s">
        <v>291</v>
      </c>
      <c r="C620" s="16" t="n">
        <v>0</v>
      </c>
      <c r="D620" s="16" t="n">
        <v>0</v>
      </c>
      <c r="E620" s="16" t="n">
        <v>0</v>
      </c>
      <c r="F620" s="16"/>
      <c r="G620" s="16" t="n">
        <v>0</v>
      </c>
      <c r="H620" s="16" t="n">
        <v>0</v>
      </c>
      <c r="I620" s="16" t="n">
        <v>0</v>
      </c>
      <c r="J620" s="16"/>
      <c r="K620" s="16" t="n">
        <v>0</v>
      </c>
      <c r="L620" s="16" t="n">
        <v>0</v>
      </c>
      <c r="M620" s="16" t="n">
        <v>0</v>
      </c>
      <c r="N620" s="16" t="n">
        <v>0</v>
      </c>
      <c r="O620" s="16" t="n">
        <v>0</v>
      </c>
      <c r="P620" s="16" t="n">
        <v>0</v>
      </c>
      <c r="Q620" s="16" t="n">
        <v>0</v>
      </c>
      <c r="R620" s="16" t="n">
        <v>0</v>
      </c>
      <c r="S620" s="16" t="n">
        <v>0</v>
      </c>
      <c r="T620" s="16" t="n">
        <v>0</v>
      </c>
      <c r="U620" s="16" t="n">
        <v>0</v>
      </c>
      <c r="V620" s="16" t="n">
        <v>0</v>
      </c>
      <c r="W620" s="16"/>
      <c r="X620" s="16" t="n">
        <v>0</v>
      </c>
      <c r="Y620" s="16" t="n">
        <v>0</v>
      </c>
      <c r="Z620" s="16"/>
      <c r="AA620" s="16" t="n">
        <v>0</v>
      </c>
      <c r="AB620" s="16" t="n">
        <v>0</v>
      </c>
      <c r="AC620" s="16" t="n">
        <v>0</v>
      </c>
      <c r="AD620" s="16"/>
      <c r="AE620" s="16" t="n">
        <v>0</v>
      </c>
      <c r="AF620" s="16" t="n">
        <v>0</v>
      </c>
      <c r="AG620" s="16" t="n">
        <v>0</v>
      </c>
      <c r="AH620" s="16"/>
      <c r="AI620" s="16" t="n">
        <v>0</v>
      </c>
      <c r="AJ620" s="16" t="n">
        <v>0</v>
      </c>
    </row>
    <row r="621">
      <c r="B621" t="s">
        <v>292</v>
      </c>
      <c r="C621" s="16" t="n">
        <v>0</v>
      </c>
      <c r="D621" s="16" t="n">
        <v>0</v>
      </c>
      <c r="E621" s="16" t="n">
        <v>0</v>
      </c>
      <c r="F621" s="16"/>
      <c r="G621" s="16" t="n">
        <v>0</v>
      </c>
      <c r="H621" s="16" t="n">
        <v>0</v>
      </c>
      <c r="I621" s="16" t="n">
        <v>0</v>
      </c>
      <c r="J621" s="16"/>
      <c r="K621" s="16" t="n">
        <v>0</v>
      </c>
      <c r="L621" s="16" t="n">
        <v>0</v>
      </c>
      <c r="M621" s="16" t="n">
        <v>0</v>
      </c>
      <c r="N621" s="16" t="n">
        <v>0</v>
      </c>
      <c r="O621" s="16" t="n">
        <v>0</v>
      </c>
      <c r="P621" s="16" t="n">
        <v>0</v>
      </c>
      <c r="Q621" s="16" t="n">
        <v>0</v>
      </c>
      <c r="R621" s="16" t="n">
        <v>0</v>
      </c>
      <c r="S621" s="16" t="n">
        <v>0</v>
      </c>
      <c r="T621" s="16" t="n">
        <v>0</v>
      </c>
      <c r="U621" s="16" t="n">
        <v>0</v>
      </c>
      <c r="V621" s="16" t="n">
        <v>0</v>
      </c>
      <c r="W621" s="16"/>
      <c r="X621" s="16" t="n">
        <v>0</v>
      </c>
      <c r="Y621" s="16" t="n">
        <v>0</v>
      </c>
      <c r="Z621" s="16"/>
      <c r="AA621" s="16" t="n">
        <v>0</v>
      </c>
      <c r="AB621" s="16" t="n">
        <v>0</v>
      </c>
      <c r="AC621" s="16" t="n">
        <v>0</v>
      </c>
      <c r="AD621" s="16"/>
      <c r="AE621" s="16" t="n">
        <v>0</v>
      </c>
      <c r="AF621" s="16" t="n">
        <v>0</v>
      </c>
      <c r="AG621" s="16" t="n">
        <v>0</v>
      </c>
      <c r="AH621" s="16"/>
      <c r="AI621" s="16" t="n">
        <v>0</v>
      </c>
      <c r="AJ621" s="16" t="n">
        <v>0</v>
      </c>
    </row>
    <row r="622">
      <c r="B622" t="s">
        <v>293</v>
      </c>
      <c r="C622" s="16" t="n">
        <v>0</v>
      </c>
      <c r="D622" s="16" t="n">
        <v>0</v>
      </c>
      <c r="E622" s="16" t="n">
        <v>0</v>
      </c>
      <c r="F622" s="16"/>
      <c r="G622" s="16" t="n">
        <v>0</v>
      </c>
      <c r="H622" s="16" t="n">
        <v>0</v>
      </c>
      <c r="I622" s="16" t="n">
        <v>0</v>
      </c>
      <c r="J622" s="16"/>
      <c r="K622" s="16" t="n">
        <v>0</v>
      </c>
      <c r="L622" s="16" t="n">
        <v>0</v>
      </c>
      <c r="M622" s="16" t="n">
        <v>0</v>
      </c>
      <c r="N622" s="16" t="n">
        <v>0</v>
      </c>
      <c r="O622" s="16" t="n">
        <v>0</v>
      </c>
      <c r="P622" s="16" t="n">
        <v>0</v>
      </c>
      <c r="Q622" s="16" t="n">
        <v>0</v>
      </c>
      <c r="R622" s="16" t="n">
        <v>0</v>
      </c>
      <c r="S622" s="16" t="n">
        <v>0</v>
      </c>
      <c r="T622" s="16" t="n">
        <v>0</v>
      </c>
      <c r="U622" s="16" t="n">
        <v>0</v>
      </c>
      <c r="V622" s="16" t="n">
        <v>0</v>
      </c>
      <c r="W622" s="16"/>
      <c r="X622" s="16" t="n">
        <v>0</v>
      </c>
      <c r="Y622" s="16" t="n">
        <v>0</v>
      </c>
      <c r="Z622" s="16"/>
      <c r="AA622" s="16" t="n">
        <v>0</v>
      </c>
      <c r="AB622" s="16" t="n">
        <v>0</v>
      </c>
      <c r="AC622" s="16" t="n">
        <v>0</v>
      </c>
      <c r="AD622" s="16"/>
      <c r="AE622" s="16" t="n">
        <v>0</v>
      </c>
      <c r="AF622" s="16" t="n">
        <v>0</v>
      </c>
      <c r="AG622" s="16" t="n">
        <v>0</v>
      </c>
      <c r="AH622" s="16"/>
      <c r="AI622" s="16" t="n">
        <v>0</v>
      </c>
      <c r="AJ622" s="16" t="n">
        <v>0</v>
      </c>
    </row>
    <row r="623">
      <c r="B623" t="s">
        <v>294</v>
      </c>
      <c r="C623" s="16" t="n">
        <v>0</v>
      </c>
      <c r="D623" s="16" t="n">
        <v>0</v>
      </c>
      <c r="E623" s="16" t="n">
        <v>0</v>
      </c>
      <c r="F623" s="16"/>
      <c r="G623" s="16" t="n">
        <v>0</v>
      </c>
      <c r="H623" s="16" t="n">
        <v>0</v>
      </c>
      <c r="I623" s="16" t="n">
        <v>0</v>
      </c>
      <c r="J623" s="16"/>
      <c r="K623" s="16" t="n">
        <v>0</v>
      </c>
      <c r="L623" s="16" t="n">
        <v>0</v>
      </c>
      <c r="M623" s="16" t="n">
        <v>0</v>
      </c>
      <c r="N623" s="16" t="n">
        <v>0</v>
      </c>
      <c r="O623" s="16" t="n">
        <v>0</v>
      </c>
      <c r="P623" s="16" t="n">
        <v>0</v>
      </c>
      <c r="Q623" s="16" t="n">
        <v>0</v>
      </c>
      <c r="R623" s="16" t="n">
        <v>0</v>
      </c>
      <c r="S623" s="16" t="n">
        <v>0</v>
      </c>
      <c r="T623" s="16" t="n">
        <v>0</v>
      </c>
      <c r="U623" s="16" t="n">
        <v>0</v>
      </c>
      <c r="V623" s="16" t="n">
        <v>0</v>
      </c>
      <c r="W623" s="16"/>
      <c r="X623" s="16" t="n">
        <v>0</v>
      </c>
      <c r="Y623" s="16" t="n">
        <v>0</v>
      </c>
      <c r="Z623" s="16"/>
      <c r="AA623" s="16" t="n">
        <v>0</v>
      </c>
      <c r="AB623" s="16" t="n">
        <v>0</v>
      </c>
      <c r="AC623" s="16" t="n">
        <v>0</v>
      </c>
      <c r="AD623" s="16"/>
      <c r="AE623" s="16" t="n">
        <v>0</v>
      </c>
      <c r="AF623" s="16" t="n">
        <v>0</v>
      </c>
      <c r="AG623" s="16" t="n">
        <v>0</v>
      </c>
      <c r="AH623" s="16"/>
      <c r="AI623" s="16" t="n">
        <v>0</v>
      </c>
      <c r="AJ623" s="16" t="n">
        <v>0</v>
      </c>
    </row>
    <row r="624">
      <c r="B624" t="s">
        <v>295</v>
      </c>
      <c r="C624" s="16" t="n">
        <v>0</v>
      </c>
      <c r="D624" s="16" t="n">
        <v>0</v>
      </c>
      <c r="E624" s="16" t="n">
        <v>0</v>
      </c>
      <c r="F624" s="16"/>
      <c r="G624" s="16" t="n">
        <v>0</v>
      </c>
      <c r="H624" s="16" t="n">
        <v>0</v>
      </c>
      <c r="I624" s="16" t="n">
        <v>0</v>
      </c>
      <c r="J624" s="16"/>
      <c r="K624" s="16" t="n">
        <v>0</v>
      </c>
      <c r="L624" s="16" t="n">
        <v>0</v>
      </c>
      <c r="M624" s="16" t="n">
        <v>0</v>
      </c>
      <c r="N624" s="16" t="n">
        <v>0</v>
      </c>
      <c r="O624" s="16" t="n">
        <v>0</v>
      </c>
      <c r="P624" s="16" t="n">
        <v>0</v>
      </c>
      <c r="Q624" s="16" t="n">
        <v>0</v>
      </c>
      <c r="R624" s="16" t="n">
        <v>0</v>
      </c>
      <c r="S624" s="16" t="n">
        <v>0</v>
      </c>
      <c r="T624" s="16" t="n">
        <v>0</v>
      </c>
      <c r="U624" s="16" t="n">
        <v>0</v>
      </c>
      <c r="V624" s="16" t="n">
        <v>0</v>
      </c>
      <c r="W624" s="16"/>
      <c r="X624" s="16" t="n">
        <v>0</v>
      </c>
      <c r="Y624" s="16" t="n">
        <v>0</v>
      </c>
      <c r="Z624" s="16"/>
      <c r="AA624" s="16" t="n">
        <v>0</v>
      </c>
      <c r="AB624" s="16" t="n">
        <v>0</v>
      </c>
      <c r="AC624" s="16" t="n">
        <v>0</v>
      </c>
      <c r="AD624" s="16"/>
      <c r="AE624" s="16" t="n">
        <v>0</v>
      </c>
      <c r="AF624" s="16" t="n">
        <v>0</v>
      </c>
      <c r="AG624" s="16" t="n">
        <v>0</v>
      </c>
      <c r="AH624" s="16"/>
      <c r="AI624" s="16" t="n">
        <v>0</v>
      </c>
      <c r="AJ624" s="16" t="n">
        <v>0</v>
      </c>
    </row>
    <row r="625">
      <c r="B625" t="s">
        <v>269</v>
      </c>
      <c r="C625" s="16" t="n">
        <v>0.115002198448466</v>
      </c>
      <c r="D625" s="16" t="n">
        <v>0.099567116504659</v>
      </c>
      <c r="E625" s="16" t="n">
        <v>0.128850467545915</v>
      </c>
      <c r="F625" s="16"/>
      <c r="G625" s="16" t="n">
        <v>0.132771754595587</v>
      </c>
      <c r="H625" s="16" t="n">
        <v>0.10708103489638</v>
      </c>
      <c r="I625" s="16" t="n">
        <v>0.115353146611741</v>
      </c>
      <c r="J625" s="16"/>
      <c r="K625" s="16" t="n">
        <v>0.117894637625959</v>
      </c>
      <c r="L625" s="16" t="n">
        <v>0.103465626963071</v>
      </c>
      <c r="M625" s="16" t="n">
        <v>0.08904742950061</v>
      </c>
      <c r="N625" s="16" t="n">
        <v>0.10262297478415</v>
      </c>
      <c r="O625" s="16" t="n">
        <v>0.135368856291265</v>
      </c>
      <c r="P625" s="16" t="n">
        <v>0.102005033527132</v>
      </c>
      <c r="Q625" s="16" t="n">
        <v>0.141920535761084</v>
      </c>
      <c r="R625" s="16" t="n">
        <v>0.0979575754443833</v>
      </c>
      <c r="S625" s="16" t="n">
        <v>0.12853912445166</v>
      </c>
      <c r="T625" s="16" t="n">
        <v>0.105564819452105</v>
      </c>
      <c r="U625" s="16" t="n">
        <v>0.136501383147721</v>
      </c>
      <c r="V625" s="16" t="n">
        <v>0.136373678556237</v>
      </c>
      <c r="W625" s="16"/>
      <c r="X625" s="16" t="n">
        <v>0.113275740729391</v>
      </c>
      <c r="Y625" s="16" t="n">
        <v>0.11795180839703</v>
      </c>
      <c r="Z625" s="16"/>
      <c r="AA625" s="16" t="n">
        <v>0.0929021535853242</v>
      </c>
      <c r="AB625" s="16" t="n">
        <v>0.119871836180825</v>
      </c>
      <c r="AC625" s="16" t="n">
        <v>0.124450313460885</v>
      </c>
      <c r="AD625" s="16"/>
      <c r="AE625" s="16" t="n">
        <v>0.113859855595728</v>
      </c>
      <c r="AF625" s="16" t="n">
        <v>0.105367952315577</v>
      </c>
      <c r="AG625" s="16" t="n">
        <v>0.138597077881443</v>
      </c>
      <c r="AH625" s="16"/>
      <c r="AI625" s="16" t="n">
        <v>0.0951757549079707</v>
      </c>
      <c r="AJ625" s="16" t="n">
        <v>0.0923545739178304</v>
      </c>
    </row>
    <row r="626">
      <c r="B626" t="s">
        <v>270</v>
      </c>
      <c r="C626" s="16" t="n">
        <v>0.0953358011314072</v>
      </c>
      <c r="D626" s="16" t="n">
        <v>0.0989127047628015</v>
      </c>
      <c r="E626" s="16" t="n">
        <v>0.094225419839898</v>
      </c>
      <c r="F626" s="16"/>
      <c r="G626" s="16" t="n">
        <v>0.114834141304437</v>
      </c>
      <c r="H626" s="16" t="n">
        <v>0.101941719199223</v>
      </c>
      <c r="I626" s="16" t="n">
        <v>0.0814891519007469</v>
      </c>
      <c r="J626" s="16"/>
      <c r="K626" s="16" t="n">
        <v>0.06640214390784</v>
      </c>
      <c r="L626" s="16" t="n">
        <v>0.111380872029796</v>
      </c>
      <c r="M626" s="16" t="n">
        <v>0.135175875814894</v>
      </c>
      <c r="N626" s="16" t="n">
        <v>0.0685711923061773</v>
      </c>
      <c r="O626" s="16" t="n">
        <v>0.108732767818089</v>
      </c>
      <c r="P626" s="16" t="n">
        <v>0.0923138728538803</v>
      </c>
      <c r="Q626" s="16" t="n">
        <v>0.0825931009305527</v>
      </c>
      <c r="R626" s="16" t="n">
        <v>0.0865675813110971</v>
      </c>
      <c r="S626" s="16" t="n">
        <v>0.0724798502028099</v>
      </c>
      <c r="T626" s="16" t="n">
        <v>0.144755760986839</v>
      </c>
      <c r="U626" s="16" t="n">
        <v>0.126014043296203</v>
      </c>
      <c r="V626" s="16" t="n">
        <v>0.0576501505316501</v>
      </c>
      <c r="W626" s="16"/>
      <c r="X626" s="16" t="n">
        <v>0.105526123742702</v>
      </c>
      <c r="Y626" s="16" t="n">
        <v>0.0779258891357271</v>
      </c>
      <c r="Z626" s="16"/>
      <c r="AA626" s="16" t="n">
        <v>0.0632296575474064</v>
      </c>
      <c r="AB626" s="16" t="n">
        <v>0.0989492695356137</v>
      </c>
      <c r="AC626" s="16" t="n">
        <v>0.113690882067304</v>
      </c>
      <c r="AD626" s="16"/>
      <c r="AE626" s="16" t="n">
        <v>0.0777754334717224</v>
      </c>
      <c r="AF626" s="16" t="n">
        <v>0.119647675368016</v>
      </c>
      <c r="AG626" s="16" t="n">
        <v>0.090107237487258</v>
      </c>
      <c r="AH626" s="16"/>
      <c r="AI626" s="16" t="n">
        <v>0.0630329222056128</v>
      </c>
      <c r="AJ626" s="16" t="n">
        <v>0.0936826531994624</v>
      </c>
    </row>
    <row r="627">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row>
    <row r="628">
      <c r="B628" s="7" t="s">
        <v>275</v>
      </c>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row>
    <row r="629">
      <c r="B629" s="26" t="s">
        <v>65</v>
      </c>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row>
    <row r="630">
      <c r="B630" t="s">
        <v>276</v>
      </c>
      <c r="C630" s="16" t="n">
        <v>0</v>
      </c>
      <c r="D630" s="16" t="n">
        <v>0</v>
      </c>
      <c r="E630" s="16" t="n">
        <v>0</v>
      </c>
      <c r="F630" s="16"/>
      <c r="G630" s="16" t="n">
        <v>0</v>
      </c>
      <c r="H630" s="16" t="n">
        <v>0</v>
      </c>
      <c r="I630" s="16" t="n">
        <v>0</v>
      </c>
      <c r="J630" s="16"/>
      <c r="K630" s="16" t="n">
        <v>0</v>
      </c>
      <c r="L630" s="16" t="n">
        <v>0</v>
      </c>
      <c r="M630" s="16" t="n">
        <v>0</v>
      </c>
      <c r="N630" s="16" t="n">
        <v>0</v>
      </c>
      <c r="O630" s="16" t="n">
        <v>0</v>
      </c>
      <c r="P630" s="16" t="n">
        <v>0</v>
      </c>
      <c r="Q630" s="16" t="n">
        <v>0</v>
      </c>
      <c r="R630" s="16" t="n">
        <v>0</v>
      </c>
      <c r="S630" s="16" t="n">
        <v>0</v>
      </c>
      <c r="T630" s="16" t="n">
        <v>0</v>
      </c>
      <c r="U630" s="16" t="n">
        <v>0</v>
      </c>
      <c r="V630" s="16" t="n">
        <v>0</v>
      </c>
      <c r="W630" s="16"/>
      <c r="X630" s="16" t="n">
        <v>0</v>
      </c>
      <c r="Y630" s="16" t="n">
        <v>0</v>
      </c>
      <c r="Z630" s="16"/>
      <c r="AA630" s="16" t="n">
        <v>0</v>
      </c>
      <c r="AB630" s="16" t="n">
        <v>0</v>
      </c>
      <c r="AC630" s="16" t="n">
        <v>0</v>
      </c>
      <c r="AD630" s="16"/>
      <c r="AE630" s="16" t="n">
        <v>0</v>
      </c>
      <c r="AF630" s="16" t="n">
        <v>0</v>
      </c>
      <c r="AG630" s="16" t="n">
        <v>0</v>
      </c>
      <c r="AH630" s="16"/>
      <c r="AI630" s="16" t="n">
        <v>0</v>
      </c>
      <c r="AJ630" s="16" t="n">
        <v>0</v>
      </c>
    </row>
    <row r="631">
      <c r="B631" t="s">
        <v>277</v>
      </c>
      <c r="C631" s="16" t="n">
        <v>0</v>
      </c>
      <c r="D631" s="16" t="n">
        <v>0</v>
      </c>
      <c r="E631" s="16" t="n">
        <v>0</v>
      </c>
      <c r="F631" s="16"/>
      <c r="G631" s="16" t="n">
        <v>0</v>
      </c>
      <c r="H631" s="16" t="n">
        <v>0</v>
      </c>
      <c r="I631" s="16" t="n">
        <v>0</v>
      </c>
      <c r="J631" s="16"/>
      <c r="K631" s="16" t="n">
        <v>0</v>
      </c>
      <c r="L631" s="16" t="n">
        <v>0</v>
      </c>
      <c r="M631" s="16" t="n">
        <v>0</v>
      </c>
      <c r="N631" s="16" t="n">
        <v>0</v>
      </c>
      <c r="O631" s="16" t="n">
        <v>0</v>
      </c>
      <c r="P631" s="16" t="n">
        <v>0</v>
      </c>
      <c r="Q631" s="16" t="n">
        <v>0</v>
      </c>
      <c r="R631" s="16" t="n">
        <v>0</v>
      </c>
      <c r="S631" s="16" t="n">
        <v>0</v>
      </c>
      <c r="T631" s="16" t="n">
        <v>0</v>
      </c>
      <c r="U631" s="16" t="n">
        <v>0</v>
      </c>
      <c r="V631" s="16" t="n">
        <v>0</v>
      </c>
      <c r="W631" s="16"/>
      <c r="X631" s="16" t="n">
        <v>0</v>
      </c>
      <c r="Y631" s="16" t="n">
        <v>0</v>
      </c>
      <c r="Z631" s="16"/>
      <c r="AA631" s="16" t="n">
        <v>0</v>
      </c>
      <c r="AB631" s="16" t="n">
        <v>0</v>
      </c>
      <c r="AC631" s="16" t="n">
        <v>0</v>
      </c>
      <c r="AD631" s="16"/>
      <c r="AE631" s="16" t="n">
        <v>0</v>
      </c>
      <c r="AF631" s="16" t="n">
        <v>0</v>
      </c>
      <c r="AG631" s="16" t="n">
        <v>0</v>
      </c>
      <c r="AH631" s="16"/>
      <c r="AI631" s="16" t="n">
        <v>0</v>
      </c>
      <c r="AJ631" s="16" t="n">
        <v>0</v>
      </c>
    </row>
    <row r="632">
      <c r="B632" t="s">
        <v>278</v>
      </c>
      <c r="C632" s="16" t="n">
        <v>0.323578795794236</v>
      </c>
      <c r="D632" s="16" t="n">
        <v>0.337300180405829</v>
      </c>
      <c r="E632" s="16" t="n">
        <v>0.311152528878174</v>
      </c>
      <c r="F632" s="16"/>
      <c r="G632" s="16" t="n">
        <v>0.348828269862696</v>
      </c>
      <c r="H632" s="16" t="n">
        <v>0.310658453655195</v>
      </c>
      <c r="I632" s="16" t="n">
        <v>0.325626305215019</v>
      </c>
      <c r="J632" s="16"/>
      <c r="K632" s="16" t="n">
        <v>0.3649780761445</v>
      </c>
      <c r="L632" s="16" t="n">
        <v>0.36975818689636</v>
      </c>
      <c r="M632" s="16" t="n">
        <v>0.32925775900979</v>
      </c>
      <c r="N632" s="16" t="n">
        <v>0.359285526505848</v>
      </c>
      <c r="O632" s="16" t="n">
        <v>0.367649504603586</v>
      </c>
      <c r="P632" s="16" t="n">
        <v>0.351511778584486</v>
      </c>
      <c r="Q632" s="16" t="n">
        <v>0.236347567674316</v>
      </c>
      <c r="R632" s="16" t="n">
        <v>0.289723850380084</v>
      </c>
      <c r="S632" s="16" t="n">
        <v>0.285255522375815</v>
      </c>
      <c r="T632" s="16" t="n">
        <v>0.256198345151999</v>
      </c>
      <c r="U632" s="16" t="n">
        <v>0.321008706940698</v>
      </c>
      <c r="V632" s="16" t="n">
        <v>0.225155750230739</v>
      </c>
      <c r="W632" s="16"/>
      <c r="X632" s="16" t="n">
        <v>0.303137279845624</v>
      </c>
      <c r="Y632" s="16" t="n">
        <v>0.358502615902656</v>
      </c>
      <c r="Z632" s="16"/>
      <c r="AA632" s="16" t="n">
        <v>0.374381565972025</v>
      </c>
      <c r="AB632" s="16" t="n">
        <v>0.331985725737374</v>
      </c>
      <c r="AC632" s="16" t="n">
        <v>0.275642463129232</v>
      </c>
      <c r="AD632" s="16"/>
      <c r="AE632" s="16" t="n">
        <v>0.350350866458128</v>
      </c>
      <c r="AF632" s="16" t="n">
        <v>0.299618666386965</v>
      </c>
      <c r="AG632" s="16" t="n">
        <v>0.303583222646788</v>
      </c>
      <c r="AH632" s="16"/>
      <c r="AI632" s="16" t="n">
        <v>0.391568144617684</v>
      </c>
      <c r="AJ632" s="16" t="n">
        <v>0.311426308200978</v>
      </c>
    </row>
    <row r="633">
      <c r="B633" t="s">
        <v>279</v>
      </c>
      <c r="C633" s="16" t="n">
        <v>0.513527367101443</v>
      </c>
      <c r="D633" s="16" t="n">
        <v>0.48776089108492</v>
      </c>
      <c r="E633" s="16" t="n">
        <v>0.538750765477909</v>
      </c>
      <c r="F633" s="16"/>
      <c r="G633" s="16" t="n">
        <v>0.493518212671275</v>
      </c>
      <c r="H633" s="16" t="n">
        <v>0.525803109862573</v>
      </c>
      <c r="I633" s="16" t="n">
        <v>0.510009827531168</v>
      </c>
      <c r="J633" s="16"/>
      <c r="K633" s="16" t="n">
        <v>0.470193736479769</v>
      </c>
      <c r="L633" s="16" t="n">
        <v>0.507686755797645</v>
      </c>
      <c r="M633" s="16" t="n">
        <v>0.498831475417956</v>
      </c>
      <c r="N633" s="16" t="n">
        <v>0.442641851344263</v>
      </c>
      <c r="O633" s="16" t="n">
        <v>0.51721326289196</v>
      </c>
      <c r="P633" s="16" t="n">
        <v>0.504981755612104</v>
      </c>
      <c r="Q633" s="16" t="n">
        <v>0.550185795196117</v>
      </c>
      <c r="R633" s="16" t="n">
        <v>0.525722928645543</v>
      </c>
      <c r="S633" s="16" t="n">
        <v>0.557478456332047</v>
      </c>
      <c r="T633" s="16" t="n">
        <v>0.600882741755452</v>
      </c>
      <c r="U633" s="16" t="n">
        <v>0.442120448813023</v>
      </c>
      <c r="V633" s="16" t="n">
        <v>0.603547222439234</v>
      </c>
      <c r="W633" s="16"/>
      <c r="X633" s="16" t="n">
        <v>0.533170261219338</v>
      </c>
      <c r="Y633" s="16" t="n">
        <v>0.479967972470109</v>
      </c>
      <c r="Z633" s="16"/>
      <c r="AA633" s="16" t="n">
        <v>0.503922856160762</v>
      </c>
      <c r="AB633" s="16" t="n">
        <v>0.521127958612563</v>
      </c>
      <c r="AC633" s="16" t="n">
        <v>0.510297959304221</v>
      </c>
      <c r="AD633" s="16"/>
      <c r="AE633" s="16" t="n">
        <v>0.493101714764758</v>
      </c>
      <c r="AF633" s="16" t="n">
        <v>0.533215312686951</v>
      </c>
      <c r="AG633" s="16" t="n">
        <v>0.525778918853136</v>
      </c>
      <c r="AH633" s="16"/>
      <c r="AI633" s="16" t="n">
        <v>0.49352088271139</v>
      </c>
      <c r="AJ633" s="16" t="n">
        <v>0.545204875697218</v>
      </c>
    </row>
    <row r="634">
      <c r="B634" t="s">
        <v>280</v>
      </c>
      <c r="C634" s="16" t="n">
        <v>0</v>
      </c>
      <c r="D634" s="16" t="n">
        <v>0</v>
      </c>
      <c r="E634" s="16" t="n">
        <v>0</v>
      </c>
      <c r="F634" s="16"/>
      <c r="G634" s="16" t="n">
        <v>0</v>
      </c>
      <c r="H634" s="16" t="n">
        <v>0</v>
      </c>
      <c r="I634" s="16" t="n">
        <v>0</v>
      </c>
      <c r="J634" s="16"/>
      <c r="K634" s="16" t="n">
        <v>0</v>
      </c>
      <c r="L634" s="16" t="n">
        <v>0</v>
      </c>
      <c r="M634" s="16" t="n">
        <v>0</v>
      </c>
      <c r="N634" s="16" t="n">
        <v>0</v>
      </c>
      <c r="O634" s="16" t="n">
        <v>0</v>
      </c>
      <c r="P634" s="16" t="n">
        <v>0</v>
      </c>
      <c r="Q634" s="16" t="n">
        <v>0</v>
      </c>
      <c r="R634" s="16" t="n">
        <v>0</v>
      </c>
      <c r="S634" s="16" t="n">
        <v>0</v>
      </c>
      <c r="T634" s="16" t="n">
        <v>0</v>
      </c>
      <c r="U634" s="16" t="n">
        <v>0</v>
      </c>
      <c r="V634" s="16" t="n">
        <v>0</v>
      </c>
      <c r="W634" s="16"/>
      <c r="X634" s="16" t="n">
        <v>0</v>
      </c>
      <c r="Y634" s="16" t="n">
        <v>0</v>
      </c>
      <c r="Z634" s="16"/>
      <c r="AA634" s="16" t="n">
        <v>0</v>
      </c>
      <c r="AB634" s="16" t="n">
        <v>0</v>
      </c>
      <c r="AC634" s="16" t="n">
        <v>0</v>
      </c>
      <c r="AD634" s="16"/>
      <c r="AE634" s="16" t="n">
        <v>0</v>
      </c>
      <c r="AF634" s="16" t="n">
        <v>0</v>
      </c>
      <c r="AG634" s="16" t="n">
        <v>0</v>
      </c>
      <c r="AH634" s="16"/>
      <c r="AI634" s="16" t="n">
        <v>0</v>
      </c>
      <c r="AJ634" s="16" t="n">
        <v>0</v>
      </c>
    </row>
    <row r="635">
      <c r="B635" t="s">
        <v>281</v>
      </c>
      <c r="C635" s="16" t="n">
        <v>0</v>
      </c>
      <c r="D635" s="16" t="n">
        <v>0</v>
      </c>
      <c r="E635" s="16" t="n">
        <v>0</v>
      </c>
      <c r="F635" s="16"/>
      <c r="G635" s="16" t="n">
        <v>0</v>
      </c>
      <c r="H635" s="16" t="n">
        <v>0</v>
      </c>
      <c r="I635" s="16" t="n">
        <v>0</v>
      </c>
      <c r="J635" s="16"/>
      <c r="K635" s="16" t="n">
        <v>0</v>
      </c>
      <c r="L635" s="16" t="n">
        <v>0</v>
      </c>
      <c r="M635" s="16" t="n">
        <v>0</v>
      </c>
      <c r="N635" s="16" t="n">
        <v>0</v>
      </c>
      <c r="O635" s="16" t="n">
        <v>0</v>
      </c>
      <c r="P635" s="16" t="n">
        <v>0</v>
      </c>
      <c r="Q635" s="16" t="n">
        <v>0</v>
      </c>
      <c r="R635" s="16" t="n">
        <v>0</v>
      </c>
      <c r="S635" s="16" t="n">
        <v>0</v>
      </c>
      <c r="T635" s="16" t="n">
        <v>0</v>
      </c>
      <c r="U635" s="16" t="n">
        <v>0</v>
      </c>
      <c r="V635" s="16" t="n">
        <v>0</v>
      </c>
      <c r="W635" s="16"/>
      <c r="X635" s="16" t="n">
        <v>0</v>
      </c>
      <c r="Y635" s="16" t="n">
        <v>0</v>
      </c>
      <c r="Z635" s="16"/>
      <c r="AA635" s="16" t="n">
        <v>0</v>
      </c>
      <c r="AB635" s="16" t="n">
        <v>0</v>
      </c>
      <c r="AC635" s="16" t="n">
        <v>0</v>
      </c>
      <c r="AD635" s="16"/>
      <c r="AE635" s="16" t="n">
        <v>0</v>
      </c>
      <c r="AF635" s="16" t="n">
        <v>0</v>
      </c>
      <c r="AG635" s="16" t="n">
        <v>0</v>
      </c>
      <c r="AH635" s="16"/>
      <c r="AI635" s="16" t="n">
        <v>0</v>
      </c>
      <c r="AJ635" s="16" t="n">
        <v>0</v>
      </c>
    </row>
    <row r="636">
      <c r="B636" t="s">
        <v>282</v>
      </c>
      <c r="C636" s="16" t="n">
        <v>0</v>
      </c>
      <c r="D636" s="16" t="n">
        <v>0</v>
      </c>
      <c r="E636" s="16" t="n">
        <v>0</v>
      </c>
      <c r="F636" s="16"/>
      <c r="G636" s="16" t="n">
        <v>0</v>
      </c>
      <c r="H636" s="16" t="n">
        <v>0</v>
      </c>
      <c r="I636" s="16" t="n">
        <v>0</v>
      </c>
      <c r="J636" s="16"/>
      <c r="K636" s="16" t="n">
        <v>0</v>
      </c>
      <c r="L636" s="16" t="n">
        <v>0</v>
      </c>
      <c r="M636" s="16" t="n">
        <v>0</v>
      </c>
      <c r="N636" s="16" t="n">
        <v>0</v>
      </c>
      <c r="O636" s="16" t="n">
        <v>0</v>
      </c>
      <c r="P636" s="16" t="n">
        <v>0</v>
      </c>
      <c r="Q636" s="16" t="n">
        <v>0</v>
      </c>
      <c r="R636" s="16" t="n">
        <v>0</v>
      </c>
      <c r="S636" s="16" t="n">
        <v>0</v>
      </c>
      <c r="T636" s="16" t="n">
        <v>0</v>
      </c>
      <c r="U636" s="16" t="n">
        <v>0</v>
      </c>
      <c r="V636" s="16" t="n">
        <v>0</v>
      </c>
      <c r="W636" s="16"/>
      <c r="X636" s="16" t="n">
        <v>0</v>
      </c>
      <c r="Y636" s="16" t="n">
        <v>0</v>
      </c>
      <c r="Z636" s="16"/>
      <c r="AA636" s="16" t="n">
        <v>0</v>
      </c>
      <c r="AB636" s="16" t="n">
        <v>0</v>
      </c>
      <c r="AC636" s="16" t="n">
        <v>0</v>
      </c>
      <c r="AD636" s="16"/>
      <c r="AE636" s="16" t="n">
        <v>0</v>
      </c>
      <c r="AF636" s="16" t="n">
        <v>0</v>
      </c>
      <c r="AG636" s="16" t="n">
        <v>0</v>
      </c>
      <c r="AH636" s="16"/>
      <c r="AI636" s="16" t="n">
        <v>0</v>
      </c>
      <c r="AJ636" s="16" t="n">
        <v>0</v>
      </c>
    </row>
    <row r="637">
      <c r="B637" t="s">
        <v>283</v>
      </c>
      <c r="C637" s="16" t="n">
        <v>0</v>
      </c>
      <c r="D637" s="16" t="n">
        <v>0</v>
      </c>
      <c r="E637" s="16" t="n">
        <v>0</v>
      </c>
      <c r="F637" s="16"/>
      <c r="G637" s="16" t="n">
        <v>0</v>
      </c>
      <c r="H637" s="16" t="n">
        <v>0</v>
      </c>
      <c r="I637" s="16" t="n">
        <v>0</v>
      </c>
      <c r="J637" s="16"/>
      <c r="K637" s="16" t="n">
        <v>0</v>
      </c>
      <c r="L637" s="16" t="n">
        <v>0</v>
      </c>
      <c r="M637" s="16" t="n">
        <v>0</v>
      </c>
      <c r="N637" s="16" t="n">
        <v>0</v>
      </c>
      <c r="O637" s="16" t="n">
        <v>0</v>
      </c>
      <c r="P637" s="16" t="n">
        <v>0</v>
      </c>
      <c r="Q637" s="16" t="n">
        <v>0</v>
      </c>
      <c r="R637" s="16" t="n">
        <v>0</v>
      </c>
      <c r="S637" s="16" t="n">
        <v>0</v>
      </c>
      <c r="T637" s="16" t="n">
        <v>0</v>
      </c>
      <c r="U637" s="16" t="n">
        <v>0</v>
      </c>
      <c r="V637" s="16" t="n">
        <v>0</v>
      </c>
      <c r="W637" s="16"/>
      <c r="X637" s="16" t="n">
        <v>0</v>
      </c>
      <c r="Y637" s="16" t="n">
        <v>0</v>
      </c>
      <c r="Z637" s="16"/>
      <c r="AA637" s="16" t="n">
        <v>0</v>
      </c>
      <c r="AB637" s="16" t="n">
        <v>0</v>
      </c>
      <c r="AC637" s="16" t="n">
        <v>0</v>
      </c>
      <c r="AD637" s="16"/>
      <c r="AE637" s="16" t="n">
        <v>0</v>
      </c>
      <c r="AF637" s="16" t="n">
        <v>0</v>
      </c>
      <c r="AG637" s="16" t="n">
        <v>0</v>
      </c>
      <c r="AH637" s="16"/>
      <c r="AI637" s="16" t="n">
        <v>0</v>
      </c>
      <c r="AJ637" s="16" t="n">
        <v>0</v>
      </c>
    </row>
    <row r="638">
      <c r="B638" t="s">
        <v>284</v>
      </c>
      <c r="C638" s="16" t="n">
        <v>0</v>
      </c>
      <c r="D638" s="16" t="n">
        <v>0</v>
      </c>
      <c r="E638" s="16" t="n">
        <v>0</v>
      </c>
      <c r="F638" s="16"/>
      <c r="G638" s="16" t="n">
        <v>0</v>
      </c>
      <c r="H638" s="16" t="n">
        <v>0</v>
      </c>
      <c r="I638" s="16" t="n">
        <v>0</v>
      </c>
      <c r="J638" s="16"/>
      <c r="K638" s="16" t="n">
        <v>0</v>
      </c>
      <c r="L638" s="16" t="n">
        <v>0</v>
      </c>
      <c r="M638" s="16" t="n">
        <v>0</v>
      </c>
      <c r="N638" s="16" t="n">
        <v>0</v>
      </c>
      <c r="O638" s="16" t="n">
        <v>0</v>
      </c>
      <c r="P638" s="16" t="n">
        <v>0</v>
      </c>
      <c r="Q638" s="16" t="n">
        <v>0</v>
      </c>
      <c r="R638" s="16" t="n">
        <v>0</v>
      </c>
      <c r="S638" s="16" t="n">
        <v>0</v>
      </c>
      <c r="T638" s="16" t="n">
        <v>0</v>
      </c>
      <c r="U638" s="16" t="n">
        <v>0</v>
      </c>
      <c r="V638" s="16" t="n">
        <v>0</v>
      </c>
      <c r="W638" s="16"/>
      <c r="X638" s="16" t="n">
        <v>0</v>
      </c>
      <c r="Y638" s="16" t="n">
        <v>0</v>
      </c>
      <c r="Z638" s="16"/>
      <c r="AA638" s="16" t="n">
        <v>0</v>
      </c>
      <c r="AB638" s="16" t="n">
        <v>0</v>
      </c>
      <c r="AC638" s="16" t="n">
        <v>0</v>
      </c>
      <c r="AD638" s="16"/>
      <c r="AE638" s="16" t="n">
        <v>0</v>
      </c>
      <c r="AF638" s="16" t="n">
        <v>0</v>
      </c>
      <c r="AG638" s="16" t="n">
        <v>0</v>
      </c>
      <c r="AH638" s="16"/>
      <c r="AI638" s="16" t="n">
        <v>0</v>
      </c>
      <c r="AJ638" s="16" t="n">
        <v>0</v>
      </c>
    </row>
    <row r="639">
      <c r="B639" t="s">
        <v>285</v>
      </c>
      <c r="C639" s="16" t="n">
        <v>0</v>
      </c>
      <c r="D639" s="16" t="n">
        <v>0</v>
      </c>
      <c r="E639" s="16" t="n">
        <v>0</v>
      </c>
      <c r="F639" s="16"/>
      <c r="G639" s="16" t="n">
        <v>0</v>
      </c>
      <c r="H639" s="16" t="n">
        <v>0</v>
      </c>
      <c r="I639" s="16" t="n">
        <v>0</v>
      </c>
      <c r="J639" s="16"/>
      <c r="K639" s="16" t="n">
        <v>0</v>
      </c>
      <c r="L639" s="16" t="n">
        <v>0</v>
      </c>
      <c r="M639" s="16" t="n">
        <v>0</v>
      </c>
      <c r="N639" s="16" t="n">
        <v>0</v>
      </c>
      <c r="O639" s="16" t="n">
        <v>0</v>
      </c>
      <c r="P639" s="16" t="n">
        <v>0</v>
      </c>
      <c r="Q639" s="16" t="n">
        <v>0</v>
      </c>
      <c r="R639" s="16" t="n">
        <v>0</v>
      </c>
      <c r="S639" s="16" t="n">
        <v>0</v>
      </c>
      <c r="T639" s="16" t="n">
        <v>0</v>
      </c>
      <c r="U639" s="16" t="n">
        <v>0</v>
      </c>
      <c r="V639" s="16" t="n">
        <v>0</v>
      </c>
      <c r="W639" s="16"/>
      <c r="X639" s="16" t="n">
        <v>0</v>
      </c>
      <c r="Y639" s="16" t="n">
        <v>0</v>
      </c>
      <c r="Z639" s="16"/>
      <c r="AA639" s="16" t="n">
        <v>0</v>
      </c>
      <c r="AB639" s="16" t="n">
        <v>0</v>
      </c>
      <c r="AC639" s="16" t="n">
        <v>0</v>
      </c>
      <c r="AD639" s="16"/>
      <c r="AE639" s="16" t="n">
        <v>0</v>
      </c>
      <c r="AF639" s="16" t="n">
        <v>0</v>
      </c>
      <c r="AG639" s="16" t="n">
        <v>0</v>
      </c>
      <c r="AH639" s="16"/>
      <c r="AI639" s="16" t="n">
        <v>0</v>
      </c>
      <c r="AJ639" s="16" t="n">
        <v>0</v>
      </c>
    </row>
    <row r="640">
      <c r="B640" t="s">
        <v>286</v>
      </c>
      <c r="C640" s="16" t="n">
        <v>0</v>
      </c>
      <c r="D640" s="16" t="n">
        <v>0</v>
      </c>
      <c r="E640" s="16" t="n">
        <v>0</v>
      </c>
      <c r="F640" s="16"/>
      <c r="G640" s="16" t="n">
        <v>0</v>
      </c>
      <c r="H640" s="16" t="n">
        <v>0</v>
      </c>
      <c r="I640" s="16" t="n">
        <v>0</v>
      </c>
      <c r="J640" s="16"/>
      <c r="K640" s="16" t="n">
        <v>0</v>
      </c>
      <c r="L640" s="16" t="n">
        <v>0</v>
      </c>
      <c r="M640" s="16" t="n">
        <v>0</v>
      </c>
      <c r="N640" s="16" t="n">
        <v>0</v>
      </c>
      <c r="O640" s="16" t="n">
        <v>0</v>
      </c>
      <c r="P640" s="16" t="n">
        <v>0</v>
      </c>
      <c r="Q640" s="16" t="n">
        <v>0</v>
      </c>
      <c r="R640" s="16" t="n">
        <v>0</v>
      </c>
      <c r="S640" s="16" t="n">
        <v>0</v>
      </c>
      <c r="T640" s="16" t="n">
        <v>0</v>
      </c>
      <c r="U640" s="16" t="n">
        <v>0</v>
      </c>
      <c r="V640" s="16" t="n">
        <v>0</v>
      </c>
      <c r="W640" s="16"/>
      <c r="X640" s="16" t="n">
        <v>0</v>
      </c>
      <c r="Y640" s="16" t="n">
        <v>0</v>
      </c>
      <c r="Z640" s="16"/>
      <c r="AA640" s="16" t="n">
        <v>0</v>
      </c>
      <c r="AB640" s="16" t="n">
        <v>0</v>
      </c>
      <c r="AC640" s="16" t="n">
        <v>0</v>
      </c>
      <c r="AD640" s="16"/>
      <c r="AE640" s="16" t="n">
        <v>0</v>
      </c>
      <c r="AF640" s="16" t="n">
        <v>0</v>
      </c>
      <c r="AG640" s="16" t="n">
        <v>0</v>
      </c>
      <c r="AH640" s="16"/>
      <c r="AI640" s="16" t="n">
        <v>0</v>
      </c>
      <c r="AJ640" s="16" t="n">
        <v>0</v>
      </c>
    </row>
    <row r="641">
      <c r="B641" t="s">
        <v>287</v>
      </c>
      <c r="C641" s="16" t="n">
        <v>0</v>
      </c>
      <c r="D641" s="16" t="n">
        <v>0</v>
      </c>
      <c r="E641" s="16" t="n">
        <v>0</v>
      </c>
      <c r="F641" s="16"/>
      <c r="G641" s="16" t="n">
        <v>0</v>
      </c>
      <c r="H641" s="16" t="n">
        <v>0</v>
      </c>
      <c r="I641" s="16" t="n">
        <v>0</v>
      </c>
      <c r="J641" s="16"/>
      <c r="K641" s="16" t="n">
        <v>0</v>
      </c>
      <c r="L641" s="16" t="n">
        <v>0</v>
      </c>
      <c r="M641" s="16" t="n">
        <v>0</v>
      </c>
      <c r="N641" s="16" t="n">
        <v>0</v>
      </c>
      <c r="O641" s="16" t="n">
        <v>0</v>
      </c>
      <c r="P641" s="16" t="n">
        <v>0</v>
      </c>
      <c r="Q641" s="16" t="n">
        <v>0</v>
      </c>
      <c r="R641" s="16" t="n">
        <v>0</v>
      </c>
      <c r="S641" s="16" t="n">
        <v>0</v>
      </c>
      <c r="T641" s="16" t="n">
        <v>0</v>
      </c>
      <c r="U641" s="16" t="n">
        <v>0</v>
      </c>
      <c r="V641" s="16" t="n">
        <v>0</v>
      </c>
      <c r="W641" s="16"/>
      <c r="X641" s="16" t="n">
        <v>0</v>
      </c>
      <c r="Y641" s="16" t="n">
        <v>0</v>
      </c>
      <c r="Z641" s="16"/>
      <c r="AA641" s="16" t="n">
        <v>0</v>
      </c>
      <c r="AB641" s="16" t="n">
        <v>0</v>
      </c>
      <c r="AC641" s="16" t="n">
        <v>0</v>
      </c>
      <c r="AD641" s="16"/>
      <c r="AE641" s="16" t="n">
        <v>0</v>
      </c>
      <c r="AF641" s="16" t="n">
        <v>0</v>
      </c>
      <c r="AG641" s="16" t="n">
        <v>0</v>
      </c>
      <c r="AH641" s="16"/>
      <c r="AI641" s="16" t="n">
        <v>0</v>
      </c>
      <c r="AJ641" s="16" t="n">
        <v>0</v>
      </c>
    </row>
    <row r="642">
      <c r="B642" t="s">
        <v>288</v>
      </c>
      <c r="C642" s="16" t="n">
        <v>0</v>
      </c>
      <c r="D642" s="16" t="n">
        <v>0</v>
      </c>
      <c r="E642" s="16" t="n">
        <v>0</v>
      </c>
      <c r="F642" s="16"/>
      <c r="G642" s="16" t="n">
        <v>0</v>
      </c>
      <c r="H642" s="16" t="n">
        <v>0</v>
      </c>
      <c r="I642" s="16" t="n">
        <v>0</v>
      </c>
      <c r="J642" s="16"/>
      <c r="K642" s="16" t="n">
        <v>0</v>
      </c>
      <c r="L642" s="16" t="n">
        <v>0</v>
      </c>
      <c r="M642" s="16" t="n">
        <v>0</v>
      </c>
      <c r="N642" s="16" t="n">
        <v>0</v>
      </c>
      <c r="O642" s="16" t="n">
        <v>0</v>
      </c>
      <c r="P642" s="16" t="n">
        <v>0</v>
      </c>
      <c r="Q642" s="16" t="n">
        <v>0</v>
      </c>
      <c r="R642" s="16" t="n">
        <v>0</v>
      </c>
      <c r="S642" s="16" t="n">
        <v>0</v>
      </c>
      <c r="T642" s="16" t="n">
        <v>0</v>
      </c>
      <c r="U642" s="16" t="n">
        <v>0</v>
      </c>
      <c r="V642" s="16" t="n">
        <v>0</v>
      </c>
      <c r="W642" s="16"/>
      <c r="X642" s="16" t="n">
        <v>0</v>
      </c>
      <c r="Y642" s="16" t="n">
        <v>0</v>
      </c>
      <c r="Z642" s="16"/>
      <c r="AA642" s="16" t="n">
        <v>0</v>
      </c>
      <c r="AB642" s="16" t="n">
        <v>0</v>
      </c>
      <c r="AC642" s="16" t="n">
        <v>0</v>
      </c>
      <c r="AD642" s="16"/>
      <c r="AE642" s="16" t="n">
        <v>0</v>
      </c>
      <c r="AF642" s="16" t="n">
        <v>0</v>
      </c>
      <c r="AG642" s="16" t="n">
        <v>0</v>
      </c>
      <c r="AH642" s="16"/>
      <c r="AI642" s="16" t="n">
        <v>0</v>
      </c>
      <c r="AJ642" s="16" t="n">
        <v>0</v>
      </c>
    </row>
    <row r="643">
      <c r="B643" t="s">
        <v>289</v>
      </c>
      <c r="C643" s="16" t="n">
        <v>0</v>
      </c>
      <c r="D643" s="16" t="n">
        <v>0</v>
      </c>
      <c r="E643" s="16" t="n">
        <v>0</v>
      </c>
      <c r="F643" s="16"/>
      <c r="G643" s="16" t="n">
        <v>0</v>
      </c>
      <c r="H643" s="16" t="n">
        <v>0</v>
      </c>
      <c r="I643" s="16" t="n">
        <v>0</v>
      </c>
      <c r="J643" s="16"/>
      <c r="K643" s="16" t="n">
        <v>0</v>
      </c>
      <c r="L643" s="16" t="n">
        <v>0</v>
      </c>
      <c r="M643" s="16" t="n">
        <v>0</v>
      </c>
      <c r="N643" s="16" t="n">
        <v>0</v>
      </c>
      <c r="O643" s="16" t="n">
        <v>0</v>
      </c>
      <c r="P643" s="16" t="n">
        <v>0</v>
      </c>
      <c r="Q643" s="16" t="n">
        <v>0</v>
      </c>
      <c r="R643" s="16" t="n">
        <v>0</v>
      </c>
      <c r="S643" s="16" t="n">
        <v>0</v>
      </c>
      <c r="T643" s="16" t="n">
        <v>0</v>
      </c>
      <c r="U643" s="16" t="n">
        <v>0</v>
      </c>
      <c r="V643" s="16" t="n">
        <v>0</v>
      </c>
      <c r="W643" s="16"/>
      <c r="X643" s="16" t="n">
        <v>0</v>
      </c>
      <c r="Y643" s="16" t="n">
        <v>0</v>
      </c>
      <c r="Z643" s="16"/>
      <c r="AA643" s="16" t="n">
        <v>0</v>
      </c>
      <c r="AB643" s="16" t="n">
        <v>0</v>
      </c>
      <c r="AC643" s="16" t="n">
        <v>0</v>
      </c>
      <c r="AD643" s="16"/>
      <c r="AE643" s="16" t="n">
        <v>0</v>
      </c>
      <c r="AF643" s="16" t="n">
        <v>0</v>
      </c>
      <c r="AG643" s="16" t="n">
        <v>0</v>
      </c>
      <c r="AH643" s="16"/>
      <c r="AI643" s="16" t="n">
        <v>0</v>
      </c>
      <c r="AJ643" s="16" t="n">
        <v>0</v>
      </c>
    </row>
    <row r="644">
      <c r="B644" t="s">
        <v>290</v>
      </c>
      <c r="C644" s="16" t="n">
        <v>0</v>
      </c>
      <c r="D644" s="16" t="n">
        <v>0</v>
      </c>
      <c r="E644" s="16" t="n">
        <v>0</v>
      </c>
      <c r="F644" s="16"/>
      <c r="G644" s="16" t="n">
        <v>0</v>
      </c>
      <c r="H644" s="16" t="n">
        <v>0</v>
      </c>
      <c r="I644" s="16" t="n">
        <v>0</v>
      </c>
      <c r="J644" s="16"/>
      <c r="K644" s="16" t="n">
        <v>0</v>
      </c>
      <c r="L644" s="16" t="n">
        <v>0</v>
      </c>
      <c r="M644" s="16" t="n">
        <v>0</v>
      </c>
      <c r="N644" s="16" t="n">
        <v>0</v>
      </c>
      <c r="O644" s="16" t="n">
        <v>0</v>
      </c>
      <c r="P644" s="16" t="n">
        <v>0</v>
      </c>
      <c r="Q644" s="16" t="n">
        <v>0</v>
      </c>
      <c r="R644" s="16" t="n">
        <v>0</v>
      </c>
      <c r="S644" s="16" t="n">
        <v>0</v>
      </c>
      <c r="T644" s="16" t="n">
        <v>0</v>
      </c>
      <c r="U644" s="16" t="n">
        <v>0</v>
      </c>
      <c r="V644" s="16" t="n">
        <v>0</v>
      </c>
      <c r="W644" s="16"/>
      <c r="X644" s="16" t="n">
        <v>0</v>
      </c>
      <c r="Y644" s="16" t="n">
        <v>0</v>
      </c>
      <c r="Z644" s="16"/>
      <c r="AA644" s="16" t="n">
        <v>0</v>
      </c>
      <c r="AB644" s="16" t="n">
        <v>0</v>
      </c>
      <c r="AC644" s="16" t="n">
        <v>0</v>
      </c>
      <c r="AD644" s="16"/>
      <c r="AE644" s="16" t="n">
        <v>0</v>
      </c>
      <c r="AF644" s="16" t="n">
        <v>0</v>
      </c>
      <c r="AG644" s="16" t="n">
        <v>0</v>
      </c>
      <c r="AH644" s="16"/>
      <c r="AI644" s="16" t="n">
        <v>0</v>
      </c>
      <c r="AJ644" s="16" t="n">
        <v>0</v>
      </c>
    </row>
    <row r="645">
      <c r="B645" t="s">
        <v>291</v>
      </c>
      <c r="C645" s="16" t="n">
        <v>0</v>
      </c>
      <c r="D645" s="16" t="n">
        <v>0</v>
      </c>
      <c r="E645" s="16" t="n">
        <v>0</v>
      </c>
      <c r="F645" s="16"/>
      <c r="G645" s="16" t="n">
        <v>0</v>
      </c>
      <c r="H645" s="16" t="n">
        <v>0</v>
      </c>
      <c r="I645" s="16" t="n">
        <v>0</v>
      </c>
      <c r="J645" s="16"/>
      <c r="K645" s="16" t="n">
        <v>0</v>
      </c>
      <c r="L645" s="16" t="n">
        <v>0</v>
      </c>
      <c r="M645" s="16" t="n">
        <v>0</v>
      </c>
      <c r="N645" s="16" t="n">
        <v>0</v>
      </c>
      <c r="O645" s="16" t="n">
        <v>0</v>
      </c>
      <c r="P645" s="16" t="n">
        <v>0</v>
      </c>
      <c r="Q645" s="16" t="n">
        <v>0</v>
      </c>
      <c r="R645" s="16" t="n">
        <v>0</v>
      </c>
      <c r="S645" s="16" t="n">
        <v>0</v>
      </c>
      <c r="T645" s="16" t="n">
        <v>0</v>
      </c>
      <c r="U645" s="16" t="n">
        <v>0</v>
      </c>
      <c r="V645" s="16" t="n">
        <v>0</v>
      </c>
      <c r="W645" s="16"/>
      <c r="X645" s="16" t="n">
        <v>0</v>
      </c>
      <c r="Y645" s="16" t="n">
        <v>0</v>
      </c>
      <c r="Z645" s="16"/>
      <c r="AA645" s="16" t="n">
        <v>0</v>
      </c>
      <c r="AB645" s="16" t="n">
        <v>0</v>
      </c>
      <c r="AC645" s="16" t="n">
        <v>0</v>
      </c>
      <c r="AD645" s="16"/>
      <c r="AE645" s="16" t="n">
        <v>0</v>
      </c>
      <c r="AF645" s="16" t="n">
        <v>0</v>
      </c>
      <c r="AG645" s="16" t="n">
        <v>0</v>
      </c>
      <c r="AH645" s="16"/>
      <c r="AI645" s="16" t="n">
        <v>0</v>
      </c>
      <c r="AJ645" s="16" t="n">
        <v>0</v>
      </c>
    </row>
    <row r="646">
      <c r="B646" t="s">
        <v>292</v>
      </c>
      <c r="C646" s="16" t="n">
        <v>0</v>
      </c>
      <c r="D646" s="16" t="n">
        <v>0</v>
      </c>
      <c r="E646" s="16" t="n">
        <v>0</v>
      </c>
      <c r="F646" s="16"/>
      <c r="G646" s="16" t="n">
        <v>0</v>
      </c>
      <c r="H646" s="16" t="n">
        <v>0</v>
      </c>
      <c r="I646" s="16" t="n">
        <v>0</v>
      </c>
      <c r="J646" s="16"/>
      <c r="K646" s="16" t="n">
        <v>0</v>
      </c>
      <c r="L646" s="16" t="n">
        <v>0</v>
      </c>
      <c r="M646" s="16" t="n">
        <v>0</v>
      </c>
      <c r="N646" s="16" t="n">
        <v>0</v>
      </c>
      <c r="O646" s="16" t="n">
        <v>0</v>
      </c>
      <c r="P646" s="16" t="n">
        <v>0</v>
      </c>
      <c r="Q646" s="16" t="n">
        <v>0</v>
      </c>
      <c r="R646" s="16" t="n">
        <v>0</v>
      </c>
      <c r="S646" s="16" t="n">
        <v>0</v>
      </c>
      <c r="T646" s="16" t="n">
        <v>0</v>
      </c>
      <c r="U646" s="16" t="n">
        <v>0</v>
      </c>
      <c r="V646" s="16" t="n">
        <v>0</v>
      </c>
      <c r="W646" s="16"/>
      <c r="X646" s="16" t="n">
        <v>0</v>
      </c>
      <c r="Y646" s="16" t="n">
        <v>0</v>
      </c>
      <c r="Z646" s="16"/>
      <c r="AA646" s="16" t="n">
        <v>0</v>
      </c>
      <c r="AB646" s="16" t="n">
        <v>0</v>
      </c>
      <c r="AC646" s="16" t="n">
        <v>0</v>
      </c>
      <c r="AD646" s="16"/>
      <c r="AE646" s="16" t="n">
        <v>0</v>
      </c>
      <c r="AF646" s="16" t="n">
        <v>0</v>
      </c>
      <c r="AG646" s="16" t="n">
        <v>0</v>
      </c>
      <c r="AH646" s="16"/>
      <c r="AI646" s="16" t="n">
        <v>0</v>
      </c>
      <c r="AJ646" s="16" t="n">
        <v>0</v>
      </c>
    </row>
    <row r="647">
      <c r="B647" t="s">
        <v>293</v>
      </c>
      <c r="C647" s="16" t="n">
        <v>0</v>
      </c>
      <c r="D647" s="16" t="n">
        <v>0</v>
      </c>
      <c r="E647" s="16" t="n">
        <v>0</v>
      </c>
      <c r="F647" s="16"/>
      <c r="G647" s="16" t="n">
        <v>0</v>
      </c>
      <c r="H647" s="16" t="n">
        <v>0</v>
      </c>
      <c r="I647" s="16" t="n">
        <v>0</v>
      </c>
      <c r="J647" s="16"/>
      <c r="K647" s="16" t="n">
        <v>0</v>
      </c>
      <c r="L647" s="16" t="n">
        <v>0</v>
      </c>
      <c r="M647" s="16" t="n">
        <v>0</v>
      </c>
      <c r="N647" s="16" t="n">
        <v>0</v>
      </c>
      <c r="O647" s="16" t="n">
        <v>0</v>
      </c>
      <c r="P647" s="16" t="n">
        <v>0</v>
      </c>
      <c r="Q647" s="16" t="n">
        <v>0</v>
      </c>
      <c r="R647" s="16" t="n">
        <v>0</v>
      </c>
      <c r="S647" s="16" t="n">
        <v>0</v>
      </c>
      <c r="T647" s="16" t="n">
        <v>0</v>
      </c>
      <c r="U647" s="16" t="n">
        <v>0</v>
      </c>
      <c r="V647" s="16" t="n">
        <v>0</v>
      </c>
      <c r="W647" s="16"/>
      <c r="X647" s="16" t="n">
        <v>0</v>
      </c>
      <c r="Y647" s="16" t="n">
        <v>0</v>
      </c>
      <c r="Z647" s="16"/>
      <c r="AA647" s="16" t="n">
        <v>0</v>
      </c>
      <c r="AB647" s="16" t="n">
        <v>0</v>
      </c>
      <c r="AC647" s="16" t="n">
        <v>0</v>
      </c>
      <c r="AD647" s="16"/>
      <c r="AE647" s="16" t="n">
        <v>0</v>
      </c>
      <c r="AF647" s="16" t="n">
        <v>0</v>
      </c>
      <c r="AG647" s="16" t="n">
        <v>0</v>
      </c>
      <c r="AH647" s="16"/>
      <c r="AI647" s="16" t="n">
        <v>0</v>
      </c>
      <c r="AJ647" s="16" t="n">
        <v>0</v>
      </c>
    </row>
    <row r="648">
      <c r="B648" t="s">
        <v>294</v>
      </c>
      <c r="C648" s="16" t="n">
        <v>0</v>
      </c>
      <c r="D648" s="16" t="n">
        <v>0</v>
      </c>
      <c r="E648" s="16" t="n">
        <v>0</v>
      </c>
      <c r="F648" s="16"/>
      <c r="G648" s="16" t="n">
        <v>0</v>
      </c>
      <c r="H648" s="16" t="n">
        <v>0</v>
      </c>
      <c r="I648" s="16" t="n">
        <v>0</v>
      </c>
      <c r="J648" s="16"/>
      <c r="K648" s="16" t="n">
        <v>0</v>
      </c>
      <c r="L648" s="16" t="n">
        <v>0</v>
      </c>
      <c r="M648" s="16" t="n">
        <v>0</v>
      </c>
      <c r="N648" s="16" t="n">
        <v>0</v>
      </c>
      <c r="O648" s="16" t="n">
        <v>0</v>
      </c>
      <c r="P648" s="16" t="n">
        <v>0</v>
      </c>
      <c r="Q648" s="16" t="n">
        <v>0</v>
      </c>
      <c r="R648" s="16" t="n">
        <v>0</v>
      </c>
      <c r="S648" s="16" t="n">
        <v>0</v>
      </c>
      <c r="T648" s="16" t="n">
        <v>0</v>
      </c>
      <c r="U648" s="16" t="n">
        <v>0</v>
      </c>
      <c r="V648" s="16" t="n">
        <v>0</v>
      </c>
      <c r="W648" s="16"/>
      <c r="X648" s="16" t="n">
        <v>0</v>
      </c>
      <c r="Y648" s="16" t="n">
        <v>0</v>
      </c>
      <c r="Z648" s="16"/>
      <c r="AA648" s="16" t="n">
        <v>0</v>
      </c>
      <c r="AB648" s="16" t="n">
        <v>0</v>
      </c>
      <c r="AC648" s="16" t="n">
        <v>0</v>
      </c>
      <c r="AD648" s="16"/>
      <c r="AE648" s="16" t="n">
        <v>0</v>
      </c>
      <c r="AF648" s="16" t="n">
        <v>0</v>
      </c>
      <c r="AG648" s="16" t="n">
        <v>0</v>
      </c>
      <c r="AH648" s="16"/>
      <c r="AI648" s="16" t="n">
        <v>0</v>
      </c>
      <c r="AJ648" s="16" t="n">
        <v>0</v>
      </c>
    </row>
    <row r="649">
      <c r="B649" t="s">
        <v>295</v>
      </c>
      <c r="C649" s="16" t="n">
        <v>0</v>
      </c>
      <c r="D649" s="16" t="n">
        <v>0</v>
      </c>
      <c r="E649" s="16" t="n">
        <v>0</v>
      </c>
      <c r="F649" s="16"/>
      <c r="G649" s="16" t="n">
        <v>0</v>
      </c>
      <c r="H649" s="16" t="n">
        <v>0</v>
      </c>
      <c r="I649" s="16" t="n">
        <v>0</v>
      </c>
      <c r="J649" s="16"/>
      <c r="K649" s="16" t="n">
        <v>0</v>
      </c>
      <c r="L649" s="16" t="n">
        <v>0</v>
      </c>
      <c r="M649" s="16" t="n">
        <v>0</v>
      </c>
      <c r="N649" s="16" t="n">
        <v>0</v>
      </c>
      <c r="O649" s="16" t="n">
        <v>0</v>
      </c>
      <c r="P649" s="16" t="n">
        <v>0</v>
      </c>
      <c r="Q649" s="16" t="n">
        <v>0</v>
      </c>
      <c r="R649" s="16" t="n">
        <v>0</v>
      </c>
      <c r="S649" s="16" t="n">
        <v>0</v>
      </c>
      <c r="T649" s="16" t="n">
        <v>0</v>
      </c>
      <c r="U649" s="16" t="n">
        <v>0</v>
      </c>
      <c r="V649" s="16" t="n">
        <v>0</v>
      </c>
      <c r="W649" s="16"/>
      <c r="X649" s="16" t="n">
        <v>0</v>
      </c>
      <c r="Y649" s="16" t="n">
        <v>0</v>
      </c>
      <c r="Z649" s="16"/>
      <c r="AA649" s="16" t="n">
        <v>0</v>
      </c>
      <c r="AB649" s="16" t="n">
        <v>0</v>
      </c>
      <c r="AC649" s="16" t="n">
        <v>0</v>
      </c>
      <c r="AD649" s="16"/>
      <c r="AE649" s="16" t="n">
        <v>0</v>
      </c>
      <c r="AF649" s="16" t="n">
        <v>0</v>
      </c>
      <c r="AG649" s="16" t="n">
        <v>0</v>
      </c>
      <c r="AH649" s="16"/>
      <c r="AI649" s="16" t="n">
        <v>0</v>
      </c>
      <c r="AJ649" s="16" t="n">
        <v>0</v>
      </c>
    </row>
    <row r="650">
      <c r="B650" t="s">
        <v>269</v>
      </c>
      <c r="C650" s="16" t="n">
        <v>0.0699990266636006</v>
      </c>
      <c r="D650" s="16" t="n">
        <v>0.0693059423762645</v>
      </c>
      <c r="E650" s="16" t="n">
        <v>0.0691938603287494</v>
      </c>
      <c r="F650" s="16"/>
      <c r="G650" s="16" t="n">
        <v>0.0698644009392493</v>
      </c>
      <c r="H650" s="16" t="n">
        <v>0.0669653696296727</v>
      </c>
      <c r="I650" s="16" t="n">
        <v>0.0728744625655705</v>
      </c>
      <c r="J650" s="16"/>
      <c r="K650" s="16" t="n">
        <v>0.0922933325976657</v>
      </c>
      <c r="L650" s="16" t="n">
        <v>0.0526834021876929</v>
      </c>
      <c r="M650" s="16" t="n">
        <v>0.0437923817446754</v>
      </c>
      <c r="N650" s="16" t="n">
        <v>0.109741540704205</v>
      </c>
      <c r="O650" s="16" t="n">
        <v>0.0405680988221733</v>
      </c>
      <c r="P650" s="16" t="n">
        <v>0.0377048332929966</v>
      </c>
      <c r="Q650" s="16" t="n">
        <v>0.0743079668656354</v>
      </c>
      <c r="R650" s="16" t="n">
        <v>0.0931936103539436</v>
      </c>
      <c r="S650" s="16" t="n">
        <v>0.0787248072906927</v>
      </c>
      <c r="T650" s="16" t="n">
        <v>0.0528733614729856</v>
      </c>
      <c r="U650" s="16" t="n">
        <v>0.0996964768452489</v>
      </c>
      <c r="V650" s="16" t="n">
        <v>0.0952233127484698</v>
      </c>
      <c r="W650" s="16"/>
      <c r="X650" s="16" t="n">
        <v>0.0672049454738338</v>
      </c>
      <c r="Y650" s="16" t="n">
        <v>0.0747726446812196</v>
      </c>
      <c r="Z650" s="16"/>
      <c r="AA650" s="16" t="n">
        <v>0.0551243121046939</v>
      </c>
      <c r="AB650" s="16" t="n">
        <v>0.0556526863968542</v>
      </c>
      <c r="AC650" s="16" t="n">
        <v>0.099931005953597</v>
      </c>
      <c r="AD650" s="16"/>
      <c r="AE650" s="16" t="n">
        <v>0.0760847801545909</v>
      </c>
      <c r="AF650" s="16" t="n">
        <v>0.0600866371303629</v>
      </c>
      <c r="AG650" s="16" t="n">
        <v>0.0749839923475495</v>
      </c>
      <c r="AH650" s="16"/>
      <c r="AI650" s="16" t="n">
        <v>0.0512449003966153</v>
      </c>
      <c r="AJ650" s="16" t="n">
        <v>0.0568523617276035</v>
      </c>
    </row>
    <row r="651">
      <c r="B651" t="s">
        <v>270</v>
      </c>
      <c r="C651" s="16" t="n">
        <v>0.0928948104407213</v>
      </c>
      <c r="D651" s="16" t="n">
        <v>0.105632986132987</v>
      </c>
      <c r="E651" s="16" t="n">
        <v>0.080902845315168</v>
      </c>
      <c r="F651" s="16"/>
      <c r="G651" s="16" t="n">
        <v>0.0877891165267798</v>
      </c>
      <c r="H651" s="16" t="n">
        <v>0.0965730668525595</v>
      </c>
      <c r="I651" s="16" t="n">
        <v>0.0914894046882429</v>
      </c>
      <c r="J651" s="16"/>
      <c r="K651" s="16" t="n">
        <v>0.0725348547780651</v>
      </c>
      <c r="L651" s="16" t="n">
        <v>0.0698716551183026</v>
      </c>
      <c r="M651" s="16" t="n">
        <v>0.128118383827579</v>
      </c>
      <c r="N651" s="16" t="n">
        <v>0.0883310814456838</v>
      </c>
      <c r="O651" s="16" t="n">
        <v>0.0745691336822802</v>
      </c>
      <c r="P651" s="16" t="n">
        <v>0.105801632510413</v>
      </c>
      <c r="Q651" s="16" t="n">
        <v>0.139158670263932</v>
      </c>
      <c r="R651" s="16" t="n">
        <v>0.0913596106204294</v>
      </c>
      <c r="S651" s="16" t="n">
        <v>0.0785412140014453</v>
      </c>
      <c r="T651" s="16" t="n">
        <v>0.0900455516195636</v>
      </c>
      <c r="U651" s="16" t="n">
        <v>0.13717436740103</v>
      </c>
      <c r="V651" s="16" t="n">
        <v>0.0760737145815577</v>
      </c>
      <c r="W651" s="16"/>
      <c r="X651" s="16" t="n">
        <v>0.0964875134612034</v>
      </c>
      <c r="Y651" s="16" t="n">
        <v>0.0867567669460156</v>
      </c>
      <c r="Z651" s="16"/>
      <c r="AA651" s="16" t="n">
        <v>0.0665712657625182</v>
      </c>
      <c r="AB651" s="16" t="n">
        <v>0.0912336292532091</v>
      </c>
      <c r="AC651" s="16" t="n">
        <v>0.114128571612949</v>
      </c>
      <c r="AD651" s="16"/>
      <c r="AE651" s="16" t="n">
        <v>0.0804626386225232</v>
      </c>
      <c r="AF651" s="16" t="n">
        <v>0.107079383795721</v>
      </c>
      <c r="AG651" s="16" t="n">
        <v>0.0956538661525261</v>
      </c>
      <c r="AH651" s="16"/>
      <c r="AI651" s="16" t="n">
        <v>0.0636660722743106</v>
      </c>
      <c r="AJ651" s="16" t="n">
        <v>0.0865164543742008</v>
      </c>
    </row>
    <row r="652">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row>
    <row r="653">
      <c r="B653" s="7" t="s">
        <v>275</v>
      </c>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row>
    <row r="654">
      <c r="B654" s="26" t="s">
        <v>65</v>
      </c>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row>
    <row r="655">
      <c r="B655" t="s">
        <v>276</v>
      </c>
      <c r="C655" s="16" t="n">
        <v>0</v>
      </c>
      <c r="D655" s="16" t="n">
        <v>0</v>
      </c>
      <c r="E655" s="16" t="n">
        <v>0</v>
      </c>
      <c r="F655" s="16"/>
      <c r="G655" s="16" t="n">
        <v>0</v>
      </c>
      <c r="H655" s="16" t="n">
        <v>0</v>
      </c>
      <c r="I655" s="16" t="n">
        <v>0</v>
      </c>
      <c r="J655" s="16"/>
      <c r="K655" s="16" t="n">
        <v>0</v>
      </c>
      <c r="L655" s="16" t="n">
        <v>0</v>
      </c>
      <c r="M655" s="16" t="n">
        <v>0</v>
      </c>
      <c r="N655" s="16" t="n">
        <v>0</v>
      </c>
      <c r="O655" s="16" t="n">
        <v>0</v>
      </c>
      <c r="P655" s="16" t="n">
        <v>0</v>
      </c>
      <c r="Q655" s="16" t="n">
        <v>0</v>
      </c>
      <c r="R655" s="16" t="n">
        <v>0</v>
      </c>
      <c r="S655" s="16" t="n">
        <v>0</v>
      </c>
      <c r="T655" s="16" t="n">
        <v>0</v>
      </c>
      <c r="U655" s="16" t="n">
        <v>0</v>
      </c>
      <c r="V655" s="16" t="n">
        <v>0</v>
      </c>
      <c r="W655" s="16"/>
      <c r="X655" s="16" t="n">
        <v>0</v>
      </c>
      <c r="Y655" s="16" t="n">
        <v>0</v>
      </c>
      <c r="Z655" s="16"/>
      <c r="AA655" s="16" t="n">
        <v>0</v>
      </c>
      <c r="AB655" s="16" t="n">
        <v>0</v>
      </c>
      <c r="AC655" s="16" t="n">
        <v>0</v>
      </c>
      <c r="AD655" s="16"/>
      <c r="AE655" s="16" t="n">
        <v>0</v>
      </c>
      <c r="AF655" s="16" t="n">
        <v>0</v>
      </c>
      <c r="AG655" s="16" t="n">
        <v>0</v>
      </c>
      <c r="AH655" s="16"/>
      <c r="AI655" s="16" t="n">
        <v>0</v>
      </c>
      <c r="AJ655" s="16" t="n">
        <v>0</v>
      </c>
    </row>
    <row r="656">
      <c r="B656" t="s">
        <v>277</v>
      </c>
      <c r="C656" s="16" t="n">
        <v>0</v>
      </c>
      <c r="D656" s="16" t="n">
        <v>0</v>
      </c>
      <c r="E656" s="16" t="n">
        <v>0</v>
      </c>
      <c r="F656" s="16"/>
      <c r="G656" s="16" t="n">
        <v>0</v>
      </c>
      <c r="H656" s="16" t="n">
        <v>0</v>
      </c>
      <c r="I656" s="16" t="n">
        <v>0</v>
      </c>
      <c r="J656" s="16"/>
      <c r="K656" s="16" t="n">
        <v>0</v>
      </c>
      <c r="L656" s="16" t="n">
        <v>0</v>
      </c>
      <c r="M656" s="16" t="n">
        <v>0</v>
      </c>
      <c r="N656" s="16" t="n">
        <v>0</v>
      </c>
      <c r="O656" s="16" t="n">
        <v>0</v>
      </c>
      <c r="P656" s="16" t="n">
        <v>0</v>
      </c>
      <c r="Q656" s="16" t="n">
        <v>0</v>
      </c>
      <c r="R656" s="16" t="n">
        <v>0</v>
      </c>
      <c r="S656" s="16" t="n">
        <v>0</v>
      </c>
      <c r="T656" s="16" t="n">
        <v>0</v>
      </c>
      <c r="U656" s="16" t="n">
        <v>0</v>
      </c>
      <c r="V656" s="16" t="n">
        <v>0</v>
      </c>
      <c r="W656" s="16"/>
      <c r="X656" s="16" t="n">
        <v>0</v>
      </c>
      <c r="Y656" s="16" t="n">
        <v>0</v>
      </c>
      <c r="Z656" s="16"/>
      <c r="AA656" s="16" t="n">
        <v>0</v>
      </c>
      <c r="AB656" s="16" t="n">
        <v>0</v>
      </c>
      <c r="AC656" s="16" t="n">
        <v>0</v>
      </c>
      <c r="AD656" s="16"/>
      <c r="AE656" s="16" t="n">
        <v>0</v>
      </c>
      <c r="AF656" s="16" t="n">
        <v>0</v>
      </c>
      <c r="AG656" s="16" t="n">
        <v>0</v>
      </c>
      <c r="AH656" s="16"/>
      <c r="AI656" s="16" t="n">
        <v>0</v>
      </c>
      <c r="AJ656" s="16" t="n">
        <v>0</v>
      </c>
    </row>
    <row r="657">
      <c r="B657" t="s">
        <v>278</v>
      </c>
      <c r="C657" s="16" t="n">
        <v>0</v>
      </c>
      <c r="D657" s="16" t="n">
        <v>0</v>
      </c>
      <c r="E657" s="16" t="n">
        <v>0</v>
      </c>
      <c r="F657" s="16"/>
      <c r="G657" s="16" t="n">
        <v>0</v>
      </c>
      <c r="H657" s="16" t="n">
        <v>0</v>
      </c>
      <c r="I657" s="16" t="n">
        <v>0</v>
      </c>
      <c r="J657" s="16"/>
      <c r="K657" s="16" t="n">
        <v>0</v>
      </c>
      <c r="L657" s="16" t="n">
        <v>0</v>
      </c>
      <c r="M657" s="16" t="n">
        <v>0</v>
      </c>
      <c r="N657" s="16" t="n">
        <v>0</v>
      </c>
      <c r="O657" s="16" t="n">
        <v>0</v>
      </c>
      <c r="P657" s="16" t="n">
        <v>0</v>
      </c>
      <c r="Q657" s="16" t="n">
        <v>0</v>
      </c>
      <c r="R657" s="16" t="n">
        <v>0</v>
      </c>
      <c r="S657" s="16" t="n">
        <v>0</v>
      </c>
      <c r="T657" s="16" t="n">
        <v>0</v>
      </c>
      <c r="U657" s="16" t="n">
        <v>0</v>
      </c>
      <c r="V657" s="16" t="n">
        <v>0</v>
      </c>
      <c r="W657" s="16"/>
      <c r="X657" s="16" t="n">
        <v>0</v>
      </c>
      <c r="Y657" s="16" t="n">
        <v>0</v>
      </c>
      <c r="Z657" s="16"/>
      <c r="AA657" s="16" t="n">
        <v>0</v>
      </c>
      <c r="AB657" s="16" t="n">
        <v>0</v>
      </c>
      <c r="AC657" s="16" t="n">
        <v>0</v>
      </c>
      <c r="AD657" s="16"/>
      <c r="AE657" s="16" t="n">
        <v>0</v>
      </c>
      <c r="AF657" s="16" t="n">
        <v>0</v>
      </c>
      <c r="AG657" s="16" t="n">
        <v>0</v>
      </c>
      <c r="AH657" s="16"/>
      <c r="AI657" s="16" t="n">
        <v>0</v>
      </c>
      <c r="AJ657" s="16" t="n">
        <v>0</v>
      </c>
    </row>
    <row r="658">
      <c r="B658" t="s">
        <v>279</v>
      </c>
      <c r="C658" s="16" t="n">
        <v>0</v>
      </c>
      <c r="D658" s="16" t="n">
        <v>0</v>
      </c>
      <c r="E658" s="16" t="n">
        <v>0</v>
      </c>
      <c r="F658" s="16"/>
      <c r="G658" s="16" t="n">
        <v>0</v>
      </c>
      <c r="H658" s="16" t="n">
        <v>0</v>
      </c>
      <c r="I658" s="16" t="n">
        <v>0</v>
      </c>
      <c r="J658" s="16"/>
      <c r="K658" s="16" t="n">
        <v>0</v>
      </c>
      <c r="L658" s="16" t="n">
        <v>0</v>
      </c>
      <c r="M658" s="16" t="n">
        <v>0</v>
      </c>
      <c r="N658" s="16" t="n">
        <v>0</v>
      </c>
      <c r="O658" s="16" t="n">
        <v>0</v>
      </c>
      <c r="P658" s="16" t="n">
        <v>0</v>
      </c>
      <c r="Q658" s="16" t="n">
        <v>0</v>
      </c>
      <c r="R658" s="16" t="n">
        <v>0</v>
      </c>
      <c r="S658" s="16" t="n">
        <v>0</v>
      </c>
      <c r="T658" s="16" t="n">
        <v>0</v>
      </c>
      <c r="U658" s="16" t="n">
        <v>0</v>
      </c>
      <c r="V658" s="16" t="n">
        <v>0</v>
      </c>
      <c r="W658" s="16"/>
      <c r="X658" s="16" t="n">
        <v>0</v>
      </c>
      <c r="Y658" s="16" t="n">
        <v>0</v>
      </c>
      <c r="Z658" s="16"/>
      <c r="AA658" s="16" t="n">
        <v>0</v>
      </c>
      <c r="AB658" s="16" t="n">
        <v>0</v>
      </c>
      <c r="AC658" s="16" t="n">
        <v>0</v>
      </c>
      <c r="AD658" s="16"/>
      <c r="AE658" s="16" t="n">
        <v>0</v>
      </c>
      <c r="AF658" s="16" t="n">
        <v>0</v>
      </c>
      <c r="AG658" s="16" t="n">
        <v>0</v>
      </c>
      <c r="AH658" s="16"/>
      <c r="AI658" s="16" t="n">
        <v>0</v>
      </c>
      <c r="AJ658" s="16" t="n">
        <v>0</v>
      </c>
    </row>
    <row r="659">
      <c r="B659" t="s">
        <v>280</v>
      </c>
      <c r="C659" s="16" t="n">
        <v>0.208444141486127</v>
      </c>
      <c r="D659" s="16" t="n">
        <v>0.218548641766818</v>
      </c>
      <c r="E659" s="16" t="n">
        <v>0.197587007301821</v>
      </c>
      <c r="F659" s="16"/>
      <c r="G659" s="16" t="n">
        <v>0.172002408477662</v>
      </c>
      <c r="H659" s="16" t="n">
        <v>0.222977934390221</v>
      </c>
      <c r="I659" s="16" t="n">
        <v>0.209316095747806</v>
      </c>
      <c r="J659" s="16"/>
      <c r="K659" s="16" t="n">
        <v>0.199871032878561</v>
      </c>
      <c r="L659" s="16" t="n">
        <v>0.215431296065459</v>
      </c>
      <c r="M659" s="16" t="n">
        <v>0.19011189286617</v>
      </c>
      <c r="N659" s="16" t="n">
        <v>0.274054273100259</v>
      </c>
      <c r="O659" s="16" t="n">
        <v>0.232821594444565</v>
      </c>
      <c r="P659" s="16" t="n">
        <v>0.193358421155033</v>
      </c>
      <c r="Q659" s="16" t="n">
        <v>0.234327643653319</v>
      </c>
      <c r="R659" s="16" t="n">
        <v>0.163254768473516</v>
      </c>
      <c r="S659" s="16" t="n">
        <v>0.220686688874681</v>
      </c>
      <c r="T659" s="16" t="n">
        <v>0.167389847494257</v>
      </c>
      <c r="U659" s="16" t="n">
        <v>0.180551780135644</v>
      </c>
      <c r="V659" s="16" t="n">
        <v>0.152147429163115</v>
      </c>
      <c r="W659" s="16"/>
      <c r="X659" s="16" t="n">
        <v>0.211782890305045</v>
      </c>
      <c r="Y659" s="16" t="n">
        <v>0.202739972410202</v>
      </c>
      <c r="Z659" s="16"/>
      <c r="AA659" s="16" t="n">
        <v>0.22645626428751</v>
      </c>
      <c r="AB659" s="16" t="n">
        <v>0.202179000688564</v>
      </c>
      <c r="AC659" s="16" t="n">
        <v>0.203815028105346</v>
      </c>
      <c r="AD659" s="16"/>
      <c r="AE659" s="16" t="n">
        <v>0.214825928065609</v>
      </c>
      <c r="AF659" s="16" t="n">
        <v>0.205448154543147</v>
      </c>
      <c r="AG659" s="16" t="n">
        <v>0.197882691763819</v>
      </c>
      <c r="AH659" s="16"/>
      <c r="AI659" s="16" t="n">
        <v>0.211573402349506</v>
      </c>
      <c r="AJ659" s="16" t="n">
        <v>0.22705874659778</v>
      </c>
    </row>
    <row r="660">
      <c r="B660" t="s">
        <v>281</v>
      </c>
      <c r="C660" s="16" t="n">
        <v>0.610584994017027</v>
      </c>
      <c r="D660" s="16" t="n">
        <v>0.592209397242222</v>
      </c>
      <c r="E660" s="16" t="n">
        <v>0.627027215017229</v>
      </c>
      <c r="F660" s="16"/>
      <c r="G660" s="16" t="n">
        <v>0.602506386831352</v>
      </c>
      <c r="H660" s="16" t="n">
        <v>0.603892709338058</v>
      </c>
      <c r="I660" s="16" t="n">
        <v>0.620001663488791</v>
      </c>
      <c r="J660" s="16"/>
      <c r="K660" s="16" t="n">
        <v>0.652960256265179</v>
      </c>
      <c r="L660" s="16" t="n">
        <v>0.624461905196353</v>
      </c>
      <c r="M660" s="16" t="n">
        <v>0.592987686527795</v>
      </c>
      <c r="N660" s="16" t="n">
        <v>0.566436027745046</v>
      </c>
      <c r="O660" s="16" t="n">
        <v>0.600544792286413</v>
      </c>
      <c r="P660" s="16" t="n">
        <v>0.6395325315478</v>
      </c>
      <c r="Q660" s="16" t="n">
        <v>0.607359927658365</v>
      </c>
      <c r="R660" s="16" t="n">
        <v>0.631457685805001</v>
      </c>
      <c r="S660" s="16" t="n">
        <v>0.584835863214136</v>
      </c>
      <c r="T660" s="16" t="n">
        <v>0.613101784377967</v>
      </c>
      <c r="U660" s="16" t="n">
        <v>0.600375329870164</v>
      </c>
      <c r="V660" s="16" t="n">
        <v>0.540396088990611</v>
      </c>
      <c r="W660" s="16"/>
      <c r="X660" s="16" t="n">
        <v>0.611072679462733</v>
      </c>
      <c r="Y660" s="16" t="n">
        <v>0.609751795597782</v>
      </c>
      <c r="Z660" s="16"/>
      <c r="AA660" s="16" t="n">
        <v>0.623882309320797</v>
      </c>
      <c r="AB660" s="16" t="n">
        <v>0.619962661224621</v>
      </c>
      <c r="AC660" s="16" t="n">
        <v>0.588438104416254</v>
      </c>
      <c r="AD660" s="16"/>
      <c r="AE660" s="16" t="n">
        <v>0.61268988873546</v>
      </c>
      <c r="AF660" s="16" t="n">
        <v>0.618111453327539</v>
      </c>
      <c r="AG660" s="16" t="n">
        <v>0.588930936567835</v>
      </c>
      <c r="AH660" s="16"/>
      <c r="AI660" s="16" t="n">
        <v>0.652178505503444</v>
      </c>
      <c r="AJ660" s="16" t="n">
        <v>0.608739136617393</v>
      </c>
    </row>
    <row r="661">
      <c r="B661" t="s">
        <v>282</v>
      </c>
      <c r="C661" s="16" t="n">
        <v>0</v>
      </c>
      <c r="D661" s="16" t="n">
        <v>0</v>
      </c>
      <c r="E661" s="16" t="n">
        <v>0</v>
      </c>
      <c r="F661" s="16"/>
      <c r="G661" s="16" t="n">
        <v>0</v>
      </c>
      <c r="H661" s="16" t="n">
        <v>0</v>
      </c>
      <c r="I661" s="16" t="n">
        <v>0</v>
      </c>
      <c r="J661" s="16"/>
      <c r="K661" s="16" t="n">
        <v>0</v>
      </c>
      <c r="L661" s="16" t="n">
        <v>0</v>
      </c>
      <c r="M661" s="16" t="n">
        <v>0</v>
      </c>
      <c r="N661" s="16" t="n">
        <v>0</v>
      </c>
      <c r="O661" s="16" t="n">
        <v>0</v>
      </c>
      <c r="P661" s="16" t="n">
        <v>0</v>
      </c>
      <c r="Q661" s="16" t="n">
        <v>0</v>
      </c>
      <c r="R661" s="16" t="n">
        <v>0</v>
      </c>
      <c r="S661" s="16" t="n">
        <v>0</v>
      </c>
      <c r="T661" s="16" t="n">
        <v>0</v>
      </c>
      <c r="U661" s="16" t="n">
        <v>0</v>
      </c>
      <c r="V661" s="16" t="n">
        <v>0</v>
      </c>
      <c r="W661" s="16"/>
      <c r="X661" s="16" t="n">
        <v>0</v>
      </c>
      <c r="Y661" s="16" t="n">
        <v>0</v>
      </c>
      <c r="Z661" s="16"/>
      <c r="AA661" s="16" t="n">
        <v>0</v>
      </c>
      <c r="AB661" s="16" t="n">
        <v>0</v>
      </c>
      <c r="AC661" s="16" t="n">
        <v>0</v>
      </c>
      <c r="AD661" s="16"/>
      <c r="AE661" s="16" t="n">
        <v>0</v>
      </c>
      <c r="AF661" s="16" t="n">
        <v>0</v>
      </c>
      <c r="AG661" s="16" t="n">
        <v>0</v>
      </c>
      <c r="AH661" s="16"/>
      <c r="AI661" s="16" t="n">
        <v>0</v>
      </c>
      <c r="AJ661" s="16" t="n">
        <v>0</v>
      </c>
    </row>
    <row r="662">
      <c r="B662" t="s">
        <v>283</v>
      </c>
      <c r="C662" s="16" t="n">
        <v>0</v>
      </c>
      <c r="D662" s="16" t="n">
        <v>0</v>
      </c>
      <c r="E662" s="16" t="n">
        <v>0</v>
      </c>
      <c r="F662" s="16"/>
      <c r="G662" s="16" t="n">
        <v>0</v>
      </c>
      <c r="H662" s="16" t="n">
        <v>0</v>
      </c>
      <c r="I662" s="16" t="n">
        <v>0</v>
      </c>
      <c r="J662" s="16"/>
      <c r="K662" s="16" t="n">
        <v>0</v>
      </c>
      <c r="L662" s="16" t="n">
        <v>0</v>
      </c>
      <c r="M662" s="16" t="n">
        <v>0</v>
      </c>
      <c r="N662" s="16" t="n">
        <v>0</v>
      </c>
      <c r="O662" s="16" t="n">
        <v>0</v>
      </c>
      <c r="P662" s="16" t="n">
        <v>0</v>
      </c>
      <c r="Q662" s="16" t="n">
        <v>0</v>
      </c>
      <c r="R662" s="16" t="n">
        <v>0</v>
      </c>
      <c r="S662" s="16" t="n">
        <v>0</v>
      </c>
      <c r="T662" s="16" t="n">
        <v>0</v>
      </c>
      <c r="U662" s="16" t="n">
        <v>0</v>
      </c>
      <c r="V662" s="16" t="n">
        <v>0</v>
      </c>
      <c r="W662" s="16"/>
      <c r="X662" s="16" t="n">
        <v>0</v>
      </c>
      <c r="Y662" s="16" t="n">
        <v>0</v>
      </c>
      <c r="Z662" s="16"/>
      <c r="AA662" s="16" t="n">
        <v>0</v>
      </c>
      <c r="AB662" s="16" t="n">
        <v>0</v>
      </c>
      <c r="AC662" s="16" t="n">
        <v>0</v>
      </c>
      <c r="AD662" s="16"/>
      <c r="AE662" s="16" t="n">
        <v>0</v>
      </c>
      <c r="AF662" s="16" t="n">
        <v>0</v>
      </c>
      <c r="AG662" s="16" t="n">
        <v>0</v>
      </c>
      <c r="AH662" s="16"/>
      <c r="AI662" s="16" t="n">
        <v>0</v>
      </c>
      <c r="AJ662" s="16" t="n">
        <v>0</v>
      </c>
    </row>
    <row r="663">
      <c r="B663" t="s">
        <v>284</v>
      </c>
      <c r="C663" s="16" t="n">
        <v>0</v>
      </c>
      <c r="D663" s="16" t="n">
        <v>0</v>
      </c>
      <c r="E663" s="16" t="n">
        <v>0</v>
      </c>
      <c r="F663" s="16"/>
      <c r="G663" s="16" t="n">
        <v>0</v>
      </c>
      <c r="H663" s="16" t="n">
        <v>0</v>
      </c>
      <c r="I663" s="16" t="n">
        <v>0</v>
      </c>
      <c r="J663" s="16"/>
      <c r="K663" s="16" t="n">
        <v>0</v>
      </c>
      <c r="L663" s="16" t="n">
        <v>0</v>
      </c>
      <c r="M663" s="16" t="n">
        <v>0</v>
      </c>
      <c r="N663" s="16" t="n">
        <v>0</v>
      </c>
      <c r="O663" s="16" t="n">
        <v>0</v>
      </c>
      <c r="P663" s="16" t="n">
        <v>0</v>
      </c>
      <c r="Q663" s="16" t="n">
        <v>0</v>
      </c>
      <c r="R663" s="16" t="n">
        <v>0</v>
      </c>
      <c r="S663" s="16" t="n">
        <v>0</v>
      </c>
      <c r="T663" s="16" t="n">
        <v>0</v>
      </c>
      <c r="U663" s="16" t="n">
        <v>0</v>
      </c>
      <c r="V663" s="16" t="n">
        <v>0</v>
      </c>
      <c r="W663" s="16"/>
      <c r="X663" s="16" t="n">
        <v>0</v>
      </c>
      <c r="Y663" s="16" t="n">
        <v>0</v>
      </c>
      <c r="Z663" s="16"/>
      <c r="AA663" s="16" t="n">
        <v>0</v>
      </c>
      <c r="AB663" s="16" t="n">
        <v>0</v>
      </c>
      <c r="AC663" s="16" t="n">
        <v>0</v>
      </c>
      <c r="AD663" s="16"/>
      <c r="AE663" s="16" t="n">
        <v>0</v>
      </c>
      <c r="AF663" s="16" t="n">
        <v>0</v>
      </c>
      <c r="AG663" s="16" t="n">
        <v>0</v>
      </c>
      <c r="AH663" s="16"/>
      <c r="AI663" s="16" t="n">
        <v>0</v>
      </c>
      <c r="AJ663" s="16" t="n">
        <v>0</v>
      </c>
    </row>
    <row r="664">
      <c r="B664" t="s">
        <v>285</v>
      </c>
      <c r="C664" s="16" t="n">
        <v>0</v>
      </c>
      <c r="D664" s="16" t="n">
        <v>0</v>
      </c>
      <c r="E664" s="16" t="n">
        <v>0</v>
      </c>
      <c r="F664" s="16"/>
      <c r="G664" s="16" t="n">
        <v>0</v>
      </c>
      <c r="H664" s="16" t="n">
        <v>0</v>
      </c>
      <c r="I664" s="16" t="n">
        <v>0</v>
      </c>
      <c r="J664" s="16"/>
      <c r="K664" s="16" t="n">
        <v>0</v>
      </c>
      <c r="L664" s="16" t="n">
        <v>0</v>
      </c>
      <c r="M664" s="16" t="n">
        <v>0</v>
      </c>
      <c r="N664" s="16" t="n">
        <v>0</v>
      </c>
      <c r="O664" s="16" t="n">
        <v>0</v>
      </c>
      <c r="P664" s="16" t="n">
        <v>0</v>
      </c>
      <c r="Q664" s="16" t="n">
        <v>0</v>
      </c>
      <c r="R664" s="16" t="n">
        <v>0</v>
      </c>
      <c r="S664" s="16" t="n">
        <v>0</v>
      </c>
      <c r="T664" s="16" t="n">
        <v>0</v>
      </c>
      <c r="U664" s="16" t="n">
        <v>0</v>
      </c>
      <c r="V664" s="16" t="n">
        <v>0</v>
      </c>
      <c r="W664" s="16"/>
      <c r="X664" s="16" t="n">
        <v>0</v>
      </c>
      <c r="Y664" s="16" t="n">
        <v>0</v>
      </c>
      <c r="Z664" s="16"/>
      <c r="AA664" s="16" t="n">
        <v>0</v>
      </c>
      <c r="AB664" s="16" t="n">
        <v>0</v>
      </c>
      <c r="AC664" s="16" t="n">
        <v>0</v>
      </c>
      <c r="AD664" s="16"/>
      <c r="AE664" s="16" t="n">
        <v>0</v>
      </c>
      <c r="AF664" s="16" t="n">
        <v>0</v>
      </c>
      <c r="AG664" s="16" t="n">
        <v>0</v>
      </c>
      <c r="AH664" s="16"/>
      <c r="AI664" s="16" t="n">
        <v>0</v>
      </c>
      <c r="AJ664" s="16" t="n">
        <v>0</v>
      </c>
    </row>
    <row r="665">
      <c r="B665" t="s">
        <v>286</v>
      </c>
      <c r="C665" s="16" t="n">
        <v>0</v>
      </c>
      <c r="D665" s="16" t="n">
        <v>0</v>
      </c>
      <c r="E665" s="16" t="n">
        <v>0</v>
      </c>
      <c r="F665" s="16"/>
      <c r="G665" s="16" t="n">
        <v>0</v>
      </c>
      <c r="H665" s="16" t="n">
        <v>0</v>
      </c>
      <c r="I665" s="16" t="n">
        <v>0</v>
      </c>
      <c r="J665" s="16"/>
      <c r="K665" s="16" t="n">
        <v>0</v>
      </c>
      <c r="L665" s="16" t="n">
        <v>0</v>
      </c>
      <c r="M665" s="16" t="n">
        <v>0</v>
      </c>
      <c r="N665" s="16" t="n">
        <v>0</v>
      </c>
      <c r="O665" s="16" t="n">
        <v>0</v>
      </c>
      <c r="P665" s="16" t="n">
        <v>0</v>
      </c>
      <c r="Q665" s="16" t="n">
        <v>0</v>
      </c>
      <c r="R665" s="16" t="n">
        <v>0</v>
      </c>
      <c r="S665" s="16" t="n">
        <v>0</v>
      </c>
      <c r="T665" s="16" t="n">
        <v>0</v>
      </c>
      <c r="U665" s="16" t="n">
        <v>0</v>
      </c>
      <c r="V665" s="16" t="n">
        <v>0</v>
      </c>
      <c r="W665" s="16"/>
      <c r="X665" s="16" t="n">
        <v>0</v>
      </c>
      <c r="Y665" s="16" t="n">
        <v>0</v>
      </c>
      <c r="Z665" s="16"/>
      <c r="AA665" s="16" t="n">
        <v>0</v>
      </c>
      <c r="AB665" s="16" t="n">
        <v>0</v>
      </c>
      <c r="AC665" s="16" t="n">
        <v>0</v>
      </c>
      <c r="AD665" s="16"/>
      <c r="AE665" s="16" t="n">
        <v>0</v>
      </c>
      <c r="AF665" s="16" t="n">
        <v>0</v>
      </c>
      <c r="AG665" s="16" t="n">
        <v>0</v>
      </c>
      <c r="AH665" s="16"/>
      <c r="AI665" s="16" t="n">
        <v>0</v>
      </c>
      <c r="AJ665" s="16" t="n">
        <v>0</v>
      </c>
    </row>
    <row r="666">
      <c r="B666" t="s">
        <v>287</v>
      </c>
      <c r="C666" s="16" t="n">
        <v>0</v>
      </c>
      <c r="D666" s="16" t="n">
        <v>0</v>
      </c>
      <c r="E666" s="16" t="n">
        <v>0</v>
      </c>
      <c r="F666" s="16"/>
      <c r="G666" s="16" t="n">
        <v>0</v>
      </c>
      <c r="H666" s="16" t="n">
        <v>0</v>
      </c>
      <c r="I666" s="16" t="n">
        <v>0</v>
      </c>
      <c r="J666" s="16"/>
      <c r="K666" s="16" t="n">
        <v>0</v>
      </c>
      <c r="L666" s="16" t="n">
        <v>0</v>
      </c>
      <c r="M666" s="16" t="n">
        <v>0</v>
      </c>
      <c r="N666" s="16" t="n">
        <v>0</v>
      </c>
      <c r="O666" s="16" t="n">
        <v>0</v>
      </c>
      <c r="P666" s="16" t="n">
        <v>0</v>
      </c>
      <c r="Q666" s="16" t="n">
        <v>0</v>
      </c>
      <c r="R666" s="16" t="n">
        <v>0</v>
      </c>
      <c r="S666" s="16" t="n">
        <v>0</v>
      </c>
      <c r="T666" s="16" t="n">
        <v>0</v>
      </c>
      <c r="U666" s="16" t="n">
        <v>0</v>
      </c>
      <c r="V666" s="16" t="n">
        <v>0</v>
      </c>
      <c r="W666" s="16"/>
      <c r="X666" s="16" t="n">
        <v>0</v>
      </c>
      <c r="Y666" s="16" t="n">
        <v>0</v>
      </c>
      <c r="Z666" s="16"/>
      <c r="AA666" s="16" t="n">
        <v>0</v>
      </c>
      <c r="AB666" s="16" t="n">
        <v>0</v>
      </c>
      <c r="AC666" s="16" t="n">
        <v>0</v>
      </c>
      <c r="AD666" s="16"/>
      <c r="AE666" s="16" t="n">
        <v>0</v>
      </c>
      <c r="AF666" s="16" t="n">
        <v>0</v>
      </c>
      <c r="AG666" s="16" t="n">
        <v>0</v>
      </c>
      <c r="AH666" s="16"/>
      <c r="AI666" s="16" t="n">
        <v>0</v>
      </c>
      <c r="AJ666" s="16" t="n">
        <v>0</v>
      </c>
    </row>
    <row r="667">
      <c r="B667" t="s">
        <v>288</v>
      </c>
      <c r="C667" s="16" t="n">
        <v>0</v>
      </c>
      <c r="D667" s="16" t="n">
        <v>0</v>
      </c>
      <c r="E667" s="16" t="n">
        <v>0</v>
      </c>
      <c r="F667" s="16"/>
      <c r="G667" s="16" t="n">
        <v>0</v>
      </c>
      <c r="H667" s="16" t="n">
        <v>0</v>
      </c>
      <c r="I667" s="16" t="n">
        <v>0</v>
      </c>
      <c r="J667" s="16"/>
      <c r="K667" s="16" t="n">
        <v>0</v>
      </c>
      <c r="L667" s="16" t="n">
        <v>0</v>
      </c>
      <c r="M667" s="16" t="n">
        <v>0</v>
      </c>
      <c r="N667" s="16" t="n">
        <v>0</v>
      </c>
      <c r="O667" s="16" t="n">
        <v>0</v>
      </c>
      <c r="P667" s="16" t="n">
        <v>0</v>
      </c>
      <c r="Q667" s="16" t="n">
        <v>0</v>
      </c>
      <c r="R667" s="16" t="n">
        <v>0</v>
      </c>
      <c r="S667" s="16" t="n">
        <v>0</v>
      </c>
      <c r="T667" s="16" t="n">
        <v>0</v>
      </c>
      <c r="U667" s="16" t="n">
        <v>0</v>
      </c>
      <c r="V667" s="16" t="n">
        <v>0</v>
      </c>
      <c r="W667" s="16"/>
      <c r="X667" s="16" t="n">
        <v>0</v>
      </c>
      <c r="Y667" s="16" t="n">
        <v>0</v>
      </c>
      <c r="Z667" s="16"/>
      <c r="AA667" s="16" t="n">
        <v>0</v>
      </c>
      <c r="AB667" s="16" t="n">
        <v>0</v>
      </c>
      <c r="AC667" s="16" t="n">
        <v>0</v>
      </c>
      <c r="AD667" s="16"/>
      <c r="AE667" s="16" t="n">
        <v>0</v>
      </c>
      <c r="AF667" s="16" t="n">
        <v>0</v>
      </c>
      <c r="AG667" s="16" t="n">
        <v>0</v>
      </c>
      <c r="AH667" s="16"/>
      <c r="AI667" s="16" t="n">
        <v>0</v>
      </c>
      <c r="AJ667" s="16" t="n">
        <v>0</v>
      </c>
    </row>
    <row r="668">
      <c r="B668" t="s">
        <v>289</v>
      </c>
      <c r="C668" s="16" t="n">
        <v>0</v>
      </c>
      <c r="D668" s="16" t="n">
        <v>0</v>
      </c>
      <c r="E668" s="16" t="n">
        <v>0</v>
      </c>
      <c r="F668" s="16"/>
      <c r="G668" s="16" t="n">
        <v>0</v>
      </c>
      <c r="H668" s="16" t="n">
        <v>0</v>
      </c>
      <c r="I668" s="16" t="n">
        <v>0</v>
      </c>
      <c r="J668" s="16"/>
      <c r="K668" s="16" t="n">
        <v>0</v>
      </c>
      <c r="L668" s="16" t="n">
        <v>0</v>
      </c>
      <c r="M668" s="16" t="n">
        <v>0</v>
      </c>
      <c r="N668" s="16" t="n">
        <v>0</v>
      </c>
      <c r="O668" s="16" t="n">
        <v>0</v>
      </c>
      <c r="P668" s="16" t="n">
        <v>0</v>
      </c>
      <c r="Q668" s="16" t="n">
        <v>0</v>
      </c>
      <c r="R668" s="16" t="n">
        <v>0</v>
      </c>
      <c r="S668" s="16" t="n">
        <v>0</v>
      </c>
      <c r="T668" s="16" t="n">
        <v>0</v>
      </c>
      <c r="U668" s="16" t="n">
        <v>0</v>
      </c>
      <c r="V668" s="16" t="n">
        <v>0</v>
      </c>
      <c r="W668" s="16"/>
      <c r="X668" s="16" t="n">
        <v>0</v>
      </c>
      <c r="Y668" s="16" t="n">
        <v>0</v>
      </c>
      <c r="Z668" s="16"/>
      <c r="AA668" s="16" t="n">
        <v>0</v>
      </c>
      <c r="AB668" s="16" t="n">
        <v>0</v>
      </c>
      <c r="AC668" s="16" t="n">
        <v>0</v>
      </c>
      <c r="AD668" s="16"/>
      <c r="AE668" s="16" t="n">
        <v>0</v>
      </c>
      <c r="AF668" s="16" t="n">
        <v>0</v>
      </c>
      <c r="AG668" s="16" t="n">
        <v>0</v>
      </c>
      <c r="AH668" s="16"/>
      <c r="AI668" s="16" t="n">
        <v>0</v>
      </c>
      <c r="AJ668" s="16" t="n">
        <v>0</v>
      </c>
    </row>
    <row r="669">
      <c r="B669" t="s">
        <v>290</v>
      </c>
      <c r="C669" s="16" t="n">
        <v>0</v>
      </c>
      <c r="D669" s="16" t="n">
        <v>0</v>
      </c>
      <c r="E669" s="16" t="n">
        <v>0</v>
      </c>
      <c r="F669" s="16"/>
      <c r="G669" s="16" t="n">
        <v>0</v>
      </c>
      <c r="H669" s="16" t="n">
        <v>0</v>
      </c>
      <c r="I669" s="16" t="n">
        <v>0</v>
      </c>
      <c r="J669" s="16"/>
      <c r="K669" s="16" t="n">
        <v>0</v>
      </c>
      <c r="L669" s="16" t="n">
        <v>0</v>
      </c>
      <c r="M669" s="16" t="n">
        <v>0</v>
      </c>
      <c r="N669" s="16" t="n">
        <v>0</v>
      </c>
      <c r="O669" s="16" t="n">
        <v>0</v>
      </c>
      <c r="P669" s="16" t="n">
        <v>0</v>
      </c>
      <c r="Q669" s="16" t="n">
        <v>0</v>
      </c>
      <c r="R669" s="16" t="n">
        <v>0</v>
      </c>
      <c r="S669" s="16" t="n">
        <v>0</v>
      </c>
      <c r="T669" s="16" t="n">
        <v>0</v>
      </c>
      <c r="U669" s="16" t="n">
        <v>0</v>
      </c>
      <c r="V669" s="16" t="n">
        <v>0</v>
      </c>
      <c r="W669" s="16"/>
      <c r="X669" s="16" t="n">
        <v>0</v>
      </c>
      <c r="Y669" s="16" t="n">
        <v>0</v>
      </c>
      <c r="Z669" s="16"/>
      <c r="AA669" s="16" t="n">
        <v>0</v>
      </c>
      <c r="AB669" s="16" t="n">
        <v>0</v>
      </c>
      <c r="AC669" s="16" t="n">
        <v>0</v>
      </c>
      <c r="AD669" s="16"/>
      <c r="AE669" s="16" t="n">
        <v>0</v>
      </c>
      <c r="AF669" s="16" t="n">
        <v>0</v>
      </c>
      <c r="AG669" s="16" t="n">
        <v>0</v>
      </c>
      <c r="AH669" s="16"/>
      <c r="AI669" s="16" t="n">
        <v>0</v>
      </c>
      <c r="AJ669" s="16" t="n">
        <v>0</v>
      </c>
    </row>
    <row r="670">
      <c r="B670" t="s">
        <v>291</v>
      </c>
      <c r="C670" s="16" t="n">
        <v>0</v>
      </c>
      <c r="D670" s="16" t="n">
        <v>0</v>
      </c>
      <c r="E670" s="16" t="n">
        <v>0</v>
      </c>
      <c r="F670" s="16"/>
      <c r="G670" s="16" t="n">
        <v>0</v>
      </c>
      <c r="H670" s="16" t="n">
        <v>0</v>
      </c>
      <c r="I670" s="16" t="n">
        <v>0</v>
      </c>
      <c r="J670" s="16"/>
      <c r="K670" s="16" t="n">
        <v>0</v>
      </c>
      <c r="L670" s="16" t="n">
        <v>0</v>
      </c>
      <c r="M670" s="16" t="n">
        <v>0</v>
      </c>
      <c r="N670" s="16" t="n">
        <v>0</v>
      </c>
      <c r="O670" s="16" t="n">
        <v>0</v>
      </c>
      <c r="P670" s="16" t="n">
        <v>0</v>
      </c>
      <c r="Q670" s="16" t="n">
        <v>0</v>
      </c>
      <c r="R670" s="16" t="n">
        <v>0</v>
      </c>
      <c r="S670" s="16" t="n">
        <v>0</v>
      </c>
      <c r="T670" s="16" t="n">
        <v>0</v>
      </c>
      <c r="U670" s="16" t="n">
        <v>0</v>
      </c>
      <c r="V670" s="16" t="n">
        <v>0</v>
      </c>
      <c r="W670" s="16"/>
      <c r="X670" s="16" t="n">
        <v>0</v>
      </c>
      <c r="Y670" s="16" t="n">
        <v>0</v>
      </c>
      <c r="Z670" s="16"/>
      <c r="AA670" s="16" t="n">
        <v>0</v>
      </c>
      <c r="AB670" s="16" t="n">
        <v>0</v>
      </c>
      <c r="AC670" s="16" t="n">
        <v>0</v>
      </c>
      <c r="AD670" s="16"/>
      <c r="AE670" s="16" t="n">
        <v>0</v>
      </c>
      <c r="AF670" s="16" t="n">
        <v>0</v>
      </c>
      <c r="AG670" s="16" t="n">
        <v>0</v>
      </c>
      <c r="AH670" s="16"/>
      <c r="AI670" s="16" t="n">
        <v>0</v>
      </c>
      <c r="AJ670" s="16" t="n">
        <v>0</v>
      </c>
    </row>
    <row r="671">
      <c r="B671" t="s">
        <v>292</v>
      </c>
      <c r="C671" s="16" t="n">
        <v>0</v>
      </c>
      <c r="D671" s="16" t="n">
        <v>0</v>
      </c>
      <c r="E671" s="16" t="n">
        <v>0</v>
      </c>
      <c r="F671" s="16"/>
      <c r="G671" s="16" t="n">
        <v>0</v>
      </c>
      <c r="H671" s="16" t="n">
        <v>0</v>
      </c>
      <c r="I671" s="16" t="n">
        <v>0</v>
      </c>
      <c r="J671" s="16"/>
      <c r="K671" s="16" t="n">
        <v>0</v>
      </c>
      <c r="L671" s="16" t="n">
        <v>0</v>
      </c>
      <c r="M671" s="16" t="n">
        <v>0</v>
      </c>
      <c r="N671" s="16" t="n">
        <v>0</v>
      </c>
      <c r="O671" s="16" t="n">
        <v>0</v>
      </c>
      <c r="P671" s="16" t="n">
        <v>0</v>
      </c>
      <c r="Q671" s="16" t="n">
        <v>0</v>
      </c>
      <c r="R671" s="16" t="n">
        <v>0</v>
      </c>
      <c r="S671" s="16" t="n">
        <v>0</v>
      </c>
      <c r="T671" s="16" t="n">
        <v>0</v>
      </c>
      <c r="U671" s="16" t="n">
        <v>0</v>
      </c>
      <c r="V671" s="16" t="n">
        <v>0</v>
      </c>
      <c r="W671" s="16"/>
      <c r="X671" s="16" t="n">
        <v>0</v>
      </c>
      <c r="Y671" s="16" t="n">
        <v>0</v>
      </c>
      <c r="Z671" s="16"/>
      <c r="AA671" s="16" t="n">
        <v>0</v>
      </c>
      <c r="AB671" s="16" t="n">
        <v>0</v>
      </c>
      <c r="AC671" s="16" t="n">
        <v>0</v>
      </c>
      <c r="AD671" s="16"/>
      <c r="AE671" s="16" t="n">
        <v>0</v>
      </c>
      <c r="AF671" s="16" t="n">
        <v>0</v>
      </c>
      <c r="AG671" s="16" t="n">
        <v>0</v>
      </c>
      <c r="AH671" s="16"/>
      <c r="AI671" s="16" t="n">
        <v>0</v>
      </c>
      <c r="AJ671" s="16" t="n">
        <v>0</v>
      </c>
    </row>
    <row r="672">
      <c r="B672" t="s">
        <v>293</v>
      </c>
      <c r="C672" s="16" t="n">
        <v>0</v>
      </c>
      <c r="D672" s="16" t="n">
        <v>0</v>
      </c>
      <c r="E672" s="16" t="n">
        <v>0</v>
      </c>
      <c r="F672" s="16"/>
      <c r="G672" s="16" t="n">
        <v>0</v>
      </c>
      <c r="H672" s="16" t="n">
        <v>0</v>
      </c>
      <c r="I672" s="16" t="n">
        <v>0</v>
      </c>
      <c r="J672" s="16"/>
      <c r="K672" s="16" t="n">
        <v>0</v>
      </c>
      <c r="L672" s="16" t="n">
        <v>0</v>
      </c>
      <c r="M672" s="16" t="n">
        <v>0</v>
      </c>
      <c r="N672" s="16" t="n">
        <v>0</v>
      </c>
      <c r="O672" s="16" t="n">
        <v>0</v>
      </c>
      <c r="P672" s="16" t="n">
        <v>0</v>
      </c>
      <c r="Q672" s="16" t="n">
        <v>0</v>
      </c>
      <c r="R672" s="16" t="n">
        <v>0</v>
      </c>
      <c r="S672" s="16" t="n">
        <v>0</v>
      </c>
      <c r="T672" s="16" t="n">
        <v>0</v>
      </c>
      <c r="U672" s="16" t="n">
        <v>0</v>
      </c>
      <c r="V672" s="16" t="n">
        <v>0</v>
      </c>
      <c r="W672" s="16"/>
      <c r="X672" s="16" t="n">
        <v>0</v>
      </c>
      <c r="Y672" s="16" t="n">
        <v>0</v>
      </c>
      <c r="Z672" s="16"/>
      <c r="AA672" s="16" t="n">
        <v>0</v>
      </c>
      <c r="AB672" s="16" t="n">
        <v>0</v>
      </c>
      <c r="AC672" s="16" t="n">
        <v>0</v>
      </c>
      <c r="AD672" s="16"/>
      <c r="AE672" s="16" t="n">
        <v>0</v>
      </c>
      <c r="AF672" s="16" t="n">
        <v>0</v>
      </c>
      <c r="AG672" s="16" t="n">
        <v>0</v>
      </c>
      <c r="AH672" s="16"/>
      <c r="AI672" s="16" t="n">
        <v>0</v>
      </c>
      <c r="AJ672" s="16" t="n">
        <v>0</v>
      </c>
    </row>
    <row r="673">
      <c r="B673" t="s">
        <v>294</v>
      </c>
      <c r="C673" s="16" t="n">
        <v>0</v>
      </c>
      <c r="D673" s="16" t="n">
        <v>0</v>
      </c>
      <c r="E673" s="16" t="n">
        <v>0</v>
      </c>
      <c r="F673" s="16"/>
      <c r="G673" s="16" t="n">
        <v>0</v>
      </c>
      <c r="H673" s="16" t="n">
        <v>0</v>
      </c>
      <c r="I673" s="16" t="n">
        <v>0</v>
      </c>
      <c r="J673" s="16"/>
      <c r="K673" s="16" t="n">
        <v>0</v>
      </c>
      <c r="L673" s="16" t="n">
        <v>0</v>
      </c>
      <c r="M673" s="16" t="n">
        <v>0</v>
      </c>
      <c r="N673" s="16" t="n">
        <v>0</v>
      </c>
      <c r="O673" s="16" t="n">
        <v>0</v>
      </c>
      <c r="P673" s="16" t="n">
        <v>0</v>
      </c>
      <c r="Q673" s="16" t="n">
        <v>0</v>
      </c>
      <c r="R673" s="16" t="n">
        <v>0</v>
      </c>
      <c r="S673" s="16" t="n">
        <v>0</v>
      </c>
      <c r="T673" s="16" t="n">
        <v>0</v>
      </c>
      <c r="U673" s="16" t="n">
        <v>0</v>
      </c>
      <c r="V673" s="16" t="n">
        <v>0</v>
      </c>
      <c r="W673" s="16"/>
      <c r="X673" s="16" t="n">
        <v>0</v>
      </c>
      <c r="Y673" s="16" t="n">
        <v>0</v>
      </c>
      <c r="Z673" s="16"/>
      <c r="AA673" s="16" t="n">
        <v>0</v>
      </c>
      <c r="AB673" s="16" t="n">
        <v>0</v>
      </c>
      <c r="AC673" s="16" t="n">
        <v>0</v>
      </c>
      <c r="AD673" s="16"/>
      <c r="AE673" s="16" t="n">
        <v>0</v>
      </c>
      <c r="AF673" s="16" t="n">
        <v>0</v>
      </c>
      <c r="AG673" s="16" t="n">
        <v>0</v>
      </c>
      <c r="AH673" s="16"/>
      <c r="AI673" s="16" t="n">
        <v>0</v>
      </c>
      <c r="AJ673" s="16" t="n">
        <v>0</v>
      </c>
    </row>
    <row r="674">
      <c r="B674" t="s">
        <v>295</v>
      </c>
      <c r="C674" s="16" t="n">
        <v>0</v>
      </c>
      <c r="D674" s="16" t="n">
        <v>0</v>
      </c>
      <c r="E674" s="16" t="n">
        <v>0</v>
      </c>
      <c r="F674" s="16"/>
      <c r="G674" s="16" t="n">
        <v>0</v>
      </c>
      <c r="H674" s="16" t="n">
        <v>0</v>
      </c>
      <c r="I674" s="16" t="n">
        <v>0</v>
      </c>
      <c r="J674" s="16"/>
      <c r="K674" s="16" t="n">
        <v>0</v>
      </c>
      <c r="L674" s="16" t="n">
        <v>0</v>
      </c>
      <c r="M674" s="16" t="n">
        <v>0</v>
      </c>
      <c r="N674" s="16" t="n">
        <v>0</v>
      </c>
      <c r="O674" s="16" t="n">
        <v>0</v>
      </c>
      <c r="P674" s="16" t="n">
        <v>0</v>
      </c>
      <c r="Q674" s="16" t="n">
        <v>0</v>
      </c>
      <c r="R674" s="16" t="n">
        <v>0</v>
      </c>
      <c r="S674" s="16" t="n">
        <v>0</v>
      </c>
      <c r="T674" s="16" t="n">
        <v>0</v>
      </c>
      <c r="U674" s="16" t="n">
        <v>0</v>
      </c>
      <c r="V674" s="16" t="n">
        <v>0</v>
      </c>
      <c r="W674" s="16"/>
      <c r="X674" s="16" t="n">
        <v>0</v>
      </c>
      <c r="Y674" s="16" t="n">
        <v>0</v>
      </c>
      <c r="Z674" s="16"/>
      <c r="AA674" s="16" t="n">
        <v>0</v>
      </c>
      <c r="AB674" s="16" t="n">
        <v>0</v>
      </c>
      <c r="AC674" s="16" t="n">
        <v>0</v>
      </c>
      <c r="AD674" s="16"/>
      <c r="AE674" s="16" t="n">
        <v>0</v>
      </c>
      <c r="AF674" s="16" t="n">
        <v>0</v>
      </c>
      <c r="AG674" s="16" t="n">
        <v>0</v>
      </c>
      <c r="AH674" s="16"/>
      <c r="AI674" s="16" t="n">
        <v>0</v>
      </c>
      <c r="AJ674" s="16" t="n">
        <v>0</v>
      </c>
    </row>
    <row r="675">
      <c r="B675" t="s">
        <v>269</v>
      </c>
      <c r="C675" s="16" t="n">
        <v>0.0789056532556198</v>
      </c>
      <c r="D675" s="16" t="n">
        <v>0.0770757704677368</v>
      </c>
      <c r="E675" s="16" t="n">
        <v>0.0827719871034157</v>
      </c>
      <c r="F675" s="16"/>
      <c r="G675" s="16" t="n">
        <v>0.095327449850759</v>
      </c>
      <c r="H675" s="16" t="n">
        <v>0.0634630567192862</v>
      </c>
      <c r="I675" s="16" t="n">
        <v>0.0867862321560817</v>
      </c>
      <c r="J675" s="16"/>
      <c r="K675" s="16" t="n">
        <v>0.0628936874643847</v>
      </c>
      <c r="L675" s="16" t="n">
        <v>0.056663897027232</v>
      </c>
      <c r="M675" s="16" t="n">
        <v>0.0642306174727409</v>
      </c>
      <c r="N675" s="16" t="n">
        <v>0.0900157523812738</v>
      </c>
      <c r="O675" s="16" t="n">
        <v>0.0831608509984905</v>
      </c>
      <c r="P675" s="16" t="n">
        <v>0.0691076531485001</v>
      </c>
      <c r="Q675" s="16" t="n">
        <v>0.0389549022376627</v>
      </c>
      <c r="R675" s="16" t="n">
        <v>0.129123383791877</v>
      </c>
      <c r="S675" s="16" t="n">
        <v>0.0929135661620977</v>
      </c>
      <c r="T675" s="16" t="n">
        <v>0.112926781377961</v>
      </c>
      <c r="U675" s="16" t="n">
        <v>0.0805440680079333</v>
      </c>
      <c r="V675" s="16" t="n">
        <v>0.191430146665969</v>
      </c>
      <c r="W675" s="16"/>
      <c r="X675" s="16" t="n">
        <v>0.0792198442532343</v>
      </c>
      <c r="Y675" s="16" t="n">
        <v>0.0783688657733234</v>
      </c>
      <c r="Z675" s="16"/>
      <c r="AA675" s="16" t="n">
        <v>0.08639484844576</v>
      </c>
      <c r="AB675" s="16" t="n">
        <v>0.0659480451307331</v>
      </c>
      <c r="AC675" s="16" t="n">
        <v>0.0908280819289427</v>
      </c>
      <c r="AD675" s="16"/>
      <c r="AE675" s="16" t="n">
        <v>0.0836160275919107</v>
      </c>
      <c r="AF675" s="16" t="n">
        <v>0.0634363212650498</v>
      </c>
      <c r="AG675" s="16" t="n">
        <v>0.0994034726305828</v>
      </c>
      <c r="AH675" s="16"/>
      <c r="AI675" s="16" t="n">
        <v>0.0593744992199888</v>
      </c>
      <c r="AJ675" s="16" t="n">
        <v>0.0752331963755846</v>
      </c>
    </row>
    <row r="676">
      <c r="B676" t="s">
        <v>270</v>
      </c>
      <c r="C676" s="16" t="n">
        <v>0.102065211241227</v>
      </c>
      <c r="D676" s="16" t="n">
        <v>0.112166190523223</v>
      </c>
      <c r="E676" s="16" t="n">
        <v>0.0926137905775337</v>
      </c>
      <c r="F676" s="16"/>
      <c r="G676" s="16" t="n">
        <v>0.130163754840227</v>
      </c>
      <c r="H676" s="16" t="n">
        <v>0.109666299552435</v>
      </c>
      <c r="I676" s="16" t="n">
        <v>0.0838960086073219</v>
      </c>
      <c r="J676" s="16"/>
      <c r="K676" s="16" t="n">
        <v>0.0842750233918752</v>
      </c>
      <c r="L676" s="16" t="n">
        <v>0.103442901710956</v>
      </c>
      <c r="M676" s="16" t="n">
        <v>0.152669803133294</v>
      </c>
      <c r="N676" s="16" t="n">
        <v>0.0694939467734217</v>
      </c>
      <c r="O676" s="16" t="n">
        <v>0.0834727622705316</v>
      </c>
      <c r="P676" s="16" t="n">
        <v>0.0980013941486668</v>
      </c>
      <c r="Q676" s="16" t="n">
        <v>0.119357526450653</v>
      </c>
      <c r="R676" s="16" t="n">
        <v>0.0761641619296055</v>
      </c>
      <c r="S676" s="16" t="n">
        <v>0.101563881749086</v>
      </c>
      <c r="T676" s="16" t="n">
        <v>0.106581586749815</v>
      </c>
      <c r="U676" s="16" t="n">
        <v>0.138528821986259</v>
      </c>
      <c r="V676" s="16" t="n">
        <v>0.116026335180305</v>
      </c>
      <c r="W676" s="16"/>
      <c r="X676" s="16" t="n">
        <v>0.0979245859789878</v>
      </c>
      <c r="Y676" s="16" t="n">
        <v>0.109139366218692</v>
      </c>
      <c r="Z676" s="16"/>
      <c r="AA676" s="16" t="n">
        <v>0.0632665779459329</v>
      </c>
      <c r="AB676" s="16" t="n">
        <v>0.111910292956082</v>
      </c>
      <c r="AC676" s="16" t="n">
        <v>0.116918785549458</v>
      </c>
      <c r="AD676" s="16"/>
      <c r="AE676" s="16" t="n">
        <v>0.0888681556070204</v>
      </c>
      <c r="AF676" s="16" t="n">
        <v>0.113004070864265</v>
      </c>
      <c r="AG676" s="16" t="n">
        <v>0.113782899037764</v>
      </c>
      <c r="AH676" s="16"/>
      <c r="AI676" s="16" t="n">
        <v>0.0768735929270615</v>
      </c>
      <c r="AJ676" s="16" t="n">
        <v>0.0889689204092422</v>
      </c>
    </row>
    <row r="677">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row>
    <row r="678">
      <c r="B678" s="7" t="s">
        <v>275</v>
      </c>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row>
    <row r="679">
      <c r="B679" s="26" t="s">
        <v>65</v>
      </c>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row>
    <row r="680">
      <c r="B680" t="s">
        <v>276</v>
      </c>
      <c r="C680" s="16" t="n">
        <v>0</v>
      </c>
      <c r="D680" s="16" t="n">
        <v>0</v>
      </c>
      <c r="E680" s="16" t="n">
        <v>0</v>
      </c>
      <c r="F680" s="16"/>
      <c r="G680" s="16" t="n">
        <v>0</v>
      </c>
      <c r="H680" s="16" t="n">
        <v>0</v>
      </c>
      <c r="I680" s="16" t="n">
        <v>0</v>
      </c>
      <c r="J680" s="16"/>
      <c r="K680" s="16" t="n">
        <v>0</v>
      </c>
      <c r="L680" s="16" t="n">
        <v>0</v>
      </c>
      <c r="M680" s="16" t="n">
        <v>0</v>
      </c>
      <c r="N680" s="16" t="n">
        <v>0</v>
      </c>
      <c r="O680" s="16" t="n">
        <v>0</v>
      </c>
      <c r="P680" s="16" t="n">
        <v>0</v>
      </c>
      <c r="Q680" s="16" t="n">
        <v>0</v>
      </c>
      <c r="R680" s="16" t="n">
        <v>0</v>
      </c>
      <c r="S680" s="16" t="n">
        <v>0</v>
      </c>
      <c r="T680" s="16" t="n">
        <v>0</v>
      </c>
      <c r="U680" s="16" t="n">
        <v>0</v>
      </c>
      <c r="V680" s="16" t="n">
        <v>0</v>
      </c>
      <c r="W680" s="16"/>
      <c r="X680" s="16" t="n">
        <v>0</v>
      </c>
      <c r="Y680" s="16" t="n">
        <v>0</v>
      </c>
      <c r="Z680" s="16"/>
      <c r="AA680" s="16" t="n">
        <v>0</v>
      </c>
      <c r="AB680" s="16" t="n">
        <v>0</v>
      </c>
      <c r="AC680" s="16" t="n">
        <v>0</v>
      </c>
      <c r="AD680" s="16"/>
      <c r="AE680" s="16" t="n">
        <v>0</v>
      </c>
      <c r="AF680" s="16" t="n">
        <v>0</v>
      </c>
      <c r="AG680" s="16" t="n">
        <v>0</v>
      </c>
      <c r="AH680" s="16"/>
      <c r="AI680" s="16" t="n">
        <v>0</v>
      </c>
      <c r="AJ680" s="16" t="n">
        <v>0</v>
      </c>
    </row>
    <row r="681">
      <c r="B681" t="s">
        <v>277</v>
      </c>
      <c r="C681" s="16" t="n">
        <v>0</v>
      </c>
      <c r="D681" s="16" t="n">
        <v>0</v>
      </c>
      <c r="E681" s="16" t="n">
        <v>0</v>
      </c>
      <c r="F681" s="16"/>
      <c r="G681" s="16" t="n">
        <v>0</v>
      </c>
      <c r="H681" s="16" t="n">
        <v>0</v>
      </c>
      <c r="I681" s="16" t="n">
        <v>0</v>
      </c>
      <c r="J681" s="16"/>
      <c r="K681" s="16" t="n">
        <v>0</v>
      </c>
      <c r="L681" s="16" t="n">
        <v>0</v>
      </c>
      <c r="M681" s="16" t="n">
        <v>0</v>
      </c>
      <c r="N681" s="16" t="n">
        <v>0</v>
      </c>
      <c r="O681" s="16" t="n">
        <v>0</v>
      </c>
      <c r="P681" s="16" t="n">
        <v>0</v>
      </c>
      <c r="Q681" s="16" t="n">
        <v>0</v>
      </c>
      <c r="R681" s="16" t="n">
        <v>0</v>
      </c>
      <c r="S681" s="16" t="n">
        <v>0</v>
      </c>
      <c r="T681" s="16" t="n">
        <v>0</v>
      </c>
      <c r="U681" s="16" t="n">
        <v>0</v>
      </c>
      <c r="V681" s="16" t="n">
        <v>0</v>
      </c>
      <c r="W681" s="16"/>
      <c r="X681" s="16" t="n">
        <v>0</v>
      </c>
      <c r="Y681" s="16" t="n">
        <v>0</v>
      </c>
      <c r="Z681" s="16"/>
      <c r="AA681" s="16" t="n">
        <v>0</v>
      </c>
      <c r="AB681" s="16" t="n">
        <v>0</v>
      </c>
      <c r="AC681" s="16" t="n">
        <v>0</v>
      </c>
      <c r="AD681" s="16"/>
      <c r="AE681" s="16" t="n">
        <v>0</v>
      </c>
      <c r="AF681" s="16" t="n">
        <v>0</v>
      </c>
      <c r="AG681" s="16" t="n">
        <v>0</v>
      </c>
      <c r="AH681" s="16"/>
      <c r="AI681" s="16" t="n">
        <v>0</v>
      </c>
      <c r="AJ681" s="16" t="n">
        <v>0</v>
      </c>
    </row>
    <row r="682">
      <c r="B682" t="s">
        <v>278</v>
      </c>
      <c r="C682" s="16" t="n">
        <v>0</v>
      </c>
      <c r="D682" s="16" t="n">
        <v>0</v>
      </c>
      <c r="E682" s="16" t="n">
        <v>0</v>
      </c>
      <c r="F682" s="16"/>
      <c r="G682" s="16" t="n">
        <v>0</v>
      </c>
      <c r="H682" s="16" t="n">
        <v>0</v>
      </c>
      <c r="I682" s="16" t="n">
        <v>0</v>
      </c>
      <c r="J682" s="16"/>
      <c r="K682" s="16" t="n">
        <v>0</v>
      </c>
      <c r="L682" s="16" t="n">
        <v>0</v>
      </c>
      <c r="M682" s="16" t="n">
        <v>0</v>
      </c>
      <c r="N682" s="16" t="n">
        <v>0</v>
      </c>
      <c r="O682" s="16" t="n">
        <v>0</v>
      </c>
      <c r="P682" s="16" t="n">
        <v>0</v>
      </c>
      <c r="Q682" s="16" t="n">
        <v>0</v>
      </c>
      <c r="R682" s="16" t="n">
        <v>0</v>
      </c>
      <c r="S682" s="16" t="n">
        <v>0</v>
      </c>
      <c r="T682" s="16" t="n">
        <v>0</v>
      </c>
      <c r="U682" s="16" t="n">
        <v>0</v>
      </c>
      <c r="V682" s="16" t="n">
        <v>0</v>
      </c>
      <c r="W682" s="16"/>
      <c r="X682" s="16" t="n">
        <v>0</v>
      </c>
      <c r="Y682" s="16" t="n">
        <v>0</v>
      </c>
      <c r="Z682" s="16"/>
      <c r="AA682" s="16" t="n">
        <v>0</v>
      </c>
      <c r="AB682" s="16" t="n">
        <v>0</v>
      </c>
      <c r="AC682" s="16" t="n">
        <v>0</v>
      </c>
      <c r="AD682" s="16"/>
      <c r="AE682" s="16" t="n">
        <v>0</v>
      </c>
      <c r="AF682" s="16" t="n">
        <v>0</v>
      </c>
      <c r="AG682" s="16" t="n">
        <v>0</v>
      </c>
      <c r="AH682" s="16"/>
      <c r="AI682" s="16" t="n">
        <v>0</v>
      </c>
      <c r="AJ682" s="16" t="n">
        <v>0</v>
      </c>
    </row>
    <row r="683">
      <c r="B683" t="s">
        <v>279</v>
      </c>
      <c r="C683" s="16" t="n">
        <v>0</v>
      </c>
      <c r="D683" s="16" t="n">
        <v>0</v>
      </c>
      <c r="E683" s="16" t="n">
        <v>0</v>
      </c>
      <c r="F683" s="16"/>
      <c r="G683" s="16" t="n">
        <v>0</v>
      </c>
      <c r="H683" s="16" t="n">
        <v>0</v>
      </c>
      <c r="I683" s="16" t="n">
        <v>0</v>
      </c>
      <c r="J683" s="16"/>
      <c r="K683" s="16" t="n">
        <v>0</v>
      </c>
      <c r="L683" s="16" t="n">
        <v>0</v>
      </c>
      <c r="M683" s="16" t="n">
        <v>0</v>
      </c>
      <c r="N683" s="16" t="n">
        <v>0</v>
      </c>
      <c r="O683" s="16" t="n">
        <v>0</v>
      </c>
      <c r="P683" s="16" t="n">
        <v>0</v>
      </c>
      <c r="Q683" s="16" t="n">
        <v>0</v>
      </c>
      <c r="R683" s="16" t="n">
        <v>0</v>
      </c>
      <c r="S683" s="16" t="n">
        <v>0</v>
      </c>
      <c r="T683" s="16" t="n">
        <v>0</v>
      </c>
      <c r="U683" s="16" t="n">
        <v>0</v>
      </c>
      <c r="V683" s="16" t="n">
        <v>0</v>
      </c>
      <c r="W683" s="16"/>
      <c r="X683" s="16" t="n">
        <v>0</v>
      </c>
      <c r="Y683" s="16" t="n">
        <v>0</v>
      </c>
      <c r="Z683" s="16"/>
      <c r="AA683" s="16" t="n">
        <v>0</v>
      </c>
      <c r="AB683" s="16" t="n">
        <v>0</v>
      </c>
      <c r="AC683" s="16" t="n">
        <v>0</v>
      </c>
      <c r="AD683" s="16"/>
      <c r="AE683" s="16" t="n">
        <v>0</v>
      </c>
      <c r="AF683" s="16" t="n">
        <v>0</v>
      </c>
      <c r="AG683" s="16" t="n">
        <v>0</v>
      </c>
      <c r="AH683" s="16"/>
      <c r="AI683" s="16" t="n">
        <v>0</v>
      </c>
      <c r="AJ683" s="16" t="n">
        <v>0</v>
      </c>
    </row>
    <row r="684">
      <c r="B684" t="s">
        <v>280</v>
      </c>
      <c r="C684" s="16" t="n">
        <v>0</v>
      </c>
      <c r="D684" s="16" t="n">
        <v>0</v>
      </c>
      <c r="E684" s="16" t="n">
        <v>0</v>
      </c>
      <c r="F684" s="16"/>
      <c r="G684" s="16" t="n">
        <v>0</v>
      </c>
      <c r="H684" s="16" t="n">
        <v>0</v>
      </c>
      <c r="I684" s="16" t="n">
        <v>0</v>
      </c>
      <c r="J684" s="16"/>
      <c r="K684" s="16" t="n">
        <v>0</v>
      </c>
      <c r="L684" s="16" t="n">
        <v>0</v>
      </c>
      <c r="M684" s="16" t="n">
        <v>0</v>
      </c>
      <c r="N684" s="16" t="n">
        <v>0</v>
      </c>
      <c r="O684" s="16" t="n">
        <v>0</v>
      </c>
      <c r="P684" s="16" t="n">
        <v>0</v>
      </c>
      <c r="Q684" s="16" t="n">
        <v>0</v>
      </c>
      <c r="R684" s="16" t="n">
        <v>0</v>
      </c>
      <c r="S684" s="16" t="n">
        <v>0</v>
      </c>
      <c r="T684" s="16" t="n">
        <v>0</v>
      </c>
      <c r="U684" s="16" t="n">
        <v>0</v>
      </c>
      <c r="V684" s="16" t="n">
        <v>0</v>
      </c>
      <c r="W684" s="16"/>
      <c r="X684" s="16" t="n">
        <v>0</v>
      </c>
      <c r="Y684" s="16" t="n">
        <v>0</v>
      </c>
      <c r="Z684" s="16"/>
      <c r="AA684" s="16" t="n">
        <v>0</v>
      </c>
      <c r="AB684" s="16" t="n">
        <v>0</v>
      </c>
      <c r="AC684" s="16" t="n">
        <v>0</v>
      </c>
      <c r="AD684" s="16"/>
      <c r="AE684" s="16" t="n">
        <v>0</v>
      </c>
      <c r="AF684" s="16" t="n">
        <v>0</v>
      </c>
      <c r="AG684" s="16" t="n">
        <v>0</v>
      </c>
      <c r="AH684" s="16"/>
      <c r="AI684" s="16" t="n">
        <v>0</v>
      </c>
      <c r="AJ684" s="16" t="n">
        <v>0</v>
      </c>
    </row>
    <row r="685">
      <c r="B685" t="s">
        <v>281</v>
      </c>
      <c r="C685" s="16" t="n">
        <v>0</v>
      </c>
      <c r="D685" s="16" t="n">
        <v>0</v>
      </c>
      <c r="E685" s="16" t="n">
        <v>0</v>
      </c>
      <c r="F685" s="16"/>
      <c r="G685" s="16" t="n">
        <v>0</v>
      </c>
      <c r="H685" s="16" t="n">
        <v>0</v>
      </c>
      <c r="I685" s="16" t="n">
        <v>0</v>
      </c>
      <c r="J685" s="16"/>
      <c r="K685" s="16" t="n">
        <v>0</v>
      </c>
      <c r="L685" s="16" t="n">
        <v>0</v>
      </c>
      <c r="M685" s="16" t="n">
        <v>0</v>
      </c>
      <c r="N685" s="16" t="n">
        <v>0</v>
      </c>
      <c r="O685" s="16" t="n">
        <v>0</v>
      </c>
      <c r="P685" s="16" t="n">
        <v>0</v>
      </c>
      <c r="Q685" s="16" t="n">
        <v>0</v>
      </c>
      <c r="R685" s="16" t="n">
        <v>0</v>
      </c>
      <c r="S685" s="16" t="n">
        <v>0</v>
      </c>
      <c r="T685" s="16" t="n">
        <v>0</v>
      </c>
      <c r="U685" s="16" t="n">
        <v>0</v>
      </c>
      <c r="V685" s="16" t="n">
        <v>0</v>
      </c>
      <c r="W685" s="16"/>
      <c r="X685" s="16" t="n">
        <v>0</v>
      </c>
      <c r="Y685" s="16" t="n">
        <v>0</v>
      </c>
      <c r="Z685" s="16"/>
      <c r="AA685" s="16" t="n">
        <v>0</v>
      </c>
      <c r="AB685" s="16" t="n">
        <v>0</v>
      </c>
      <c r="AC685" s="16" t="n">
        <v>0</v>
      </c>
      <c r="AD685" s="16"/>
      <c r="AE685" s="16" t="n">
        <v>0</v>
      </c>
      <c r="AF685" s="16" t="n">
        <v>0</v>
      </c>
      <c r="AG685" s="16" t="n">
        <v>0</v>
      </c>
      <c r="AH685" s="16"/>
      <c r="AI685" s="16" t="n">
        <v>0</v>
      </c>
      <c r="AJ685" s="16" t="n">
        <v>0</v>
      </c>
    </row>
    <row r="686">
      <c r="B686" t="s">
        <v>282</v>
      </c>
      <c r="C686" s="16" t="n">
        <v>0.356008547829966</v>
      </c>
      <c r="D686" s="16" t="n">
        <v>0.37458650889268</v>
      </c>
      <c r="E686" s="16" t="n">
        <v>0.341924725296731</v>
      </c>
      <c r="F686" s="16"/>
      <c r="G686" s="16" t="n">
        <v>0.376541047213137</v>
      </c>
      <c r="H686" s="16" t="n">
        <v>0.330242548064556</v>
      </c>
      <c r="I686" s="16" t="n">
        <v>0.37186960973994</v>
      </c>
      <c r="J686" s="16"/>
      <c r="K686" s="16" t="n">
        <v>0.394907650463642</v>
      </c>
      <c r="L686" s="16" t="n">
        <v>0.326392827426555</v>
      </c>
      <c r="M686" s="16" t="n">
        <v>0.295966297524556</v>
      </c>
      <c r="N686" s="16" t="n">
        <v>0.335448134389827</v>
      </c>
      <c r="O686" s="16" t="n">
        <v>0.356014408412184</v>
      </c>
      <c r="P686" s="16" t="n">
        <v>0.40379261599599</v>
      </c>
      <c r="Q686" s="16" t="n">
        <v>0.300991212720373</v>
      </c>
      <c r="R686" s="16" t="n">
        <v>0.400111265487447</v>
      </c>
      <c r="S686" s="16" t="n">
        <v>0.394961726111271</v>
      </c>
      <c r="T686" s="16" t="n">
        <v>0.37090386446499</v>
      </c>
      <c r="U686" s="16" t="n">
        <v>0.324170253769434</v>
      </c>
      <c r="V686" s="16" t="n">
        <v>0.33786236887212</v>
      </c>
      <c r="W686" s="16"/>
      <c r="X686" s="16" t="n">
        <v>0.329515403205125</v>
      </c>
      <c r="Y686" s="16" t="n">
        <v>0.401271424580905</v>
      </c>
      <c r="Z686" s="16"/>
      <c r="AA686" s="16" t="n">
        <v>0.40679620090621</v>
      </c>
      <c r="AB686" s="16" t="n">
        <v>0.317856277752044</v>
      </c>
      <c r="AC686" s="16" t="n">
        <v>0.370358241297781</v>
      </c>
      <c r="AD686" s="16"/>
      <c r="AE686" s="16" t="n">
        <v>0.399251741590572</v>
      </c>
      <c r="AF686" s="16" t="n">
        <v>0.32622820473861</v>
      </c>
      <c r="AG686" s="16" t="n">
        <v>0.304673374942682</v>
      </c>
      <c r="AH686" s="16"/>
      <c r="AI686" s="16" t="n">
        <v>0.421298858293343</v>
      </c>
      <c r="AJ686" s="16" t="n">
        <v>0.284725646549185</v>
      </c>
    </row>
    <row r="687">
      <c r="B687" t="s">
        <v>283</v>
      </c>
      <c r="C687" s="16" t="n">
        <v>0.409270384114507</v>
      </c>
      <c r="D687" s="16" t="n">
        <v>0.390135764745255</v>
      </c>
      <c r="E687" s="16" t="n">
        <v>0.426141064516262</v>
      </c>
      <c r="F687" s="16"/>
      <c r="G687" s="16" t="n">
        <v>0.38517892118171</v>
      </c>
      <c r="H687" s="16" t="n">
        <v>0.43493517586305</v>
      </c>
      <c r="I687" s="16" t="n">
        <v>0.394909123042223</v>
      </c>
      <c r="J687" s="16"/>
      <c r="K687" s="16" t="n">
        <v>0.405374847234731</v>
      </c>
      <c r="L687" s="16" t="n">
        <v>0.451728453177681</v>
      </c>
      <c r="M687" s="16" t="n">
        <v>0.440540283508331</v>
      </c>
      <c r="N687" s="16" t="n">
        <v>0.425522210968711</v>
      </c>
      <c r="O687" s="16" t="n">
        <v>0.478899833403451</v>
      </c>
      <c r="P687" s="16" t="n">
        <v>0.377336473807973</v>
      </c>
      <c r="Q687" s="16" t="n">
        <v>0.43117766534856</v>
      </c>
      <c r="R687" s="16" t="n">
        <v>0.400211996736831</v>
      </c>
      <c r="S687" s="16" t="n">
        <v>0.359717255357856</v>
      </c>
      <c r="T687" s="16" t="n">
        <v>0.343254371120631</v>
      </c>
      <c r="U687" s="16" t="n">
        <v>0.369215745684342</v>
      </c>
      <c r="V687" s="16" t="n">
        <v>0.405229607238559</v>
      </c>
      <c r="W687" s="16"/>
      <c r="X687" s="16" t="n">
        <v>0.437652781424143</v>
      </c>
      <c r="Y687" s="16" t="n">
        <v>0.360779766276802</v>
      </c>
      <c r="Z687" s="16"/>
      <c r="AA687" s="16" t="n">
        <v>0.391692300129869</v>
      </c>
      <c r="AB687" s="16" t="n">
        <v>0.453818888650136</v>
      </c>
      <c r="AC687" s="16" t="n">
        <v>0.36238022850898</v>
      </c>
      <c r="AD687" s="16"/>
      <c r="AE687" s="16" t="n">
        <v>0.381341276959226</v>
      </c>
      <c r="AF687" s="16" t="n">
        <v>0.441923462347305</v>
      </c>
      <c r="AG687" s="16" t="n">
        <v>0.413788801638139</v>
      </c>
      <c r="AH687" s="16"/>
      <c r="AI687" s="16" t="n">
        <v>0.373353770414873</v>
      </c>
      <c r="AJ687" s="16" t="n">
        <v>0.49207004863064</v>
      </c>
    </row>
    <row r="688">
      <c r="B688" t="s">
        <v>284</v>
      </c>
      <c r="C688" s="16" t="n">
        <v>0</v>
      </c>
      <c r="D688" s="16" t="n">
        <v>0</v>
      </c>
      <c r="E688" s="16" t="n">
        <v>0</v>
      </c>
      <c r="F688" s="16"/>
      <c r="G688" s="16" t="n">
        <v>0</v>
      </c>
      <c r="H688" s="16" t="n">
        <v>0</v>
      </c>
      <c r="I688" s="16" t="n">
        <v>0</v>
      </c>
      <c r="J688" s="16"/>
      <c r="K688" s="16" t="n">
        <v>0</v>
      </c>
      <c r="L688" s="16" t="n">
        <v>0</v>
      </c>
      <c r="M688" s="16" t="n">
        <v>0</v>
      </c>
      <c r="N688" s="16" t="n">
        <v>0</v>
      </c>
      <c r="O688" s="16" t="n">
        <v>0</v>
      </c>
      <c r="P688" s="16" t="n">
        <v>0</v>
      </c>
      <c r="Q688" s="16" t="n">
        <v>0</v>
      </c>
      <c r="R688" s="16" t="n">
        <v>0</v>
      </c>
      <c r="S688" s="16" t="n">
        <v>0</v>
      </c>
      <c r="T688" s="16" t="n">
        <v>0</v>
      </c>
      <c r="U688" s="16" t="n">
        <v>0</v>
      </c>
      <c r="V688" s="16" t="n">
        <v>0</v>
      </c>
      <c r="W688" s="16"/>
      <c r="X688" s="16" t="n">
        <v>0</v>
      </c>
      <c r="Y688" s="16" t="n">
        <v>0</v>
      </c>
      <c r="Z688" s="16"/>
      <c r="AA688" s="16" t="n">
        <v>0</v>
      </c>
      <c r="AB688" s="16" t="n">
        <v>0</v>
      </c>
      <c r="AC688" s="16" t="n">
        <v>0</v>
      </c>
      <c r="AD688" s="16"/>
      <c r="AE688" s="16" t="n">
        <v>0</v>
      </c>
      <c r="AF688" s="16" t="n">
        <v>0</v>
      </c>
      <c r="AG688" s="16" t="n">
        <v>0</v>
      </c>
      <c r="AH688" s="16"/>
      <c r="AI688" s="16" t="n">
        <v>0</v>
      </c>
      <c r="AJ688" s="16" t="n">
        <v>0</v>
      </c>
    </row>
    <row r="689">
      <c r="B689" t="s">
        <v>285</v>
      </c>
      <c r="C689" s="16" t="n">
        <v>0</v>
      </c>
      <c r="D689" s="16" t="n">
        <v>0</v>
      </c>
      <c r="E689" s="16" t="n">
        <v>0</v>
      </c>
      <c r="F689" s="16"/>
      <c r="G689" s="16" t="n">
        <v>0</v>
      </c>
      <c r="H689" s="16" t="n">
        <v>0</v>
      </c>
      <c r="I689" s="16" t="n">
        <v>0</v>
      </c>
      <c r="J689" s="16"/>
      <c r="K689" s="16" t="n">
        <v>0</v>
      </c>
      <c r="L689" s="16" t="n">
        <v>0</v>
      </c>
      <c r="M689" s="16" t="n">
        <v>0</v>
      </c>
      <c r="N689" s="16" t="n">
        <v>0</v>
      </c>
      <c r="O689" s="16" t="n">
        <v>0</v>
      </c>
      <c r="P689" s="16" t="n">
        <v>0</v>
      </c>
      <c r="Q689" s="16" t="n">
        <v>0</v>
      </c>
      <c r="R689" s="16" t="n">
        <v>0</v>
      </c>
      <c r="S689" s="16" t="n">
        <v>0</v>
      </c>
      <c r="T689" s="16" t="n">
        <v>0</v>
      </c>
      <c r="U689" s="16" t="n">
        <v>0</v>
      </c>
      <c r="V689" s="16" t="n">
        <v>0</v>
      </c>
      <c r="W689" s="16"/>
      <c r="X689" s="16" t="n">
        <v>0</v>
      </c>
      <c r="Y689" s="16" t="n">
        <v>0</v>
      </c>
      <c r="Z689" s="16"/>
      <c r="AA689" s="16" t="n">
        <v>0</v>
      </c>
      <c r="AB689" s="16" t="n">
        <v>0</v>
      </c>
      <c r="AC689" s="16" t="n">
        <v>0</v>
      </c>
      <c r="AD689" s="16"/>
      <c r="AE689" s="16" t="n">
        <v>0</v>
      </c>
      <c r="AF689" s="16" t="n">
        <v>0</v>
      </c>
      <c r="AG689" s="16" t="n">
        <v>0</v>
      </c>
      <c r="AH689" s="16"/>
      <c r="AI689" s="16" t="n">
        <v>0</v>
      </c>
      <c r="AJ689" s="16" t="n">
        <v>0</v>
      </c>
    </row>
    <row r="690">
      <c r="B690" t="s">
        <v>286</v>
      </c>
      <c r="C690" s="16" t="n">
        <v>0</v>
      </c>
      <c r="D690" s="16" t="n">
        <v>0</v>
      </c>
      <c r="E690" s="16" t="n">
        <v>0</v>
      </c>
      <c r="F690" s="16"/>
      <c r="G690" s="16" t="n">
        <v>0</v>
      </c>
      <c r="H690" s="16" t="n">
        <v>0</v>
      </c>
      <c r="I690" s="16" t="n">
        <v>0</v>
      </c>
      <c r="J690" s="16"/>
      <c r="K690" s="16" t="n">
        <v>0</v>
      </c>
      <c r="L690" s="16" t="n">
        <v>0</v>
      </c>
      <c r="M690" s="16" t="n">
        <v>0</v>
      </c>
      <c r="N690" s="16" t="n">
        <v>0</v>
      </c>
      <c r="O690" s="16" t="n">
        <v>0</v>
      </c>
      <c r="P690" s="16" t="n">
        <v>0</v>
      </c>
      <c r="Q690" s="16" t="n">
        <v>0</v>
      </c>
      <c r="R690" s="16" t="n">
        <v>0</v>
      </c>
      <c r="S690" s="16" t="n">
        <v>0</v>
      </c>
      <c r="T690" s="16" t="n">
        <v>0</v>
      </c>
      <c r="U690" s="16" t="n">
        <v>0</v>
      </c>
      <c r="V690" s="16" t="n">
        <v>0</v>
      </c>
      <c r="W690" s="16"/>
      <c r="X690" s="16" t="n">
        <v>0</v>
      </c>
      <c r="Y690" s="16" t="n">
        <v>0</v>
      </c>
      <c r="Z690" s="16"/>
      <c r="AA690" s="16" t="n">
        <v>0</v>
      </c>
      <c r="AB690" s="16" t="n">
        <v>0</v>
      </c>
      <c r="AC690" s="16" t="n">
        <v>0</v>
      </c>
      <c r="AD690" s="16"/>
      <c r="AE690" s="16" t="n">
        <v>0</v>
      </c>
      <c r="AF690" s="16" t="n">
        <v>0</v>
      </c>
      <c r="AG690" s="16" t="n">
        <v>0</v>
      </c>
      <c r="AH690" s="16"/>
      <c r="AI690" s="16" t="n">
        <v>0</v>
      </c>
      <c r="AJ690" s="16" t="n">
        <v>0</v>
      </c>
    </row>
    <row r="691">
      <c r="B691" t="s">
        <v>287</v>
      </c>
      <c r="C691" s="16" t="n">
        <v>0</v>
      </c>
      <c r="D691" s="16" t="n">
        <v>0</v>
      </c>
      <c r="E691" s="16" t="n">
        <v>0</v>
      </c>
      <c r="F691" s="16"/>
      <c r="G691" s="16" t="n">
        <v>0</v>
      </c>
      <c r="H691" s="16" t="n">
        <v>0</v>
      </c>
      <c r="I691" s="16" t="n">
        <v>0</v>
      </c>
      <c r="J691" s="16"/>
      <c r="K691" s="16" t="n">
        <v>0</v>
      </c>
      <c r="L691" s="16" t="n">
        <v>0</v>
      </c>
      <c r="M691" s="16" t="n">
        <v>0</v>
      </c>
      <c r="N691" s="16" t="n">
        <v>0</v>
      </c>
      <c r="O691" s="16" t="n">
        <v>0</v>
      </c>
      <c r="P691" s="16" t="n">
        <v>0</v>
      </c>
      <c r="Q691" s="16" t="n">
        <v>0</v>
      </c>
      <c r="R691" s="16" t="n">
        <v>0</v>
      </c>
      <c r="S691" s="16" t="n">
        <v>0</v>
      </c>
      <c r="T691" s="16" t="n">
        <v>0</v>
      </c>
      <c r="U691" s="16" t="n">
        <v>0</v>
      </c>
      <c r="V691" s="16" t="n">
        <v>0</v>
      </c>
      <c r="W691" s="16"/>
      <c r="X691" s="16" t="n">
        <v>0</v>
      </c>
      <c r="Y691" s="16" t="n">
        <v>0</v>
      </c>
      <c r="Z691" s="16"/>
      <c r="AA691" s="16" t="n">
        <v>0</v>
      </c>
      <c r="AB691" s="16" t="n">
        <v>0</v>
      </c>
      <c r="AC691" s="16" t="n">
        <v>0</v>
      </c>
      <c r="AD691" s="16"/>
      <c r="AE691" s="16" t="n">
        <v>0</v>
      </c>
      <c r="AF691" s="16" t="n">
        <v>0</v>
      </c>
      <c r="AG691" s="16" t="n">
        <v>0</v>
      </c>
      <c r="AH691" s="16"/>
      <c r="AI691" s="16" t="n">
        <v>0</v>
      </c>
      <c r="AJ691" s="16" t="n">
        <v>0</v>
      </c>
    </row>
    <row r="692">
      <c r="B692" t="s">
        <v>288</v>
      </c>
      <c r="C692" s="16" t="n">
        <v>0</v>
      </c>
      <c r="D692" s="16" t="n">
        <v>0</v>
      </c>
      <c r="E692" s="16" t="n">
        <v>0</v>
      </c>
      <c r="F692" s="16"/>
      <c r="G692" s="16" t="n">
        <v>0</v>
      </c>
      <c r="H692" s="16" t="n">
        <v>0</v>
      </c>
      <c r="I692" s="16" t="n">
        <v>0</v>
      </c>
      <c r="J692" s="16"/>
      <c r="K692" s="16" t="n">
        <v>0</v>
      </c>
      <c r="L692" s="16" t="n">
        <v>0</v>
      </c>
      <c r="M692" s="16" t="n">
        <v>0</v>
      </c>
      <c r="N692" s="16" t="n">
        <v>0</v>
      </c>
      <c r="O692" s="16" t="n">
        <v>0</v>
      </c>
      <c r="P692" s="16" t="n">
        <v>0</v>
      </c>
      <c r="Q692" s="16" t="n">
        <v>0</v>
      </c>
      <c r="R692" s="16" t="n">
        <v>0</v>
      </c>
      <c r="S692" s="16" t="n">
        <v>0</v>
      </c>
      <c r="T692" s="16" t="n">
        <v>0</v>
      </c>
      <c r="U692" s="16" t="n">
        <v>0</v>
      </c>
      <c r="V692" s="16" t="n">
        <v>0</v>
      </c>
      <c r="W692" s="16"/>
      <c r="X692" s="16" t="n">
        <v>0</v>
      </c>
      <c r="Y692" s="16" t="n">
        <v>0</v>
      </c>
      <c r="Z692" s="16"/>
      <c r="AA692" s="16" t="n">
        <v>0</v>
      </c>
      <c r="AB692" s="16" t="n">
        <v>0</v>
      </c>
      <c r="AC692" s="16" t="n">
        <v>0</v>
      </c>
      <c r="AD692" s="16"/>
      <c r="AE692" s="16" t="n">
        <v>0</v>
      </c>
      <c r="AF692" s="16" t="n">
        <v>0</v>
      </c>
      <c r="AG692" s="16" t="n">
        <v>0</v>
      </c>
      <c r="AH692" s="16"/>
      <c r="AI692" s="16" t="n">
        <v>0</v>
      </c>
      <c r="AJ692" s="16" t="n">
        <v>0</v>
      </c>
    </row>
    <row r="693">
      <c r="B693" t="s">
        <v>289</v>
      </c>
      <c r="C693" s="16" t="n">
        <v>0</v>
      </c>
      <c r="D693" s="16" t="n">
        <v>0</v>
      </c>
      <c r="E693" s="16" t="n">
        <v>0</v>
      </c>
      <c r="F693" s="16"/>
      <c r="G693" s="16" t="n">
        <v>0</v>
      </c>
      <c r="H693" s="16" t="n">
        <v>0</v>
      </c>
      <c r="I693" s="16" t="n">
        <v>0</v>
      </c>
      <c r="J693" s="16"/>
      <c r="K693" s="16" t="n">
        <v>0</v>
      </c>
      <c r="L693" s="16" t="n">
        <v>0</v>
      </c>
      <c r="M693" s="16" t="n">
        <v>0</v>
      </c>
      <c r="N693" s="16" t="n">
        <v>0</v>
      </c>
      <c r="O693" s="16" t="n">
        <v>0</v>
      </c>
      <c r="P693" s="16" t="n">
        <v>0</v>
      </c>
      <c r="Q693" s="16" t="n">
        <v>0</v>
      </c>
      <c r="R693" s="16" t="n">
        <v>0</v>
      </c>
      <c r="S693" s="16" t="n">
        <v>0</v>
      </c>
      <c r="T693" s="16" t="n">
        <v>0</v>
      </c>
      <c r="U693" s="16" t="n">
        <v>0</v>
      </c>
      <c r="V693" s="16" t="n">
        <v>0</v>
      </c>
      <c r="W693" s="16"/>
      <c r="X693" s="16" t="n">
        <v>0</v>
      </c>
      <c r="Y693" s="16" t="n">
        <v>0</v>
      </c>
      <c r="Z693" s="16"/>
      <c r="AA693" s="16" t="n">
        <v>0</v>
      </c>
      <c r="AB693" s="16" t="n">
        <v>0</v>
      </c>
      <c r="AC693" s="16" t="n">
        <v>0</v>
      </c>
      <c r="AD693" s="16"/>
      <c r="AE693" s="16" t="n">
        <v>0</v>
      </c>
      <c r="AF693" s="16" t="n">
        <v>0</v>
      </c>
      <c r="AG693" s="16" t="n">
        <v>0</v>
      </c>
      <c r="AH693" s="16"/>
      <c r="AI693" s="16" t="n">
        <v>0</v>
      </c>
      <c r="AJ693" s="16" t="n">
        <v>0</v>
      </c>
    </row>
    <row r="694">
      <c r="B694" t="s">
        <v>290</v>
      </c>
      <c r="C694" s="16" t="n">
        <v>0</v>
      </c>
      <c r="D694" s="16" t="n">
        <v>0</v>
      </c>
      <c r="E694" s="16" t="n">
        <v>0</v>
      </c>
      <c r="F694" s="16"/>
      <c r="G694" s="16" t="n">
        <v>0</v>
      </c>
      <c r="H694" s="16" t="n">
        <v>0</v>
      </c>
      <c r="I694" s="16" t="n">
        <v>0</v>
      </c>
      <c r="J694" s="16"/>
      <c r="K694" s="16" t="n">
        <v>0</v>
      </c>
      <c r="L694" s="16" t="n">
        <v>0</v>
      </c>
      <c r="M694" s="16" t="n">
        <v>0</v>
      </c>
      <c r="N694" s="16" t="n">
        <v>0</v>
      </c>
      <c r="O694" s="16" t="n">
        <v>0</v>
      </c>
      <c r="P694" s="16" t="n">
        <v>0</v>
      </c>
      <c r="Q694" s="16" t="n">
        <v>0</v>
      </c>
      <c r="R694" s="16" t="n">
        <v>0</v>
      </c>
      <c r="S694" s="16" t="n">
        <v>0</v>
      </c>
      <c r="T694" s="16" t="n">
        <v>0</v>
      </c>
      <c r="U694" s="16" t="n">
        <v>0</v>
      </c>
      <c r="V694" s="16" t="n">
        <v>0</v>
      </c>
      <c r="W694" s="16"/>
      <c r="X694" s="16" t="n">
        <v>0</v>
      </c>
      <c r="Y694" s="16" t="n">
        <v>0</v>
      </c>
      <c r="Z694" s="16"/>
      <c r="AA694" s="16" t="n">
        <v>0</v>
      </c>
      <c r="AB694" s="16" t="n">
        <v>0</v>
      </c>
      <c r="AC694" s="16" t="n">
        <v>0</v>
      </c>
      <c r="AD694" s="16"/>
      <c r="AE694" s="16" t="n">
        <v>0</v>
      </c>
      <c r="AF694" s="16" t="n">
        <v>0</v>
      </c>
      <c r="AG694" s="16" t="n">
        <v>0</v>
      </c>
      <c r="AH694" s="16"/>
      <c r="AI694" s="16" t="n">
        <v>0</v>
      </c>
      <c r="AJ694" s="16" t="n">
        <v>0</v>
      </c>
    </row>
    <row r="695">
      <c r="B695" t="s">
        <v>291</v>
      </c>
      <c r="C695" s="16" t="n">
        <v>0</v>
      </c>
      <c r="D695" s="16" t="n">
        <v>0</v>
      </c>
      <c r="E695" s="16" t="n">
        <v>0</v>
      </c>
      <c r="F695" s="16"/>
      <c r="G695" s="16" t="n">
        <v>0</v>
      </c>
      <c r="H695" s="16" t="n">
        <v>0</v>
      </c>
      <c r="I695" s="16" t="n">
        <v>0</v>
      </c>
      <c r="J695" s="16"/>
      <c r="K695" s="16" t="n">
        <v>0</v>
      </c>
      <c r="L695" s="16" t="n">
        <v>0</v>
      </c>
      <c r="M695" s="16" t="n">
        <v>0</v>
      </c>
      <c r="N695" s="16" t="n">
        <v>0</v>
      </c>
      <c r="O695" s="16" t="n">
        <v>0</v>
      </c>
      <c r="P695" s="16" t="n">
        <v>0</v>
      </c>
      <c r="Q695" s="16" t="n">
        <v>0</v>
      </c>
      <c r="R695" s="16" t="n">
        <v>0</v>
      </c>
      <c r="S695" s="16" t="n">
        <v>0</v>
      </c>
      <c r="T695" s="16" t="n">
        <v>0</v>
      </c>
      <c r="U695" s="16" t="n">
        <v>0</v>
      </c>
      <c r="V695" s="16" t="n">
        <v>0</v>
      </c>
      <c r="W695" s="16"/>
      <c r="X695" s="16" t="n">
        <v>0</v>
      </c>
      <c r="Y695" s="16" t="n">
        <v>0</v>
      </c>
      <c r="Z695" s="16"/>
      <c r="AA695" s="16" t="n">
        <v>0</v>
      </c>
      <c r="AB695" s="16" t="n">
        <v>0</v>
      </c>
      <c r="AC695" s="16" t="n">
        <v>0</v>
      </c>
      <c r="AD695" s="16"/>
      <c r="AE695" s="16" t="n">
        <v>0</v>
      </c>
      <c r="AF695" s="16" t="n">
        <v>0</v>
      </c>
      <c r="AG695" s="16" t="n">
        <v>0</v>
      </c>
      <c r="AH695" s="16"/>
      <c r="AI695" s="16" t="n">
        <v>0</v>
      </c>
      <c r="AJ695" s="16" t="n">
        <v>0</v>
      </c>
    </row>
    <row r="696">
      <c r="B696" t="s">
        <v>292</v>
      </c>
      <c r="C696" s="16" t="n">
        <v>0</v>
      </c>
      <c r="D696" s="16" t="n">
        <v>0</v>
      </c>
      <c r="E696" s="16" t="n">
        <v>0</v>
      </c>
      <c r="F696" s="16"/>
      <c r="G696" s="16" t="n">
        <v>0</v>
      </c>
      <c r="H696" s="16" t="n">
        <v>0</v>
      </c>
      <c r="I696" s="16" t="n">
        <v>0</v>
      </c>
      <c r="J696" s="16"/>
      <c r="K696" s="16" t="n">
        <v>0</v>
      </c>
      <c r="L696" s="16" t="n">
        <v>0</v>
      </c>
      <c r="M696" s="16" t="n">
        <v>0</v>
      </c>
      <c r="N696" s="16" t="n">
        <v>0</v>
      </c>
      <c r="O696" s="16" t="n">
        <v>0</v>
      </c>
      <c r="P696" s="16" t="n">
        <v>0</v>
      </c>
      <c r="Q696" s="16" t="n">
        <v>0</v>
      </c>
      <c r="R696" s="16" t="n">
        <v>0</v>
      </c>
      <c r="S696" s="16" t="n">
        <v>0</v>
      </c>
      <c r="T696" s="16" t="n">
        <v>0</v>
      </c>
      <c r="U696" s="16" t="n">
        <v>0</v>
      </c>
      <c r="V696" s="16" t="n">
        <v>0</v>
      </c>
      <c r="W696" s="16"/>
      <c r="X696" s="16" t="n">
        <v>0</v>
      </c>
      <c r="Y696" s="16" t="n">
        <v>0</v>
      </c>
      <c r="Z696" s="16"/>
      <c r="AA696" s="16" t="n">
        <v>0</v>
      </c>
      <c r="AB696" s="16" t="n">
        <v>0</v>
      </c>
      <c r="AC696" s="16" t="n">
        <v>0</v>
      </c>
      <c r="AD696" s="16"/>
      <c r="AE696" s="16" t="n">
        <v>0</v>
      </c>
      <c r="AF696" s="16" t="n">
        <v>0</v>
      </c>
      <c r="AG696" s="16" t="n">
        <v>0</v>
      </c>
      <c r="AH696" s="16"/>
      <c r="AI696" s="16" t="n">
        <v>0</v>
      </c>
      <c r="AJ696" s="16" t="n">
        <v>0</v>
      </c>
    </row>
    <row r="697">
      <c r="B697" t="s">
        <v>293</v>
      </c>
      <c r="C697" s="16" t="n">
        <v>0</v>
      </c>
      <c r="D697" s="16" t="n">
        <v>0</v>
      </c>
      <c r="E697" s="16" t="n">
        <v>0</v>
      </c>
      <c r="F697" s="16"/>
      <c r="G697" s="16" t="n">
        <v>0</v>
      </c>
      <c r="H697" s="16" t="n">
        <v>0</v>
      </c>
      <c r="I697" s="16" t="n">
        <v>0</v>
      </c>
      <c r="J697" s="16"/>
      <c r="K697" s="16" t="n">
        <v>0</v>
      </c>
      <c r="L697" s="16" t="n">
        <v>0</v>
      </c>
      <c r="M697" s="16" t="n">
        <v>0</v>
      </c>
      <c r="N697" s="16" t="n">
        <v>0</v>
      </c>
      <c r="O697" s="16" t="n">
        <v>0</v>
      </c>
      <c r="P697" s="16" t="n">
        <v>0</v>
      </c>
      <c r="Q697" s="16" t="n">
        <v>0</v>
      </c>
      <c r="R697" s="16" t="n">
        <v>0</v>
      </c>
      <c r="S697" s="16" t="n">
        <v>0</v>
      </c>
      <c r="T697" s="16" t="n">
        <v>0</v>
      </c>
      <c r="U697" s="16" t="n">
        <v>0</v>
      </c>
      <c r="V697" s="16" t="n">
        <v>0</v>
      </c>
      <c r="W697" s="16"/>
      <c r="X697" s="16" t="n">
        <v>0</v>
      </c>
      <c r="Y697" s="16" t="n">
        <v>0</v>
      </c>
      <c r="Z697" s="16"/>
      <c r="AA697" s="16" t="n">
        <v>0</v>
      </c>
      <c r="AB697" s="16" t="n">
        <v>0</v>
      </c>
      <c r="AC697" s="16" t="n">
        <v>0</v>
      </c>
      <c r="AD697" s="16"/>
      <c r="AE697" s="16" t="n">
        <v>0</v>
      </c>
      <c r="AF697" s="16" t="n">
        <v>0</v>
      </c>
      <c r="AG697" s="16" t="n">
        <v>0</v>
      </c>
      <c r="AH697" s="16"/>
      <c r="AI697" s="16" t="n">
        <v>0</v>
      </c>
      <c r="AJ697" s="16" t="n">
        <v>0</v>
      </c>
    </row>
    <row r="698">
      <c r="B698" t="s">
        <v>294</v>
      </c>
      <c r="C698" s="16" t="n">
        <v>0</v>
      </c>
      <c r="D698" s="16" t="n">
        <v>0</v>
      </c>
      <c r="E698" s="16" t="n">
        <v>0</v>
      </c>
      <c r="F698" s="16"/>
      <c r="G698" s="16" t="n">
        <v>0</v>
      </c>
      <c r="H698" s="16" t="n">
        <v>0</v>
      </c>
      <c r="I698" s="16" t="n">
        <v>0</v>
      </c>
      <c r="J698" s="16"/>
      <c r="K698" s="16" t="n">
        <v>0</v>
      </c>
      <c r="L698" s="16" t="n">
        <v>0</v>
      </c>
      <c r="M698" s="16" t="n">
        <v>0</v>
      </c>
      <c r="N698" s="16" t="n">
        <v>0</v>
      </c>
      <c r="O698" s="16" t="n">
        <v>0</v>
      </c>
      <c r="P698" s="16" t="n">
        <v>0</v>
      </c>
      <c r="Q698" s="16" t="n">
        <v>0</v>
      </c>
      <c r="R698" s="16" t="n">
        <v>0</v>
      </c>
      <c r="S698" s="16" t="n">
        <v>0</v>
      </c>
      <c r="T698" s="16" t="n">
        <v>0</v>
      </c>
      <c r="U698" s="16" t="n">
        <v>0</v>
      </c>
      <c r="V698" s="16" t="n">
        <v>0</v>
      </c>
      <c r="W698" s="16"/>
      <c r="X698" s="16" t="n">
        <v>0</v>
      </c>
      <c r="Y698" s="16" t="n">
        <v>0</v>
      </c>
      <c r="Z698" s="16"/>
      <c r="AA698" s="16" t="n">
        <v>0</v>
      </c>
      <c r="AB698" s="16" t="n">
        <v>0</v>
      </c>
      <c r="AC698" s="16" t="n">
        <v>0</v>
      </c>
      <c r="AD698" s="16"/>
      <c r="AE698" s="16" t="n">
        <v>0</v>
      </c>
      <c r="AF698" s="16" t="n">
        <v>0</v>
      </c>
      <c r="AG698" s="16" t="n">
        <v>0</v>
      </c>
      <c r="AH698" s="16"/>
      <c r="AI698" s="16" t="n">
        <v>0</v>
      </c>
      <c r="AJ698" s="16" t="n">
        <v>0</v>
      </c>
    </row>
    <row r="699">
      <c r="B699" t="s">
        <v>295</v>
      </c>
      <c r="C699" s="16" t="n">
        <v>0</v>
      </c>
      <c r="D699" s="16" t="n">
        <v>0</v>
      </c>
      <c r="E699" s="16" t="n">
        <v>0</v>
      </c>
      <c r="F699" s="16"/>
      <c r="G699" s="16" t="n">
        <v>0</v>
      </c>
      <c r="H699" s="16" t="n">
        <v>0</v>
      </c>
      <c r="I699" s="16" t="n">
        <v>0</v>
      </c>
      <c r="J699" s="16"/>
      <c r="K699" s="16" t="n">
        <v>0</v>
      </c>
      <c r="L699" s="16" t="n">
        <v>0</v>
      </c>
      <c r="M699" s="16" t="n">
        <v>0</v>
      </c>
      <c r="N699" s="16" t="n">
        <v>0</v>
      </c>
      <c r="O699" s="16" t="n">
        <v>0</v>
      </c>
      <c r="P699" s="16" t="n">
        <v>0</v>
      </c>
      <c r="Q699" s="16" t="n">
        <v>0</v>
      </c>
      <c r="R699" s="16" t="n">
        <v>0</v>
      </c>
      <c r="S699" s="16" t="n">
        <v>0</v>
      </c>
      <c r="T699" s="16" t="n">
        <v>0</v>
      </c>
      <c r="U699" s="16" t="n">
        <v>0</v>
      </c>
      <c r="V699" s="16" t="n">
        <v>0</v>
      </c>
      <c r="W699" s="16"/>
      <c r="X699" s="16" t="n">
        <v>0</v>
      </c>
      <c r="Y699" s="16" t="n">
        <v>0</v>
      </c>
      <c r="Z699" s="16"/>
      <c r="AA699" s="16" t="n">
        <v>0</v>
      </c>
      <c r="AB699" s="16" t="n">
        <v>0</v>
      </c>
      <c r="AC699" s="16" t="n">
        <v>0</v>
      </c>
      <c r="AD699" s="16"/>
      <c r="AE699" s="16" t="n">
        <v>0</v>
      </c>
      <c r="AF699" s="16" t="n">
        <v>0</v>
      </c>
      <c r="AG699" s="16" t="n">
        <v>0</v>
      </c>
      <c r="AH699" s="16"/>
      <c r="AI699" s="16" t="n">
        <v>0</v>
      </c>
      <c r="AJ699" s="16" t="n">
        <v>0</v>
      </c>
    </row>
    <row r="700">
      <c r="B700" t="s">
        <v>269</v>
      </c>
      <c r="C700" s="16" t="n">
        <v>0.0826614395025498</v>
      </c>
      <c r="D700" s="16" t="n">
        <v>0.0890510147808327</v>
      </c>
      <c r="E700" s="16" t="n">
        <v>0.0734412998863608</v>
      </c>
      <c r="F700" s="16"/>
      <c r="G700" s="16" t="n">
        <v>0.0836073837587686</v>
      </c>
      <c r="H700" s="16" t="n">
        <v>0.0696136404655003</v>
      </c>
      <c r="I700" s="16" t="n">
        <v>0.0944264259855304</v>
      </c>
      <c r="J700" s="16"/>
      <c r="K700" s="16" t="n">
        <v>0.0854899925718894</v>
      </c>
      <c r="L700" s="16" t="n">
        <v>0.0697202014405788</v>
      </c>
      <c r="M700" s="16" t="n">
        <v>0.0698823550440465</v>
      </c>
      <c r="N700" s="16" t="n">
        <v>0.0418280275900589</v>
      </c>
      <c r="O700" s="16" t="n">
        <v>0.0229631223419746</v>
      </c>
      <c r="P700" s="16" t="n">
        <v>0.0679878018252325</v>
      </c>
      <c r="Q700" s="16" t="n">
        <v>0.108968930059062</v>
      </c>
      <c r="R700" s="16" t="n">
        <v>0.068931882569147</v>
      </c>
      <c r="S700" s="16" t="n">
        <v>0.112940358470254</v>
      </c>
      <c r="T700" s="16" t="n">
        <v>0.132408292576229</v>
      </c>
      <c r="U700" s="16" t="n">
        <v>0.118040300412896</v>
      </c>
      <c r="V700" s="16" t="n">
        <v>0.11795011450633</v>
      </c>
      <c r="W700" s="16"/>
      <c r="X700" s="16" t="n">
        <v>0.07988334026834</v>
      </c>
      <c r="Y700" s="16" t="n">
        <v>0.0874077527477508</v>
      </c>
      <c r="Z700" s="16"/>
      <c r="AA700" s="16" t="n">
        <v>0.0806240498891867</v>
      </c>
      <c r="AB700" s="16" t="n">
        <v>0.0753378334398464</v>
      </c>
      <c r="AC700" s="16" t="n">
        <v>0.0939285845745622</v>
      </c>
      <c r="AD700" s="16"/>
      <c r="AE700" s="16" t="n">
        <v>0.0841662989661445</v>
      </c>
      <c r="AF700" s="16" t="n">
        <v>0.0682216871880749</v>
      </c>
      <c r="AG700" s="16" t="n">
        <v>0.109478446592181</v>
      </c>
      <c r="AH700" s="16"/>
      <c r="AI700" s="16" t="n">
        <v>0.085170151384441</v>
      </c>
      <c r="AJ700" s="16" t="n">
        <v>0.0766446121219948</v>
      </c>
    </row>
    <row r="701">
      <c r="B701" t="s">
        <v>270</v>
      </c>
      <c r="C701" s="16" t="n">
        <v>0.152059628552977</v>
      </c>
      <c r="D701" s="16" t="n">
        <v>0.146226711581232</v>
      </c>
      <c r="E701" s="16" t="n">
        <v>0.158492910300646</v>
      </c>
      <c r="F701" s="16"/>
      <c r="G701" s="16" t="n">
        <v>0.154672647846385</v>
      </c>
      <c r="H701" s="16" t="n">
        <v>0.165208635606893</v>
      </c>
      <c r="I701" s="16" t="n">
        <v>0.138794841232306</v>
      </c>
      <c r="J701" s="16"/>
      <c r="K701" s="16" t="n">
        <v>0.114227509729738</v>
      </c>
      <c r="L701" s="16" t="n">
        <v>0.152158517955185</v>
      </c>
      <c r="M701" s="16" t="n">
        <v>0.193611063923067</v>
      </c>
      <c r="N701" s="16" t="n">
        <v>0.197201627051403</v>
      </c>
      <c r="O701" s="16" t="n">
        <v>0.142122635842391</v>
      </c>
      <c r="P701" s="16" t="n">
        <v>0.150883108370805</v>
      </c>
      <c r="Q701" s="16" t="n">
        <v>0.158862191872005</v>
      </c>
      <c r="R701" s="16" t="n">
        <v>0.130744855206574</v>
      </c>
      <c r="S701" s="16" t="n">
        <v>0.132380660060619</v>
      </c>
      <c r="T701" s="16" t="n">
        <v>0.15343347183815</v>
      </c>
      <c r="U701" s="16" t="n">
        <v>0.188573700133327</v>
      </c>
      <c r="V701" s="16" t="n">
        <v>0.138957909382991</v>
      </c>
      <c r="W701" s="16"/>
      <c r="X701" s="16" t="n">
        <v>0.152948475102392</v>
      </c>
      <c r="Y701" s="16" t="n">
        <v>0.150541056394543</v>
      </c>
      <c r="Z701" s="16"/>
      <c r="AA701" s="16" t="n">
        <v>0.120887449074734</v>
      </c>
      <c r="AB701" s="16" t="n">
        <v>0.152987000157974</v>
      </c>
      <c r="AC701" s="16" t="n">
        <v>0.173332945618677</v>
      </c>
      <c r="AD701" s="16"/>
      <c r="AE701" s="16" t="n">
        <v>0.135240682484057</v>
      </c>
      <c r="AF701" s="16" t="n">
        <v>0.16362664572601</v>
      </c>
      <c r="AG701" s="16" t="n">
        <v>0.172059376826998</v>
      </c>
      <c r="AH701" s="16"/>
      <c r="AI701" s="16" t="n">
        <v>0.120177219907343</v>
      </c>
      <c r="AJ701" s="16" t="n">
        <v>0.14655969269818</v>
      </c>
    </row>
    <row r="702">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row>
    <row r="703">
      <c r="B703" s="7" t="s">
        <v>275</v>
      </c>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row>
    <row r="704">
      <c r="B704" s="26" t="s">
        <v>65</v>
      </c>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row>
    <row r="705">
      <c r="B705" t="s">
        <v>276</v>
      </c>
      <c r="C705" s="16" t="n">
        <v>0</v>
      </c>
      <c r="D705" s="16" t="n">
        <v>0</v>
      </c>
      <c r="E705" s="16" t="n">
        <v>0</v>
      </c>
      <c r="F705" s="16"/>
      <c r="G705" s="16" t="n">
        <v>0</v>
      </c>
      <c r="H705" s="16" t="n">
        <v>0</v>
      </c>
      <c r="I705" s="16" t="n">
        <v>0</v>
      </c>
      <c r="J705" s="16"/>
      <c r="K705" s="16" t="n">
        <v>0</v>
      </c>
      <c r="L705" s="16" t="n">
        <v>0</v>
      </c>
      <c r="M705" s="16" t="n">
        <v>0</v>
      </c>
      <c r="N705" s="16" t="n">
        <v>0</v>
      </c>
      <c r="O705" s="16" t="n">
        <v>0</v>
      </c>
      <c r="P705" s="16" t="n">
        <v>0</v>
      </c>
      <c r="Q705" s="16" t="n">
        <v>0</v>
      </c>
      <c r="R705" s="16" t="n">
        <v>0</v>
      </c>
      <c r="S705" s="16" t="n">
        <v>0</v>
      </c>
      <c r="T705" s="16" t="n">
        <v>0</v>
      </c>
      <c r="U705" s="16" t="n">
        <v>0</v>
      </c>
      <c r="V705" s="16" t="n">
        <v>0</v>
      </c>
      <c r="W705" s="16"/>
      <c r="X705" s="16" t="n">
        <v>0</v>
      </c>
      <c r="Y705" s="16" t="n">
        <v>0</v>
      </c>
      <c r="Z705" s="16"/>
      <c r="AA705" s="16" t="n">
        <v>0</v>
      </c>
      <c r="AB705" s="16" t="n">
        <v>0</v>
      </c>
      <c r="AC705" s="16" t="n">
        <v>0</v>
      </c>
      <c r="AD705" s="16"/>
      <c r="AE705" s="16" t="n">
        <v>0</v>
      </c>
      <c r="AF705" s="16" t="n">
        <v>0</v>
      </c>
      <c r="AG705" s="16" t="n">
        <v>0</v>
      </c>
      <c r="AH705" s="16"/>
      <c r="AI705" s="16" t="n">
        <v>0</v>
      </c>
      <c r="AJ705" s="16" t="n">
        <v>0</v>
      </c>
    </row>
    <row r="706">
      <c r="B706" t="s">
        <v>277</v>
      </c>
      <c r="C706" s="16" t="n">
        <v>0</v>
      </c>
      <c r="D706" s="16" t="n">
        <v>0</v>
      </c>
      <c r="E706" s="16" t="n">
        <v>0</v>
      </c>
      <c r="F706" s="16"/>
      <c r="G706" s="16" t="n">
        <v>0</v>
      </c>
      <c r="H706" s="16" t="n">
        <v>0</v>
      </c>
      <c r="I706" s="16" t="n">
        <v>0</v>
      </c>
      <c r="J706" s="16"/>
      <c r="K706" s="16" t="n">
        <v>0</v>
      </c>
      <c r="L706" s="16" t="n">
        <v>0</v>
      </c>
      <c r="M706" s="16" t="n">
        <v>0</v>
      </c>
      <c r="N706" s="16" t="n">
        <v>0</v>
      </c>
      <c r="O706" s="16" t="n">
        <v>0</v>
      </c>
      <c r="P706" s="16" t="n">
        <v>0</v>
      </c>
      <c r="Q706" s="16" t="n">
        <v>0</v>
      </c>
      <c r="R706" s="16" t="n">
        <v>0</v>
      </c>
      <c r="S706" s="16" t="n">
        <v>0</v>
      </c>
      <c r="T706" s="16" t="n">
        <v>0</v>
      </c>
      <c r="U706" s="16" t="n">
        <v>0</v>
      </c>
      <c r="V706" s="16" t="n">
        <v>0</v>
      </c>
      <c r="W706" s="16"/>
      <c r="X706" s="16" t="n">
        <v>0</v>
      </c>
      <c r="Y706" s="16" t="n">
        <v>0</v>
      </c>
      <c r="Z706" s="16"/>
      <c r="AA706" s="16" t="n">
        <v>0</v>
      </c>
      <c r="AB706" s="16" t="n">
        <v>0</v>
      </c>
      <c r="AC706" s="16" t="n">
        <v>0</v>
      </c>
      <c r="AD706" s="16"/>
      <c r="AE706" s="16" t="n">
        <v>0</v>
      </c>
      <c r="AF706" s="16" t="n">
        <v>0</v>
      </c>
      <c r="AG706" s="16" t="n">
        <v>0</v>
      </c>
      <c r="AH706" s="16"/>
      <c r="AI706" s="16" t="n">
        <v>0</v>
      </c>
      <c r="AJ706" s="16" t="n">
        <v>0</v>
      </c>
    </row>
    <row r="707">
      <c r="B707" t="s">
        <v>278</v>
      </c>
      <c r="C707" s="16" t="n">
        <v>0</v>
      </c>
      <c r="D707" s="16" t="n">
        <v>0</v>
      </c>
      <c r="E707" s="16" t="n">
        <v>0</v>
      </c>
      <c r="F707" s="16"/>
      <c r="G707" s="16" t="n">
        <v>0</v>
      </c>
      <c r="H707" s="16" t="n">
        <v>0</v>
      </c>
      <c r="I707" s="16" t="n">
        <v>0</v>
      </c>
      <c r="J707" s="16"/>
      <c r="K707" s="16" t="n">
        <v>0</v>
      </c>
      <c r="L707" s="16" t="n">
        <v>0</v>
      </c>
      <c r="M707" s="16" t="n">
        <v>0</v>
      </c>
      <c r="N707" s="16" t="n">
        <v>0</v>
      </c>
      <c r="O707" s="16" t="n">
        <v>0</v>
      </c>
      <c r="P707" s="16" t="n">
        <v>0</v>
      </c>
      <c r="Q707" s="16" t="n">
        <v>0</v>
      </c>
      <c r="R707" s="16" t="n">
        <v>0</v>
      </c>
      <c r="S707" s="16" t="n">
        <v>0</v>
      </c>
      <c r="T707" s="16" t="n">
        <v>0</v>
      </c>
      <c r="U707" s="16" t="n">
        <v>0</v>
      </c>
      <c r="V707" s="16" t="n">
        <v>0</v>
      </c>
      <c r="W707" s="16"/>
      <c r="X707" s="16" t="n">
        <v>0</v>
      </c>
      <c r="Y707" s="16" t="n">
        <v>0</v>
      </c>
      <c r="Z707" s="16"/>
      <c r="AA707" s="16" t="n">
        <v>0</v>
      </c>
      <c r="AB707" s="16" t="n">
        <v>0</v>
      </c>
      <c r="AC707" s="16" t="n">
        <v>0</v>
      </c>
      <c r="AD707" s="16"/>
      <c r="AE707" s="16" t="n">
        <v>0</v>
      </c>
      <c r="AF707" s="16" t="n">
        <v>0</v>
      </c>
      <c r="AG707" s="16" t="n">
        <v>0</v>
      </c>
      <c r="AH707" s="16"/>
      <c r="AI707" s="16" t="n">
        <v>0</v>
      </c>
      <c r="AJ707" s="16" t="n">
        <v>0</v>
      </c>
    </row>
    <row r="708">
      <c r="B708" t="s">
        <v>279</v>
      </c>
      <c r="C708" s="16" t="n">
        <v>0</v>
      </c>
      <c r="D708" s="16" t="n">
        <v>0</v>
      </c>
      <c r="E708" s="16" t="n">
        <v>0</v>
      </c>
      <c r="F708" s="16"/>
      <c r="G708" s="16" t="n">
        <v>0</v>
      </c>
      <c r="H708" s="16" t="n">
        <v>0</v>
      </c>
      <c r="I708" s="16" t="n">
        <v>0</v>
      </c>
      <c r="J708" s="16"/>
      <c r="K708" s="16" t="n">
        <v>0</v>
      </c>
      <c r="L708" s="16" t="n">
        <v>0</v>
      </c>
      <c r="M708" s="16" t="n">
        <v>0</v>
      </c>
      <c r="N708" s="16" t="n">
        <v>0</v>
      </c>
      <c r="O708" s="16" t="n">
        <v>0</v>
      </c>
      <c r="P708" s="16" t="n">
        <v>0</v>
      </c>
      <c r="Q708" s="16" t="n">
        <v>0</v>
      </c>
      <c r="R708" s="16" t="n">
        <v>0</v>
      </c>
      <c r="S708" s="16" t="n">
        <v>0</v>
      </c>
      <c r="T708" s="16" t="n">
        <v>0</v>
      </c>
      <c r="U708" s="16" t="n">
        <v>0</v>
      </c>
      <c r="V708" s="16" t="n">
        <v>0</v>
      </c>
      <c r="W708" s="16"/>
      <c r="X708" s="16" t="n">
        <v>0</v>
      </c>
      <c r="Y708" s="16" t="n">
        <v>0</v>
      </c>
      <c r="Z708" s="16"/>
      <c r="AA708" s="16" t="n">
        <v>0</v>
      </c>
      <c r="AB708" s="16" t="n">
        <v>0</v>
      </c>
      <c r="AC708" s="16" t="n">
        <v>0</v>
      </c>
      <c r="AD708" s="16"/>
      <c r="AE708" s="16" t="n">
        <v>0</v>
      </c>
      <c r="AF708" s="16" t="n">
        <v>0</v>
      </c>
      <c r="AG708" s="16" t="n">
        <v>0</v>
      </c>
      <c r="AH708" s="16"/>
      <c r="AI708" s="16" t="n">
        <v>0</v>
      </c>
      <c r="AJ708" s="16" t="n">
        <v>0</v>
      </c>
    </row>
    <row r="709">
      <c r="B709" t="s">
        <v>280</v>
      </c>
      <c r="C709" s="16" t="n">
        <v>0</v>
      </c>
      <c r="D709" s="16" t="n">
        <v>0</v>
      </c>
      <c r="E709" s="16" t="n">
        <v>0</v>
      </c>
      <c r="F709" s="16"/>
      <c r="G709" s="16" t="n">
        <v>0</v>
      </c>
      <c r="H709" s="16" t="n">
        <v>0</v>
      </c>
      <c r="I709" s="16" t="n">
        <v>0</v>
      </c>
      <c r="J709" s="16"/>
      <c r="K709" s="16" t="n">
        <v>0</v>
      </c>
      <c r="L709" s="16" t="n">
        <v>0</v>
      </c>
      <c r="M709" s="16" t="n">
        <v>0</v>
      </c>
      <c r="N709" s="16" t="n">
        <v>0</v>
      </c>
      <c r="O709" s="16" t="n">
        <v>0</v>
      </c>
      <c r="P709" s="16" t="n">
        <v>0</v>
      </c>
      <c r="Q709" s="16" t="n">
        <v>0</v>
      </c>
      <c r="R709" s="16" t="n">
        <v>0</v>
      </c>
      <c r="S709" s="16" t="n">
        <v>0</v>
      </c>
      <c r="T709" s="16" t="n">
        <v>0</v>
      </c>
      <c r="U709" s="16" t="n">
        <v>0</v>
      </c>
      <c r="V709" s="16" t="n">
        <v>0</v>
      </c>
      <c r="W709" s="16"/>
      <c r="X709" s="16" t="n">
        <v>0</v>
      </c>
      <c r="Y709" s="16" t="n">
        <v>0</v>
      </c>
      <c r="Z709" s="16"/>
      <c r="AA709" s="16" t="n">
        <v>0</v>
      </c>
      <c r="AB709" s="16" t="n">
        <v>0</v>
      </c>
      <c r="AC709" s="16" t="n">
        <v>0</v>
      </c>
      <c r="AD709" s="16"/>
      <c r="AE709" s="16" t="n">
        <v>0</v>
      </c>
      <c r="AF709" s="16" t="n">
        <v>0</v>
      </c>
      <c r="AG709" s="16" t="n">
        <v>0</v>
      </c>
      <c r="AH709" s="16"/>
      <c r="AI709" s="16" t="n">
        <v>0</v>
      </c>
      <c r="AJ709" s="16" t="n">
        <v>0</v>
      </c>
    </row>
    <row r="710">
      <c r="B710" t="s">
        <v>281</v>
      </c>
      <c r="C710" s="16" t="n">
        <v>0</v>
      </c>
      <c r="D710" s="16" t="n">
        <v>0</v>
      </c>
      <c r="E710" s="16" t="n">
        <v>0</v>
      </c>
      <c r="F710" s="16"/>
      <c r="G710" s="16" t="n">
        <v>0</v>
      </c>
      <c r="H710" s="16" t="n">
        <v>0</v>
      </c>
      <c r="I710" s="16" t="n">
        <v>0</v>
      </c>
      <c r="J710" s="16"/>
      <c r="K710" s="16" t="n">
        <v>0</v>
      </c>
      <c r="L710" s="16" t="n">
        <v>0</v>
      </c>
      <c r="M710" s="16" t="n">
        <v>0</v>
      </c>
      <c r="N710" s="16" t="n">
        <v>0</v>
      </c>
      <c r="O710" s="16" t="n">
        <v>0</v>
      </c>
      <c r="P710" s="16" t="n">
        <v>0</v>
      </c>
      <c r="Q710" s="16" t="n">
        <v>0</v>
      </c>
      <c r="R710" s="16" t="n">
        <v>0</v>
      </c>
      <c r="S710" s="16" t="n">
        <v>0</v>
      </c>
      <c r="T710" s="16" t="n">
        <v>0</v>
      </c>
      <c r="U710" s="16" t="n">
        <v>0</v>
      </c>
      <c r="V710" s="16" t="n">
        <v>0</v>
      </c>
      <c r="W710" s="16"/>
      <c r="X710" s="16" t="n">
        <v>0</v>
      </c>
      <c r="Y710" s="16" t="n">
        <v>0</v>
      </c>
      <c r="Z710" s="16"/>
      <c r="AA710" s="16" t="n">
        <v>0</v>
      </c>
      <c r="AB710" s="16" t="n">
        <v>0</v>
      </c>
      <c r="AC710" s="16" t="n">
        <v>0</v>
      </c>
      <c r="AD710" s="16"/>
      <c r="AE710" s="16" t="n">
        <v>0</v>
      </c>
      <c r="AF710" s="16" t="n">
        <v>0</v>
      </c>
      <c r="AG710" s="16" t="n">
        <v>0</v>
      </c>
      <c r="AH710" s="16"/>
      <c r="AI710" s="16" t="n">
        <v>0</v>
      </c>
      <c r="AJ710" s="16" t="n">
        <v>0</v>
      </c>
    </row>
    <row r="711">
      <c r="B711" t="s">
        <v>282</v>
      </c>
      <c r="C711" s="16" t="n">
        <v>0</v>
      </c>
      <c r="D711" s="16" t="n">
        <v>0</v>
      </c>
      <c r="E711" s="16" t="n">
        <v>0</v>
      </c>
      <c r="F711" s="16"/>
      <c r="G711" s="16" t="n">
        <v>0</v>
      </c>
      <c r="H711" s="16" t="n">
        <v>0</v>
      </c>
      <c r="I711" s="16" t="n">
        <v>0</v>
      </c>
      <c r="J711" s="16"/>
      <c r="K711" s="16" t="n">
        <v>0</v>
      </c>
      <c r="L711" s="16" t="n">
        <v>0</v>
      </c>
      <c r="M711" s="16" t="n">
        <v>0</v>
      </c>
      <c r="N711" s="16" t="n">
        <v>0</v>
      </c>
      <c r="O711" s="16" t="n">
        <v>0</v>
      </c>
      <c r="P711" s="16" t="n">
        <v>0</v>
      </c>
      <c r="Q711" s="16" t="n">
        <v>0</v>
      </c>
      <c r="R711" s="16" t="n">
        <v>0</v>
      </c>
      <c r="S711" s="16" t="n">
        <v>0</v>
      </c>
      <c r="T711" s="16" t="n">
        <v>0</v>
      </c>
      <c r="U711" s="16" t="n">
        <v>0</v>
      </c>
      <c r="V711" s="16" t="n">
        <v>0</v>
      </c>
      <c r="W711" s="16"/>
      <c r="X711" s="16" t="n">
        <v>0</v>
      </c>
      <c r="Y711" s="16" t="n">
        <v>0</v>
      </c>
      <c r="Z711" s="16"/>
      <c r="AA711" s="16" t="n">
        <v>0</v>
      </c>
      <c r="AB711" s="16" t="n">
        <v>0</v>
      </c>
      <c r="AC711" s="16" t="n">
        <v>0</v>
      </c>
      <c r="AD711" s="16"/>
      <c r="AE711" s="16" t="n">
        <v>0</v>
      </c>
      <c r="AF711" s="16" t="n">
        <v>0</v>
      </c>
      <c r="AG711" s="16" t="n">
        <v>0</v>
      </c>
      <c r="AH711" s="16"/>
      <c r="AI711" s="16" t="n">
        <v>0</v>
      </c>
      <c r="AJ711" s="16" t="n">
        <v>0</v>
      </c>
    </row>
    <row r="712">
      <c r="B712" t="s">
        <v>283</v>
      </c>
      <c r="C712" s="16" t="n">
        <v>0</v>
      </c>
      <c r="D712" s="16" t="n">
        <v>0</v>
      </c>
      <c r="E712" s="16" t="n">
        <v>0</v>
      </c>
      <c r="F712" s="16"/>
      <c r="G712" s="16" t="n">
        <v>0</v>
      </c>
      <c r="H712" s="16" t="n">
        <v>0</v>
      </c>
      <c r="I712" s="16" t="n">
        <v>0</v>
      </c>
      <c r="J712" s="16"/>
      <c r="K712" s="16" t="n">
        <v>0</v>
      </c>
      <c r="L712" s="16" t="n">
        <v>0</v>
      </c>
      <c r="M712" s="16" t="n">
        <v>0</v>
      </c>
      <c r="N712" s="16" t="n">
        <v>0</v>
      </c>
      <c r="O712" s="16" t="n">
        <v>0</v>
      </c>
      <c r="P712" s="16" t="n">
        <v>0</v>
      </c>
      <c r="Q712" s="16" t="n">
        <v>0</v>
      </c>
      <c r="R712" s="16" t="n">
        <v>0</v>
      </c>
      <c r="S712" s="16" t="n">
        <v>0</v>
      </c>
      <c r="T712" s="16" t="n">
        <v>0</v>
      </c>
      <c r="U712" s="16" t="n">
        <v>0</v>
      </c>
      <c r="V712" s="16" t="n">
        <v>0</v>
      </c>
      <c r="W712" s="16"/>
      <c r="X712" s="16" t="n">
        <v>0</v>
      </c>
      <c r="Y712" s="16" t="n">
        <v>0</v>
      </c>
      <c r="Z712" s="16"/>
      <c r="AA712" s="16" t="n">
        <v>0</v>
      </c>
      <c r="AB712" s="16" t="n">
        <v>0</v>
      </c>
      <c r="AC712" s="16" t="n">
        <v>0</v>
      </c>
      <c r="AD712" s="16"/>
      <c r="AE712" s="16" t="n">
        <v>0</v>
      </c>
      <c r="AF712" s="16" t="n">
        <v>0</v>
      </c>
      <c r="AG712" s="16" t="n">
        <v>0</v>
      </c>
      <c r="AH712" s="16"/>
      <c r="AI712" s="16" t="n">
        <v>0</v>
      </c>
      <c r="AJ712" s="16" t="n">
        <v>0</v>
      </c>
    </row>
    <row r="713">
      <c r="B713" t="s">
        <v>284</v>
      </c>
      <c r="C713" s="16" t="n">
        <v>0.73096218546702</v>
      </c>
      <c r="D713" s="16" t="n">
        <v>0.665414011924082</v>
      </c>
      <c r="E713" s="16" t="n">
        <v>0.792797848765001</v>
      </c>
      <c r="F713" s="16"/>
      <c r="G713" s="16" t="n">
        <v>0.722450493276479</v>
      </c>
      <c r="H713" s="16" t="n">
        <v>0.739883121139598</v>
      </c>
      <c r="I713" s="16" t="n">
        <v>0.726024653644049</v>
      </c>
      <c r="J713" s="16"/>
      <c r="K713" s="16" t="n">
        <v>0.714108311776537</v>
      </c>
      <c r="L713" s="16" t="n">
        <v>0.773796999791831</v>
      </c>
      <c r="M713" s="16" t="n">
        <v>0.777082569979331</v>
      </c>
      <c r="N713" s="16" t="n">
        <v>0.761081153548101</v>
      </c>
      <c r="O713" s="16" t="n">
        <v>0.721193082366845</v>
      </c>
      <c r="P713" s="16" t="n">
        <v>0.715358583271098</v>
      </c>
      <c r="Q713" s="16" t="n">
        <v>0.722842171963177</v>
      </c>
      <c r="R713" s="16" t="n">
        <v>0.818003410763209</v>
      </c>
      <c r="S713" s="16" t="n">
        <v>0.722233592849099</v>
      </c>
      <c r="T713" s="16" t="n">
        <v>0.710106583578579</v>
      </c>
      <c r="U713" s="16" t="n">
        <v>0.581464241287793</v>
      </c>
      <c r="V713" s="16" t="n">
        <v>0.702816285843631</v>
      </c>
      <c r="W713" s="16"/>
      <c r="X713" s="16" t="n">
        <v>0.747967080149085</v>
      </c>
      <c r="Y713" s="16" t="n">
        <v>0.701909747069984</v>
      </c>
      <c r="Z713" s="16"/>
      <c r="AA713" s="16" t="n">
        <v>0.740533082792322</v>
      </c>
      <c r="AB713" s="16" t="n">
        <v>0.737911834415051</v>
      </c>
      <c r="AC713" s="16" t="n">
        <v>0.714754243029706</v>
      </c>
      <c r="AD713" s="16"/>
      <c r="AE713" s="16" t="n">
        <v>0.718534040635815</v>
      </c>
      <c r="AF713" s="16" t="n">
        <v>0.751708106674292</v>
      </c>
      <c r="AG713" s="16" t="n">
        <v>0.719708325721175</v>
      </c>
      <c r="AH713" s="16"/>
      <c r="AI713" s="16" t="n">
        <v>0.752645769210341</v>
      </c>
      <c r="AJ713" s="16" t="n">
        <v>0.764970319223427</v>
      </c>
    </row>
    <row r="714">
      <c r="B714" t="s">
        <v>285</v>
      </c>
      <c r="C714" s="16" t="n">
        <v>0.112869944205461</v>
      </c>
      <c r="D714" s="16" t="n">
        <v>0.149457268389718</v>
      </c>
      <c r="E714" s="16" t="n">
        <v>0.0783571870010141</v>
      </c>
      <c r="F714" s="16"/>
      <c r="G714" s="16" t="n">
        <v>0.112402903064542</v>
      </c>
      <c r="H714" s="16" t="n">
        <v>0.103274695598914</v>
      </c>
      <c r="I714" s="16" t="n">
        <v>0.121981034113371</v>
      </c>
      <c r="J714" s="16"/>
      <c r="K714" s="16" t="n">
        <v>0.161631842897064</v>
      </c>
      <c r="L714" s="16" t="n">
        <v>0.0935476778328778</v>
      </c>
      <c r="M714" s="16" t="n">
        <v>0.103669692053852</v>
      </c>
      <c r="N714" s="16" t="n">
        <v>0.0690063854899878</v>
      </c>
      <c r="O714" s="16" t="n">
        <v>0.125834646449955</v>
      </c>
      <c r="P714" s="16" t="n">
        <v>0.109731161958762</v>
      </c>
      <c r="Q714" s="16" t="n">
        <v>0.0933758886166469</v>
      </c>
      <c r="R714" s="16" t="n">
        <v>0.0692958214252418</v>
      </c>
      <c r="S714" s="16" t="n">
        <v>0.130962208338446</v>
      </c>
      <c r="T714" s="16" t="n">
        <v>0.102087700574949</v>
      </c>
      <c r="U714" s="16" t="n">
        <v>0.173074016734354</v>
      </c>
      <c r="V714" s="16" t="n">
        <v>0.0734800321596391</v>
      </c>
      <c r="W714" s="16"/>
      <c r="X714" s="16" t="n">
        <v>0.0952557524309802</v>
      </c>
      <c r="Y714" s="16" t="n">
        <v>0.142963351486683</v>
      </c>
      <c r="Z714" s="16"/>
      <c r="AA714" s="16" t="n">
        <v>0.125996173609271</v>
      </c>
      <c r="AB714" s="16" t="n">
        <v>0.112375262473184</v>
      </c>
      <c r="AC714" s="16" t="n">
        <v>0.104051347793693</v>
      </c>
      <c r="AD714" s="16"/>
      <c r="AE714" s="16" t="n">
        <v>0.129154416310159</v>
      </c>
      <c r="AF714" s="16" t="n">
        <v>0.0986555585029173</v>
      </c>
      <c r="AG714" s="16" t="n">
        <v>0.0999397829587912</v>
      </c>
      <c r="AH714" s="16"/>
      <c r="AI714" s="16" t="n">
        <v>0.146234377288869</v>
      </c>
      <c r="AJ714" s="16" t="n">
        <v>0.103822691748239</v>
      </c>
    </row>
    <row r="715">
      <c r="B715" t="s">
        <v>286</v>
      </c>
      <c r="C715" s="16" t="n">
        <v>0</v>
      </c>
      <c r="D715" s="16" t="n">
        <v>0</v>
      </c>
      <c r="E715" s="16" t="n">
        <v>0</v>
      </c>
      <c r="F715" s="16"/>
      <c r="G715" s="16" t="n">
        <v>0</v>
      </c>
      <c r="H715" s="16" t="n">
        <v>0</v>
      </c>
      <c r="I715" s="16" t="n">
        <v>0</v>
      </c>
      <c r="J715" s="16"/>
      <c r="K715" s="16" t="n">
        <v>0</v>
      </c>
      <c r="L715" s="16" t="n">
        <v>0</v>
      </c>
      <c r="M715" s="16" t="n">
        <v>0</v>
      </c>
      <c r="N715" s="16" t="n">
        <v>0</v>
      </c>
      <c r="O715" s="16" t="n">
        <v>0</v>
      </c>
      <c r="P715" s="16" t="n">
        <v>0</v>
      </c>
      <c r="Q715" s="16" t="n">
        <v>0</v>
      </c>
      <c r="R715" s="16" t="n">
        <v>0</v>
      </c>
      <c r="S715" s="16" t="n">
        <v>0</v>
      </c>
      <c r="T715" s="16" t="n">
        <v>0</v>
      </c>
      <c r="U715" s="16" t="n">
        <v>0</v>
      </c>
      <c r="V715" s="16" t="n">
        <v>0</v>
      </c>
      <c r="W715" s="16"/>
      <c r="X715" s="16" t="n">
        <v>0</v>
      </c>
      <c r="Y715" s="16" t="n">
        <v>0</v>
      </c>
      <c r="Z715" s="16"/>
      <c r="AA715" s="16" t="n">
        <v>0</v>
      </c>
      <c r="AB715" s="16" t="n">
        <v>0</v>
      </c>
      <c r="AC715" s="16" t="n">
        <v>0</v>
      </c>
      <c r="AD715" s="16"/>
      <c r="AE715" s="16" t="n">
        <v>0</v>
      </c>
      <c r="AF715" s="16" t="n">
        <v>0</v>
      </c>
      <c r="AG715" s="16" t="n">
        <v>0</v>
      </c>
      <c r="AH715" s="16"/>
      <c r="AI715" s="16" t="n">
        <v>0</v>
      </c>
      <c r="AJ715" s="16" t="n">
        <v>0</v>
      </c>
    </row>
    <row r="716">
      <c r="B716" t="s">
        <v>287</v>
      </c>
      <c r="C716" s="16" t="n">
        <v>0</v>
      </c>
      <c r="D716" s="16" t="n">
        <v>0</v>
      </c>
      <c r="E716" s="16" t="n">
        <v>0</v>
      </c>
      <c r="F716" s="16"/>
      <c r="G716" s="16" t="n">
        <v>0</v>
      </c>
      <c r="H716" s="16" t="n">
        <v>0</v>
      </c>
      <c r="I716" s="16" t="n">
        <v>0</v>
      </c>
      <c r="J716" s="16"/>
      <c r="K716" s="16" t="n">
        <v>0</v>
      </c>
      <c r="L716" s="16" t="n">
        <v>0</v>
      </c>
      <c r="M716" s="16" t="n">
        <v>0</v>
      </c>
      <c r="N716" s="16" t="n">
        <v>0</v>
      </c>
      <c r="O716" s="16" t="n">
        <v>0</v>
      </c>
      <c r="P716" s="16" t="n">
        <v>0</v>
      </c>
      <c r="Q716" s="16" t="n">
        <v>0</v>
      </c>
      <c r="R716" s="16" t="n">
        <v>0</v>
      </c>
      <c r="S716" s="16" t="n">
        <v>0</v>
      </c>
      <c r="T716" s="16" t="n">
        <v>0</v>
      </c>
      <c r="U716" s="16" t="n">
        <v>0</v>
      </c>
      <c r="V716" s="16" t="n">
        <v>0</v>
      </c>
      <c r="W716" s="16"/>
      <c r="X716" s="16" t="n">
        <v>0</v>
      </c>
      <c r="Y716" s="16" t="n">
        <v>0</v>
      </c>
      <c r="Z716" s="16"/>
      <c r="AA716" s="16" t="n">
        <v>0</v>
      </c>
      <c r="AB716" s="16" t="n">
        <v>0</v>
      </c>
      <c r="AC716" s="16" t="n">
        <v>0</v>
      </c>
      <c r="AD716" s="16"/>
      <c r="AE716" s="16" t="n">
        <v>0</v>
      </c>
      <c r="AF716" s="16" t="n">
        <v>0</v>
      </c>
      <c r="AG716" s="16" t="n">
        <v>0</v>
      </c>
      <c r="AH716" s="16"/>
      <c r="AI716" s="16" t="n">
        <v>0</v>
      </c>
      <c r="AJ716" s="16" t="n">
        <v>0</v>
      </c>
    </row>
    <row r="717">
      <c r="B717" t="s">
        <v>288</v>
      </c>
      <c r="C717" s="16" t="n">
        <v>0</v>
      </c>
      <c r="D717" s="16" t="n">
        <v>0</v>
      </c>
      <c r="E717" s="16" t="n">
        <v>0</v>
      </c>
      <c r="F717" s="16"/>
      <c r="G717" s="16" t="n">
        <v>0</v>
      </c>
      <c r="H717" s="16" t="n">
        <v>0</v>
      </c>
      <c r="I717" s="16" t="n">
        <v>0</v>
      </c>
      <c r="J717" s="16"/>
      <c r="K717" s="16" t="n">
        <v>0</v>
      </c>
      <c r="L717" s="16" t="n">
        <v>0</v>
      </c>
      <c r="M717" s="16" t="n">
        <v>0</v>
      </c>
      <c r="N717" s="16" t="n">
        <v>0</v>
      </c>
      <c r="O717" s="16" t="n">
        <v>0</v>
      </c>
      <c r="P717" s="16" t="n">
        <v>0</v>
      </c>
      <c r="Q717" s="16" t="n">
        <v>0</v>
      </c>
      <c r="R717" s="16" t="n">
        <v>0</v>
      </c>
      <c r="S717" s="16" t="n">
        <v>0</v>
      </c>
      <c r="T717" s="16" t="n">
        <v>0</v>
      </c>
      <c r="U717" s="16" t="n">
        <v>0</v>
      </c>
      <c r="V717" s="16" t="n">
        <v>0</v>
      </c>
      <c r="W717" s="16"/>
      <c r="X717" s="16" t="n">
        <v>0</v>
      </c>
      <c r="Y717" s="16" t="n">
        <v>0</v>
      </c>
      <c r="Z717" s="16"/>
      <c r="AA717" s="16" t="n">
        <v>0</v>
      </c>
      <c r="AB717" s="16" t="n">
        <v>0</v>
      </c>
      <c r="AC717" s="16" t="n">
        <v>0</v>
      </c>
      <c r="AD717" s="16"/>
      <c r="AE717" s="16" t="n">
        <v>0</v>
      </c>
      <c r="AF717" s="16" t="n">
        <v>0</v>
      </c>
      <c r="AG717" s="16" t="n">
        <v>0</v>
      </c>
      <c r="AH717" s="16"/>
      <c r="AI717" s="16" t="n">
        <v>0</v>
      </c>
      <c r="AJ717" s="16" t="n">
        <v>0</v>
      </c>
    </row>
    <row r="718">
      <c r="B718" t="s">
        <v>289</v>
      </c>
      <c r="C718" s="16" t="n">
        <v>0</v>
      </c>
      <c r="D718" s="16" t="n">
        <v>0</v>
      </c>
      <c r="E718" s="16" t="n">
        <v>0</v>
      </c>
      <c r="F718" s="16"/>
      <c r="G718" s="16" t="n">
        <v>0</v>
      </c>
      <c r="H718" s="16" t="n">
        <v>0</v>
      </c>
      <c r="I718" s="16" t="n">
        <v>0</v>
      </c>
      <c r="J718" s="16"/>
      <c r="K718" s="16" t="n">
        <v>0</v>
      </c>
      <c r="L718" s="16" t="n">
        <v>0</v>
      </c>
      <c r="M718" s="16" t="n">
        <v>0</v>
      </c>
      <c r="N718" s="16" t="n">
        <v>0</v>
      </c>
      <c r="O718" s="16" t="n">
        <v>0</v>
      </c>
      <c r="P718" s="16" t="n">
        <v>0</v>
      </c>
      <c r="Q718" s="16" t="n">
        <v>0</v>
      </c>
      <c r="R718" s="16" t="n">
        <v>0</v>
      </c>
      <c r="S718" s="16" t="n">
        <v>0</v>
      </c>
      <c r="T718" s="16" t="n">
        <v>0</v>
      </c>
      <c r="U718" s="16" t="n">
        <v>0</v>
      </c>
      <c r="V718" s="16" t="n">
        <v>0</v>
      </c>
      <c r="W718" s="16"/>
      <c r="X718" s="16" t="n">
        <v>0</v>
      </c>
      <c r="Y718" s="16" t="n">
        <v>0</v>
      </c>
      <c r="Z718" s="16"/>
      <c r="AA718" s="16" t="n">
        <v>0</v>
      </c>
      <c r="AB718" s="16" t="n">
        <v>0</v>
      </c>
      <c r="AC718" s="16" t="n">
        <v>0</v>
      </c>
      <c r="AD718" s="16"/>
      <c r="AE718" s="16" t="n">
        <v>0</v>
      </c>
      <c r="AF718" s="16" t="n">
        <v>0</v>
      </c>
      <c r="AG718" s="16" t="n">
        <v>0</v>
      </c>
      <c r="AH718" s="16"/>
      <c r="AI718" s="16" t="n">
        <v>0</v>
      </c>
      <c r="AJ718" s="16" t="n">
        <v>0</v>
      </c>
    </row>
    <row r="719">
      <c r="B719" t="s">
        <v>290</v>
      </c>
      <c r="C719" s="16" t="n">
        <v>0</v>
      </c>
      <c r="D719" s="16" t="n">
        <v>0</v>
      </c>
      <c r="E719" s="16" t="n">
        <v>0</v>
      </c>
      <c r="F719" s="16"/>
      <c r="G719" s="16" t="n">
        <v>0</v>
      </c>
      <c r="H719" s="16" t="n">
        <v>0</v>
      </c>
      <c r="I719" s="16" t="n">
        <v>0</v>
      </c>
      <c r="J719" s="16"/>
      <c r="K719" s="16" t="n">
        <v>0</v>
      </c>
      <c r="L719" s="16" t="n">
        <v>0</v>
      </c>
      <c r="M719" s="16" t="n">
        <v>0</v>
      </c>
      <c r="N719" s="16" t="n">
        <v>0</v>
      </c>
      <c r="O719" s="16" t="n">
        <v>0</v>
      </c>
      <c r="P719" s="16" t="n">
        <v>0</v>
      </c>
      <c r="Q719" s="16" t="n">
        <v>0</v>
      </c>
      <c r="R719" s="16" t="n">
        <v>0</v>
      </c>
      <c r="S719" s="16" t="n">
        <v>0</v>
      </c>
      <c r="T719" s="16" t="n">
        <v>0</v>
      </c>
      <c r="U719" s="16" t="n">
        <v>0</v>
      </c>
      <c r="V719" s="16" t="n">
        <v>0</v>
      </c>
      <c r="W719" s="16"/>
      <c r="X719" s="16" t="n">
        <v>0</v>
      </c>
      <c r="Y719" s="16" t="n">
        <v>0</v>
      </c>
      <c r="Z719" s="16"/>
      <c r="AA719" s="16" t="n">
        <v>0</v>
      </c>
      <c r="AB719" s="16" t="n">
        <v>0</v>
      </c>
      <c r="AC719" s="16" t="n">
        <v>0</v>
      </c>
      <c r="AD719" s="16"/>
      <c r="AE719" s="16" t="n">
        <v>0</v>
      </c>
      <c r="AF719" s="16" t="n">
        <v>0</v>
      </c>
      <c r="AG719" s="16" t="n">
        <v>0</v>
      </c>
      <c r="AH719" s="16"/>
      <c r="AI719" s="16" t="n">
        <v>0</v>
      </c>
      <c r="AJ719" s="16" t="n">
        <v>0</v>
      </c>
    </row>
    <row r="720">
      <c r="B720" t="s">
        <v>291</v>
      </c>
      <c r="C720" s="16" t="n">
        <v>0</v>
      </c>
      <c r="D720" s="16" t="n">
        <v>0</v>
      </c>
      <c r="E720" s="16" t="n">
        <v>0</v>
      </c>
      <c r="F720" s="16"/>
      <c r="G720" s="16" t="n">
        <v>0</v>
      </c>
      <c r="H720" s="16" t="n">
        <v>0</v>
      </c>
      <c r="I720" s="16" t="n">
        <v>0</v>
      </c>
      <c r="J720" s="16"/>
      <c r="K720" s="16" t="n">
        <v>0</v>
      </c>
      <c r="L720" s="16" t="n">
        <v>0</v>
      </c>
      <c r="M720" s="16" t="n">
        <v>0</v>
      </c>
      <c r="N720" s="16" t="n">
        <v>0</v>
      </c>
      <c r="O720" s="16" t="n">
        <v>0</v>
      </c>
      <c r="P720" s="16" t="n">
        <v>0</v>
      </c>
      <c r="Q720" s="16" t="n">
        <v>0</v>
      </c>
      <c r="R720" s="16" t="n">
        <v>0</v>
      </c>
      <c r="S720" s="16" t="n">
        <v>0</v>
      </c>
      <c r="T720" s="16" t="n">
        <v>0</v>
      </c>
      <c r="U720" s="16" t="n">
        <v>0</v>
      </c>
      <c r="V720" s="16" t="n">
        <v>0</v>
      </c>
      <c r="W720" s="16"/>
      <c r="X720" s="16" t="n">
        <v>0</v>
      </c>
      <c r="Y720" s="16" t="n">
        <v>0</v>
      </c>
      <c r="Z720" s="16"/>
      <c r="AA720" s="16" t="n">
        <v>0</v>
      </c>
      <c r="AB720" s="16" t="n">
        <v>0</v>
      </c>
      <c r="AC720" s="16" t="n">
        <v>0</v>
      </c>
      <c r="AD720" s="16"/>
      <c r="AE720" s="16" t="n">
        <v>0</v>
      </c>
      <c r="AF720" s="16" t="n">
        <v>0</v>
      </c>
      <c r="AG720" s="16" t="n">
        <v>0</v>
      </c>
      <c r="AH720" s="16"/>
      <c r="AI720" s="16" t="n">
        <v>0</v>
      </c>
      <c r="AJ720" s="16" t="n">
        <v>0</v>
      </c>
    </row>
    <row r="721">
      <c r="B721" t="s">
        <v>292</v>
      </c>
      <c r="C721" s="16" t="n">
        <v>0</v>
      </c>
      <c r="D721" s="16" t="n">
        <v>0</v>
      </c>
      <c r="E721" s="16" t="n">
        <v>0</v>
      </c>
      <c r="F721" s="16"/>
      <c r="G721" s="16" t="n">
        <v>0</v>
      </c>
      <c r="H721" s="16" t="n">
        <v>0</v>
      </c>
      <c r="I721" s="16" t="n">
        <v>0</v>
      </c>
      <c r="J721" s="16"/>
      <c r="K721" s="16" t="n">
        <v>0</v>
      </c>
      <c r="L721" s="16" t="n">
        <v>0</v>
      </c>
      <c r="M721" s="16" t="n">
        <v>0</v>
      </c>
      <c r="N721" s="16" t="n">
        <v>0</v>
      </c>
      <c r="O721" s="16" t="n">
        <v>0</v>
      </c>
      <c r="P721" s="16" t="n">
        <v>0</v>
      </c>
      <c r="Q721" s="16" t="n">
        <v>0</v>
      </c>
      <c r="R721" s="16" t="n">
        <v>0</v>
      </c>
      <c r="S721" s="16" t="n">
        <v>0</v>
      </c>
      <c r="T721" s="16" t="n">
        <v>0</v>
      </c>
      <c r="U721" s="16" t="n">
        <v>0</v>
      </c>
      <c r="V721" s="16" t="n">
        <v>0</v>
      </c>
      <c r="W721" s="16"/>
      <c r="X721" s="16" t="n">
        <v>0</v>
      </c>
      <c r="Y721" s="16" t="n">
        <v>0</v>
      </c>
      <c r="Z721" s="16"/>
      <c r="AA721" s="16" t="n">
        <v>0</v>
      </c>
      <c r="AB721" s="16" t="n">
        <v>0</v>
      </c>
      <c r="AC721" s="16" t="n">
        <v>0</v>
      </c>
      <c r="AD721" s="16"/>
      <c r="AE721" s="16" t="n">
        <v>0</v>
      </c>
      <c r="AF721" s="16" t="n">
        <v>0</v>
      </c>
      <c r="AG721" s="16" t="n">
        <v>0</v>
      </c>
      <c r="AH721" s="16"/>
      <c r="AI721" s="16" t="n">
        <v>0</v>
      </c>
      <c r="AJ721" s="16" t="n">
        <v>0</v>
      </c>
    </row>
    <row r="722">
      <c r="B722" t="s">
        <v>293</v>
      </c>
      <c r="C722" s="16" t="n">
        <v>0</v>
      </c>
      <c r="D722" s="16" t="n">
        <v>0</v>
      </c>
      <c r="E722" s="16" t="n">
        <v>0</v>
      </c>
      <c r="F722" s="16"/>
      <c r="G722" s="16" t="n">
        <v>0</v>
      </c>
      <c r="H722" s="16" t="n">
        <v>0</v>
      </c>
      <c r="I722" s="16" t="n">
        <v>0</v>
      </c>
      <c r="J722" s="16"/>
      <c r="K722" s="16" t="n">
        <v>0</v>
      </c>
      <c r="L722" s="16" t="n">
        <v>0</v>
      </c>
      <c r="M722" s="16" t="n">
        <v>0</v>
      </c>
      <c r="N722" s="16" t="n">
        <v>0</v>
      </c>
      <c r="O722" s="16" t="n">
        <v>0</v>
      </c>
      <c r="P722" s="16" t="n">
        <v>0</v>
      </c>
      <c r="Q722" s="16" t="n">
        <v>0</v>
      </c>
      <c r="R722" s="16" t="n">
        <v>0</v>
      </c>
      <c r="S722" s="16" t="n">
        <v>0</v>
      </c>
      <c r="T722" s="16" t="n">
        <v>0</v>
      </c>
      <c r="U722" s="16" t="n">
        <v>0</v>
      </c>
      <c r="V722" s="16" t="n">
        <v>0</v>
      </c>
      <c r="W722" s="16"/>
      <c r="X722" s="16" t="n">
        <v>0</v>
      </c>
      <c r="Y722" s="16" t="n">
        <v>0</v>
      </c>
      <c r="Z722" s="16"/>
      <c r="AA722" s="16" t="n">
        <v>0</v>
      </c>
      <c r="AB722" s="16" t="n">
        <v>0</v>
      </c>
      <c r="AC722" s="16" t="n">
        <v>0</v>
      </c>
      <c r="AD722" s="16"/>
      <c r="AE722" s="16" t="n">
        <v>0</v>
      </c>
      <c r="AF722" s="16" t="n">
        <v>0</v>
      </c>
      <c r="AG722" s="16" t="n">
        <v>0</v>
      </c>
      <c r="AH722" s="16"/>
      <c r="AI722" s="16" t="n">
        <v>0</v>
      </c>
      <c r="AJ722" s="16" t="n">
        <v>0</v>
      </c>
    </row>
    <row r="723">
      <c r="B723" t="s">
        <v>294</v>
      </c>
      <c r="C723" s="16" t="n">
        <v>0</v>
      </c>
      <c r="D723" s="16" t="n">
        <v>0</v>
      </c>
      <c r="E723" s="16" t="n">
        <v>0</v>
      </c>
      <c r="F723" s="16"/>
      <c r="G723" s="16" t="n">
        <v>0</v>
      </c>
      <c r="H723" s="16" t="n">
        <v>0</v>
      </c>
      <c r="I723" s="16" t="n">
        <v>0</v>
      </c>
      <c r="J723" s="16"/>
      <c r="K723" s="16" t="n">
        <v>0</v>
      </c>
      <c r="L723" s="16" t="n">
        <v>0</v>
      </c>
      <c r="M723" s="16" t="n">
        <v>0</v>
      </c>
      <c r="N723" s="16" t="n">
        <v>0</v>
      </c>
      <c r="O723" s="16" t="n">
        <v>0</v>
      </c>
      <c r="P723" s="16" t="n">
        <v>0</v>
      </c>
      <c r="Q723" s="16" t="n">
        <v>0</v>
      </c>
      <c r="R723" s="16" t="n">
        <v>0</v>
      </c>
      <c r="S723" s="16" t="n">
        <v>0</v>
      </c>
      <c r="T723" s="16" t="n">
        <v>0</v>
      </c>
      <c r="U723" s="16" t="n">
        <v>0</v>
      </c>
      <c r="V723" s="16" t="n">
        <v>0</v>
      </c>
      <c r="W723" s="16"/>
      <c r="X723" s="16" t="n">
        <v>0</v>
      </c>
      <c r="Y723" s="16" t="n">
        <v>0</v>
      </c>
      <c r="Z723" s="16"/>
      <c r="AA723" s="16" t="n">
        <v>0</v>
      </c>
      <c r="AB723" s="16" t="n">
        <v>0</v>
      </c>
      <c r="AC723" s="16" t="n">
        <v>0</v>
      </c>
      <c r="AD723" s="16"/>
      <c r="AE723" s="16" t="n">
        <v>0</v>
      </c>
      <c r="AF723" s="16" t="n">
        <v>0</v>
      </c>
      <c r="AG723" s="16" t="n">
        <v>0</v>
      </c>
      <c r="AH723" s="16"/>
      <c r="AI723" s="16" t="n">
        <v>0</v>
      </c>
      <c r="AJ723" s="16" t="n">
        <v>0</v>
      </c>
    </row>
    <row r="724">
      <c r="B724" t="s">
        <v>295</v>
      </c>
      <c r="C724" s="16" t="n">
        <v>0</v>
      </c>
      <c r="D724" s="16" t="n">
        <v>0</v>
      </c>
      <c r="E724" s="16" t="n">
        <v>0</v>
      </c>
      <c r="F724" s="16"/>
      <c r="G724" s="16" t="n">
        <v>0</v>
      </c>
      <c r="H724" s="16" t="n">
        <v>0</v>
      </c>
      <c r="I724" s="16" t="n">
        <v>0</v>
      </c>
      <c r="J724" s="16"/>
      <c r="K724" s="16" t="n">
        <v>0</v>
      </c>
      <c r="L724" s="16" t="n">
        <v>0</v>
      </c>
      <c r="M724" s="16" t="n">
        <v>0</v>
      </c>
      <c r="N724" s="16" t="n">
        <v>0</v>
      </c>
      <c r="O724" s="16" t="n">
        <v>0</v>
      </c>
      <c r="P724" s="16" t="n">
        <v>0</v>
      </c>
      <c r="Q724" s="16" t="n">
        <v>0</v>
      </c>
      <c r="R724" s="16" t="n">
        <v>0</v>
      </c>
      <c r="S724" s="16" t="n">
        <v>0</v>
      </c>
      <c r="T724" s="16" t="n">
        <v>0</v>
      </c>
      <c r="U724" s="16" t="n">
        <v>0</v>
      </c>
      <c r="V724" s="16" t="n">
        <v>0</v>
      </c>
      <c r="W724" s="16"/>
      <c r="X724" s="16" t="n">
        <v>0</v>
      </c>
      <c r="Y724" s="16" t="n">
        <v>0</v>
      </c>
      <c r="Z724" s="16"/>
      <c r="AA724" s="16" t="n">
        <v>0</v>
      </c>
      <c r="AB724" s="16" t="n">
        <v>0</v>
      </c>
      <c r="AC724" s="16" t="n">
        <v>0</v>
      </c>
      <c r="AD724" s="16"/>
      <c r="AE724" s="16" t="n">
        <v>0</v>
      </c>
      <c r="AF724" s="16" t="n">
        <v>0</v>
      </c>
      <c r="AG724" s="16" t="n">
        <v>0</v>
      </c>
      <c r="AH724" s="16"/>
      <c r="AI724" s="16" t="n">
        <v>0</v>
      </c>
      <c r="AJ724" s="16" t="n">
        <v>0</v>
      </c>
    </row>
    <row r="725">
      <c r="B725" t="s">
        <v>269</v>
      </c>
      <c r="C725" s="16" t="n">
        <v>0.0560114075862984</v>
      </c>
      <c r="D725" s="16" t="n">
        <v>0.0655330688888571</v>
      </c>
      <c r="E725" s="16" t="n">
        <v>0.0465533838778165</v>
      </c>
      <c r="F725" s="16"/>
      <c r="G725" s="16" t="n">
        <v>0.0537276925606128</v>
      </c>
      <c r="H725" s="16" t="n">
        <v>0.048023310179473</v>
      </c>
      <c r="I725" s="16" t="n">
        <v>0.0643448485903344</v>
      </c>
      <c r="J725" s="16"/>
      <c r="K725" s="16" t="n">
        <v>0.0565667480695821</v>
      </c>
      <c r="L725" s="16" t="n">
        <v>0.0507388400532074</v>
      </c>
      <c r="M725" s="16" t="n">
        <v>0.0334498392874896</v>
      </c>
      <c r="N725" s="16" t="n">
        <v>0.0939049923782166</v>
      </c>
      <c r="O725" s="16" t="n">
        <v>0.0418079053912514</v>
      </c>
      <c r="P725" s="16" t="n">
        <v>0.0435961662716259</v>
      </c>
      <c r="Q725" s="16" t="n">
        <v>0.0638678456162789</v>
      </c>
      <c r="R725" s="16" t="n">
        <v>0.06749231604194</v>
      </c>
      <c r="S725" s="16" t="n">
        <v>0.0385559388251157</v>
      </c>
      <c r="T725" s="16" t="n">
        <v>0.064993413421632</v>
      </c>
      <c r="U725" s="16" t="n">
        <v>0.0384412696906296</v>
      </c>
      <c r="V725" s="16" t="n">
        <v>0.14067691626419</v>
      </c>
      <c r="W725" s="16"/>
      <c r="X725" s="16" t="n">
        <v>0.0536006033110102</v>
      </c>
      <c r="Y725" s="16" t="n">
        <v>0.0601302065559265</v>
      </c>
      <c r="Z725" s="16"/>
      <c r="AA725" s="16" t="n">
        <v>0.0655447952622235</v>
      </c>
      <c r="AB725" s="16" t="n">
        <v>0.0487979429523701</v>
      </c>
      <c r="AC725" s="16" t="n">
        <v>0.0587743829718495</v>
      </c>
      <c r="AD725" s="16"/>
      <c r="AE725" s="16" t="n">
        <v>0.0589815407500981</v>
      </c>
      <c r="AF725" s="16" t="n">
        <v>0.0451177209267982</v>
      </c>
      <c r="AG725" s="16" t="n">
        <v>0.0713680338051958</v>
      </c>
      <c r="AH725" s="16"/>
      <c r="AI725" s="16" t="n">
        <v>0.0485615262393737</v>
      </c>
      <c r="AJ725" s="16" t="n">
        <v>0.0437649600754841</v>
      </c>
    </row>
    <row r="726">
      <c r="B726" t="s">
        <v>270</v>
      </c>
      <c r="C726" s="16" t="n">
        <v>0.100156462741221</v>
      </c>
      <c r="D726" s="16" t="n">
        <v>0.119595650797343</v>
      </c>
      <c r="E726" s="16" t="n">
        <v>0.0822915803561681</v>
      </c>
      <c r="F726" s="16"/>
      <c r="G726" s="16" t="n">
        <v>0.111418911098366</v>
      </c>
      <c r="H726" s="16" t="n">
        <v>0.108818873082016</v>
      </c>
      <c r="I726" s="16" t="n">
        <v>0.0876494636522458</v>
      </c>
      <c r="J726" s="16"/>
      <c r="K726" s="16" t="n">
        <v>0.0676930972568173</v>
      </c>
      <c r="L726" s="16" t="n">
        <v>0.0819164823220837</v>
      </c>
      <c r="M726" s="16" t="n">
        <v>0.0857978986793267</v>
      </c>
      <c r="N726" s="16" t="n">
        <v>0.0760074685836949</v>
      </c>
      <c r="O726" s="16" t="n">
        <v>0.111164365791948</v>
      </c>
      <c r="P726" s="16" t="n">
        <v>0.131314088498514</v>
      </c>
      <c r="Q726" s="16" t="n">
        <v>0.119914093803897</v>
      </c>
      <c r="R726" s="16" t="n">
        <v>0.0452084517696089</v>
      </c>
      <c r="S726" s="16" t="n">
        <v>0.108248259987339</v>
      </c>
      <c r="T726" s="16" t="n">
        <v>0.12281230242484</v>
      </c>
      <c r="U726" s="16" t="n">
        <v>0.207020472287224</v>
      </c>
      <c r="V726" s="16" t="n">
        <v>0.0830267657325397</v>
      </c>
      <c r="W726" s="16"/>
      <c r="X726" s="16" t="n">
        <v>0.103176564108925</v>
      </c>
      <c r="Y726" s="16" t="n">
        <v>0.0949966948874062</v>
      </c>
      <c r="Z726" s="16"/>
      <c r="AA726" s="16" t="n">
        <v>0.0679259483361831</v>
      </c>
      <c r="AB726" s="16" t="n">
        <v>0.100914960159394</v>
      </c>
      <c r="AC726" s="16" t="n">
        <v>0.122420026204752</v>
      </c>
      <c r="AD726" s="16"/>
      <c r="AE726" s="16" t="n">
        <v>0.0933300023039286</v>
      </c>
      <c r="AF726" s="16" t="n">
        <v>0.104518613895993</v>
      </c>
      <c r="AG726" s="16" t="n">
        <v>0.108983857514838</v>
      </c>
      <c r="AH726" s="16"/>
      <c r="AI726" s="16" t="n">
        <v>0.052558327261416</v>
      </c>
      <c r="AJ726" s="16" t="n">
        <v>0.0874420289528505</v>
      </c>
    </row>
    <row r="727">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row>
    <row r="728">
      <c r="B728" s="7" t="s">
        <v>275</v>
      </c>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row>
    <row r="729">
      <c r="B729" s="26" t="s">
        <v>65</v>
      </c>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row>
    <row r="730">
      <c r="B730" t="s">
        <v>276</v>
      </c>
      <c r="C730" s="16" t="n">
        <v>0</v>
      </c>
      <c r="D730" s="16" t="n">
        <v>0</v>
      </c>
      <c r="E730" s="16" t="n">
        <v>0</v>
      </c>
      <c r="F730" s="16"/>
      <c r="G730" s="16" t="n">
        <v>0</v>
      </c>
      <c r="H730" s="16" t="n">
        <v>0</v>
      </c>
      <c r="I730" s="16" t="n">
        <v>0</v>
      </c>
      <c r="J730" s="16"/>
      <c r="K730" s="16" t="n">
        <v>0</v>
      </c>
      <c r="L730" s="16" t="n">
        <v>0</v>
      </c>
      <c r="M730" s="16" t="n">
        <v>0</v>
      </c>
      <c r="N730" s="16" t="n">
        <v>0</v>
      </c>
      <c r="O730" s="16" t="n">
        <v>0</v>
      </c>
      <c r="P730" s="16" t="n">
        <v>0</v>
      </c>
      <c r="Q730" s="16" t="n">
        <v>0</v>
      </c>
      <c r="R730" s="16" t="n">
        <v>0</v>
      </c>
      <c r="S730" s="16" t="n">
        <v>0</v>
      </c>
      <c r="T730" s="16" t="n">
        <v>0</v>
      </c>
      <c r="U730" s="16" t="n">
        <v>0</v>
      </c>
      <c r="V730" s="16" t="n">
        <v>0</v>
      </c>
      <c r="W730" s="16"/>
      <c r="X730" s="16" t="n">
        <v>0</v>
      </c>
      <c r="Y730" s="16" t="n">
        <v>0</v>
      </c>
      <c r="Z730" s="16"/>
      <c r="AA730" s="16" t="n">
        <v>0</v>
      </c>
      <c r="AB730" s="16" t="n">
        <v>0</v>
      </c>
      <c r="AC730" s="16" t="n">
        <v>0</v>
      </c>
      <c r="AD730" s="16"/>
      <c r="AE730" s="16" t="n">
        <v>0</v>
      </c>
      <c r="AF730" s="16" t="n">
        <v>0</v>
      </c>
      <c r="AG730" s="16" t="n">
        <v>0</v>
      </c>
      <c r="AH730" s="16"/>
      <c r="AI730" s="16" t="n">
        <v>0</v>
      </c>
      <c r="AJ730" s="16" t="n">
        <v>0</v>
      </c>
    </row>
    <row r="731">
      <c r="B731" t="s">
        <v>277</v>
      </c>
      <c r="C731" s="16" t="n">
        <v>0</v>
      </c>
      <c r="D731" s="16" t="n">
        <v>0</v>
      </c>
      <c r="E731" s="16" t="n">
        <v>0</v>
      </c>
      <c r="F731" s="16"/>
      <c r="G731" s="16" t="n">
        <v>0</v>
      </c>
      <c r="H731" s="16" t="n">
        <v>0</v>
      </c>
      <c r="I731" s="16" t="n">
        <v>0</v>
      </c>
      <c r="J731" s="16"/>
      <c r="K731" s="16" t="n">
        <v>0</v>
      </c>
      <c r="L731" s="16" t="n">
        <v>0</v>
      </c>
      <c r="M731" s="16" t="n">
        <v>0</v>
      </c>
      <c r="N731" s="16" t="n">
        <v>0</v>
      </c>
      <c r="O731" s="16" t="n">
        <v>0</v>
      </c>
      <c r="P731" s="16" t="n">
        <v>0</v>
      </c>
      <c r="Q731" s="16" t="n">
        <v>0</v>
      </c>
      <c r="R731" s="16" t="n">
        <v>0</v>
      </c>
      <c r="S731" s="16" t="n">
        <v>0</v>
      </c>
      <c r="T731" s="16" t="n">
        <v>0</v>
      </c>
      <c r="U731" s="16" t="n">
        <v>0</v>
      </c>
      <c r="V731" s="16" t="n">
        <v>0</v>
      </c>
      <c r="W731" s="16"/>
      <c r="X731" s="16" t="n">
        <v>0</v>
      </c>
      <c r="Y731" s="16" t="n">
        <v>0</v>
      </c>
      <c r="Z731" s="16"/>
      <c r="AA731" s="16" t="n">
        <v>0</v>
      </c>
      <c r="AB731" s="16" t="n">
        <v>0</v>
      </c>
      <c r="AC731" s="16" t="n">
        <v>0</v>
      </c>
      <c r="AD731" s="16"/>
      <c r="AE731" s="16" t="n">
        <v>0</v>
      </c>
      <c r="AF731" s="16" t="n">
        <v>0</v>
      </c>
      <c r="AG731" s="16" t="n">
        <v>0</v>
      </c>
      <c r="AH731" s="16"/>
      <c r="AI731" s="16" t="n">
        <v>0</v>
      </c>
      <c r="AJ731" s="16" t="n">
        <v>0</v>
      </c>
    </row>
    <row r="732">
      <c r="B732" t="s">
        <v>278</v>
      </c>
      <c r="C732" s="16" t="n">
        <v>0</v>
      </c>
      <c r="D732" s="16" t="n">
        <v>0</v>
      </c>
      <c r="E732" s="16" t="n">
        <v>0</v>
      </c>
      <c r="F732" s="16"/>
      <c r="G732" s="16" t="n">
        <v>0</v>
      </c>
      <c r="H732" s="16" t="n">
        <v>0</v>
      </c>
      <c r="I732" s="16" t="n">
        <v>0</v>
      </c>
      <c r="J732" s="16"/>
      <c r="K732" s="16" t="n">
        <v>0</v>
      </c>
      <c r="L732" s="16" t="n">
        <v>0</v>
      </c>
      <c r="M732" s="16" t="n">
        <v>0</v>
      </c>
      <c r="N732" s="16" t="n">
        <v>0</v>
      </c>
      <c r="O732" s="16" t="n">
        <v>0</v>
      </c>
      <c r="P732" s="16" t="n">
        <v>0</v>
      </c>
      <c r="Q732" s="16" t="n">
        <v>0</v>
      </c>
      <c r="R732" s="16" t="n">
        <v>0</v>
      </c>
      <c r="S732" s="16" t="n">
        <v>0</v>
      </c>
      <c r="T732" s="16" t="n">
        <v>0</v>
      </c>
      <c r="U732" s="16" t="n">
        <v>0</v>
      </c>
      <c r="V732" s="16" t="n">
        <v>0</v>
      </c>
      <c r="W732" s="16"/>
      <c r="X732" s="16" t="n">
        <v>0</v>
      </c>
      <c r="Y732" s="16" t="n">
        <v>0</v>
      </c>
      <c r="Z732" s="16"/>
      <c r="AA732" s="16" t="n">
        <v>0</v>
      </c>
      <c r="AB732" s="16" t="n">
        <v>0</v>
      </c>
      <c r="AC732" s="16" t="n">
        <v>0</v>
      </c>
      <c r="AD732" s="16"/>
      <c r="AE732" s="16" t="n">
        <v>0</v>
      </c>
      <c r="AF732" s="16" t="n">
        <v>0</v>
      </c>
      <c r="AG732" s="16" t="n">
        <v>0</v>
      </c>
      <c r="AH732" s="16"/>
      <c r="AI732" s="16" t="n">
        <v>0</v>
      </c>
      <c r="AJ732" s="16" t="n">
        <v>0</v>
      </c>
    </row>
    <row r="733">
      <c r="B733" t="s">
        <v>279</v>
      </c>
      <c r="C733" s="16" t="n">
        <v>0</v>
      </c>
      <c r="D733" s="16" t="n">
        <v>0</v>
      </c>
      <c r="E733" s="16" t="n">
        <v>0</v>
      </c>
      <c r="F733" s="16"/>
      <c r="G733" s="16" t="n">
        <v>0</v>
      </c>
      <c r="H733" s="16" t="n">
        <v>0</v>
      </c>
      <c r="I733" s="16" t="n">
        <v>0</v>
      </c>
      <c r="J733" s="16"/>
      <c r="K733" s="16" t="n">
        <v>0</v>
      </c>
      <c r="L733" s="16" t="n">
        <v>0</v>
      </c>
      <c r="M733" s="16" t="n">
        <v>0</v>
      </c>
      <c r="N733" s="16" t="n">
        <v>0</v>
      </c>
      <c r="O733" s="16" t="n">
        <v>0</v>
      </c>
      <c r="P733" s="16" t="n">
        <v>0</v>
      </c>
      <c r="Q733" s="16" t="n">
        <v>0</v>
      </c>
      <c r="R733" s="16" t="n">
        <v>0</v>
      </c>
      <c r="S733" s="16" t="n">
        <v>0</v>
      </c>
      <c r="T733" s="16" t="n">
        <v>0</v>
      </c>
      <c r="U733" s="16" t="n">
        <v>0</v>
      </c>
      <c r="V733" s="16" t="n">
        <v>0</v>
      </c>
      <c r="W733" s="16"/>
      <c r="X733" s="16" t="n">
        <v>0</v>
      </c>
      <c r="Y733" s="16" t="n">
        <v>0</v>
      </c>
      <c r="Z733" s="16"/>
      <c r="AA733" s="16" t="n">
        <v>0</v>
      </c>
      <c r="AB733" s="16" t="n">
        <v>0</v>
      </c>
      <c r="AC733" s="16" t="n">
        <v>0</v>
      </c>
      <c r="AD733" s="16"/>
      <c r="AE733" s="16" t="n">
        <v>0</v>
      </c>
      <c r="AF733" s="16" t="n">
        <v>0</v>
      </c>
      <c r="AG733" s="16" t="n">
        <v>0</v>
      </c>
      <c r="AH733" s="16"/>
      <c r="AI733" s="16" t="n">
        <v>0</v>
      </c>
      <c r="AJ733" s="16" t="n">
        <v>0</v>
      </c>
    </row>
    <row r="734">
      <c r="B734" t="s">
        <v>280</v>
      </c>
      <c r="C734" s="16" t="n">
        <v>0</v>
      </c>
      <c r="D734" s="16" t="n">
        <v>0</v>
      </c>
      <c r="E734" s="16" t="n">
        <v>0</v>
      </c>
      <c r="F734" s="16"/>
      <c r="G734" s="16" t="n">
        <v>0</v>
      </c>
      <c r="H734" s="16" t="n">
        <v>0</v>
      </c>
      <c r="I734" s="16" t="n">
        <v>0</v>
      </c>
      <c r="J734" s="16"/>
      <c r="K734" s="16" t="n">
        <v>0</v>
      </c>
      <c r="L734" s="16" t="n">
        <v>0</v>
      </c>
      <c r="M734" s="16" t="n">
        <v>0</v>
      </c>
      <c r="N734" s="16" t="n">
        <v>0</v>
      </c>
      <c r="O734" s="16" t="n">
        <v>0</v>
      </c>
      <c r="P734" s="16" t="n">
        <v>0</v>
      </c>
      <c r="Q734" s="16" t="n">
        <v>0</v>
      </c>
      <c r="R734" s="16" t="n">
        <v>0</v>
      </c>
      <c r="S734" s="16" t="n">
        <v>0</v>
      </c>
      <c r="T734" s="16" t="n">
        <v>0</v>
      </c>
      <c r="U734" s="16" t="n">
        <v>0</v>
      </c>
      <c r="V734" s="16" t="n">
        <v>0</v>
      </c>
      <c r="W734" s="16"/>
      <c r="X734" s="16" t="n">
        <v>0</v>
      </c>
      <c r="Y734" s="16" t="n">
        <v>0</v>
      </c>
      <c r="Z734" s="16"/>
      <c r="AA734" s="16" t="n">
        <v>0</v>
      </c>
      <c r="AB734" s="16" t="n">
        <v>0</v>
      </c>
      <c r="AC734" s="16" t="n">
        <v>0</v>
      </c>
      <c r="AD734" s="16"/>
      <c r="AE734" s="16" t="n">
        <v>0</v>
      </c>
      <c r="AF734" s="16" t="n">
        <v>0</v>
      </c>
      <c r="AG734" s="16" t="n">
        <v>0</v>
      </c>
      <c r="AH734" s="16"/>
      <c r="AI734" s="16" t="n">
        <v>0</v>
      </c>
      <c r="AJ734" s="16" t="n">
        <v>0</v>
      </c>
    </row>
    <row r="735">
      <c r="B735" t="s">
        <v>281</v>
      </c>
      <c r="C735" s="16" t="n">
        <v>0</v>
      </c>
      <c r="D735" s="16" t="n">
        <v>0</v>
      </c>
      <c r="E735" s="16" t="n">
        <v>0</v>
      </c>
      <c r="F735" s="16"/>
      <c r="G735" s="16" t="n">
        <v>0</v>
      </c>
      <c r="H735" s="16" t="n">
        <v>0</v>
      </c>
      <c r="I735" s="16" t="n">
        <v>0</v>
      </c>
      <c r="J735" s="16"/>
      <c r="K735" s="16" t="n">
        <v>0</v>
      </c>
      <c r="L735" s="16" t="n">
        <v>0</v>
      </c>
      <c r="M735" s="16" t="n">
        <v>0</v>
      </c>
      <c r="N735" s="16" t="n">
        <v>0</v>
      </c>
      <c r="O735" s="16" t="n">
        <v>0</v>
      </c>
      <c r="P735" s="16" t="n">
        <v>0</v>
      </c>
      <c r="Q735" s="16" t="n">
        <v>0</v>
      </c>
      <c r="R735" s="16" t="n">
        <v>0</v>
      </c>
      <c r="S735" s="16" t="n">
        <v>0</v>
      </c>
      <c r="T735" s="16" t="n">
        <v>0</v>
      </c>
      <c r="U735" s="16" t="n">
        <v>0</v>
      </c>
      <c r="V735" s="16" t="n">
        <v>0</v>
      </c>
      <c r="W735" s="16"/>
      <c r="X735" s="16" t="n">
        <v>0</v>
      </c>
      <c r="Y735" s="16" t="n">
        <v>0</v>
      </c>
      <c r="Z735" s="16"/>
      <c r="AA735" s="16" t="n">
        <v>0</v>
      </c>
      <c r="AB735" s="16" t="n">
        <v>0</v>
      </c>
      <c r="AC735" s="16" t="n">
        <v>0</v>
      </c>
      <c r="AD735" s="16"/>
      <c r="AE735" s="16" t="n">
        <v>0</v>
      </c>
      <c r="AF735" s="16" t="n">
        <v>0</v>
      </c>
      <c r="AG735" s="16" t="n">
        <v>0</v>
      </c>
      <c r="AH735" s="16"/>
      <c r="AI735" s="16" t="n">
        <v>0</v>
      </c>
      <c r="AJ735" s="16" t="n">
        <v>0</v>
      </c>
    </row>
    <row r="736">
      <c r="B736" t="s">
        <v>282</v>
      </c>
      <c r="C736" s="16" t="n">
        <v>0</v>
      </c>
      <c r="D736" s="16" t="n">
        <v>0</v>
      </c>
      <c r="E736" s="16" t="n">
        <v>0</v>
      </c>
      <c r="F736" s="16"/>
      <c r="G736" s="16" t="n">
        <v>0</v>
      </c>
      <c r="H736" s="16" t="n">
        <v>0</v>
      </c>
      <c r="I736" s="16" t="n">
        <v>0</v>
      </c>
      <c r="J736" s="16"/>
      <c r="K736" s="16" t="n">
        <v>0</v>
      </c>
      <c r="L736" s="16" t="n">
        <v>0</v>
      </c>
      <c r="M736" s="16" t="n">
        <v>0</v>
      </c>
      <c r="N736" s="16" t="n">
        <v>0</v>
      </c>
      <c r="O736" s="16" t="n">
        <v>0</v>
      </c>
      <c r="P736" s="16" t="n">
        <v>0</v>
      </c>
      <c r="Q736" s="16" t="n">
        <v>0</v>
      </c>
      <c r="R736" s="16" t="n">
        <v>0</v>
      </c>
      <c r="S736" s="16" t="n">
        <v>0</v>
      </c>
      <c r="T736" s="16" t="n">
        <v>0</v>
      </c>
      <c r="U736" s="16" t="n">
        <v>0</v>
      </c>
      <c r="V736" s="16" t="n">
        <v>0</v>
      </c>
      <c r="W736" s="16"/>
      <c r="X736" s="16" t="n">
        <v>0</v>
      </c>
      <c r="Y736" s="16" t="n">
        <v>0</v>
      </c>
      <c r="Z736" s="16"/>
      <c r="AA736" s="16" t="n">
        <v>0</v>
      </c>
      <c r="AB736" s="16" t="n">
        <v>0</v>
      </c>
      <c r="AC736" s="16" t="n">
        <v>0</v>
      </c>
      <c r="AD736" s="16"/>
      <c r="AE736" s="16" t="n">
        <v>0</v>
      </c>
      <c r="AF736" s="16" t="n">
        <v>0</v>
      </c>
      <c r="AG736" s="16" t="n">
        <v>0</v>
      </c>
      <c r="AH736" s="16"/>
      <c r="AI736" s="16" t="n">
        <v>0</v>
      </c>
      <c r="AJ736" s="16" t="n">
        <v>0</v>
      </c>
    </row>
    <row r="737">
      <c r="B737" t="s">
        <v>283</v>
      </c>
      <c r="C737" s="16" t="n">
        <v>0</v>
      </c>
      <c r="D737" s="16" t="n">
        <v>0</v>
      </c>
      <c r="E737" s="16" t="n">
        <v>0</v>
      </c>
      <c r="F737" s="16"/>
      <c r="G737" s="16" t="n">
        <v>0</v>
      </c>
      <c r="H737" s="16" t="n">
        <v>0</v>
      </c>
      <c r="I737" s="16" t="n">
        <v>0</v>
      </c>
      <c r="J737" s="16"/>
      <c r="K737" s="16" t="n">
        <v>0</v>
      </c>
      <c r="L737" s="16" t="n">
        <v>0</v>
      </c>
      <c r="M737" s="16" t="n">
        <v>0</v>
      </c>
      <c r="N737" s="16" t="n">
        <v>0</v>
      </c>
      <c r="O737" s="16" t="n">
        <v>0</v>
      </c>
      <c r="P737" s="16" t="n">
        <v>0</v>
      </c>
      <c r="Q737" s="16" t="n">
        <v>0</v>
      </c>
      <c r="R737" s="16" t="n">
        <v>0</v>
      </c>
      <c r="S737" s="16" t="n">
        <v>0</v>
      </c>
      <c r="T737" s="16" t="n">
        <v>0</v>
      </c>
      <c r="U737" s="16" t="n">
        <v>0</v>
      </c>
      <c r="V737" s="16" t="n">
        <v>0</v>
      </c>
      <c r="W737" s="16"/>
      <c r="X737" s="16" t="n">
        <v>0</v>
      </c>
      <c r="Y737" s="16" t="n">
        <v>0</v>
      </c>
      <c r="Z737" s="16"/>
      <c r="AA737" s="16" t="n">
        <v>0</v>
      </c>
      <c r="AB737" s="16" t="n">
        <v>0</v>
      </c>
      <c r="AC737" s="16" t="n">
        <v>0</v>
      </c>
      <c r="AD737" s="16"/>
      <c r="AE737" s="16" t="n">
        <v>0</v>
      </c>
      <c r="AF737" s="16" t="n">
        <v>0</v>
      </c>
      <c r="AG737" s="16" t="n">
        <v>0</v>
      </c>
      <c r="AH737" s="16"/>
      <c r="AI737" s="16" t="n">
        <v>0</v>
      </c>
      <c r="AJ737" s="16" t="n">
        <v>0</v>
      </c>
    </row>
    <row r="738">
      <c r="B738" t="s">
        <v>284</v>
      </c>
      <c r="C738" s="16" t="n">
        <v>0</v>
      </c>
      <c r="D738" s="16" t="n">
        <v>0</v>
      </c>
      <c r="E738" s="16" t="n">
        <v>0</v>
      </c>
      <c r="F738" s="16"/>
      <c r="G738" s="16" t="n">
        <v>0</v>
      </c>
      <c r="H738" s="16" t="n">
        <v>0</v>
      </c>
      <c r="I738" s="16" t="n">
        <v>0</v>
      </c>
      <c r="J738" s="16"/>
      <c r="K738" s="16" t="n">
        <v>0</v>
      </c>
      <c r="L738" s="16" t="n">
        <v>0</v>
      </c>
      <c r="M738" s="16" t="n">
        <v>0</v>
      </c>
      <c r="N738" s="16" t="n">
        <v>0</v>
      </c>
      <c r="O738" s="16" t="n">
        <v>0</v>
      </c>
      <c r="P738" s="16" t="n">
        <v>0</v>
      </c>
      <c r="Q738" s="16" t="n">
        <v>0</v>
      </c>
      <c r="R738" s="16" t="n">
        <v>0</v>
      </c>
      <c r="S738" s="16" t="n">
        <v>0</v>
      </c>
      <c r="T738" s="16" t="n">
        <v>0</v>
      </c>
      <c r="U738" s="16" t="n">
        <v>0</v>
      </c>
      <c r="V738" s="16" t="n">
        <v>0</v>
      </c>
      <c r="W738" s="16"/>
      <c r="X738" s="16" t="n">
        <v>0</v>
      </c>
      <c r="Y738" s="16" t="n">
        <v>0</v>
      </c>
      <c r="Z738" s="16"/>
      <c r="AA738" s="16" t="n">
        <v>0</v>
      </c>
      <c r="AB738" s="16" t="n">
        <v>0</v>
      </c>
      <c r="AC738" s="16" t="n">
        <v>0</v>
      </c>
      <c r="AD738" s="16"/>
      <c r="AE738" s="16" t="n">
        <v>0</v>
      </c>
      <c r="AF738" s="16" t="n">
        <v>0</v>
      </c>
      <c r="AG738" s="16" t="n">
        <v>0</v>
      </c>
      <c r="AH738" s="16"/>
      <c r="AI738" s="16" t="n">
        <v>0</v>
      </c>
      <c r="AJ738" s="16" t="n">
        <v>0</v>
      </c>
    </row>
    <row r="739">
      <c r="B739" t="s">
        <v>285</v>
      </c>
      <c r="C739" s="16" t="n">
        <v>0</v>
      </c>
      <c r="D739" s="16" t="n">
        <v>0</v>
      </c>
      <c r="E739" s="16" t="n">
        <v>0</v>
      </c>
      <c r="F739" s="16"/>
      <c r="G739" s="16" t="n">
        <v>0</v>
      </c>
      <c r="H739" s="16" t="n">
        <v>0</v>
      </c>
      <c r="I739" s="16" t="n">
        <v>0</v>
      </c>
      <c r="J739" s="16"/>
      <c r="K739" s="16" t="n">
        <v>0</v>
      </c>
      <c r="L739" s="16" t="n">
        <v>0</v>
      </c>
      <c r="M739" s="16" t="n">
        <v>0</v>
      </c>
      <c r="N739" s="16" t="n">
        <v>0</v>
      </c>
      <c r="O739" s="16" t="n">
        <v>0</v>
      </c>
      <c r="P739" s="16" t="n">
        <v>0</v>
      </c>
      <c r="Q739" s="16" t="n">
        <v>0</v>
      </c>
      <c r="R739" s="16" t="n">
        <v>0</v>
      </c>
      <c r="S739" s="16" t="n">
        <v>0</v>
      </c>
      <c r="T739" s="16" t="n">
        <v>0</v>
      </c>
      <c r="U739" s="16" t="n">
        <v>0</v>
      </c>
      <c r="V739" s="16" t="n">
        <v>0</v>
      </c>
      <c r="W739" s="16"/>
      <c r="X739" s="16" t="n">
        <v>0</v>
      </c>
      <c r="Y739" s="16" t="n">
        <v>0</v>
      </c>
      <c r="Z739" s="16"/>
      <c r="AA739" s="16" t="n">
        <v>0</v>
      </c>
      <c r="AB739" s="16" t="n">
        <v>0</v>
      </c>
      <c r="AC739" s="16" t="n">
        <v>0</v>
      </c>
      <c r="AD739" s="16"/>
      <c r="AE739" s="16" t="n">
        <v>0</v>
      </c>
      <c r="AF739" s="16" t="n">
        <v>0</v>
      </c>
      <c r="AG739" s="16" t="n">
        <v>0</v>
      </c>
      <c r="AH739" s="16"/>
      <c r="AI739" s="16" t="n">
        <v>0</v>
      </c>
      <c r="AJ739" s="16" t="n">
        <v>0</v>
      </c>
    </row>
    <row r="740">
      <c r="B740" t="s">
        <v>286</v>
      </c>
      <c r="C740" s="16" t="n">
        <v>0</v>
      </c>
      <c r="D740" s="16" t="n">
        <v>0</v>
      </c>
      <c r="E740" s="16" t="n">
        <v>0</v>
      </c>
      <c r="F740" s="16"/>
      <c r="G740" s="16" t="n">
        <v>0</v>
      </c>
      <c r="H740" s="16" t="n">
        <v>0</v>
      </c>
      <c r="I740" s="16" t="n">
        <v>0</v>
      </c>
      <c r="J740" s="16"/>
      <c r="K740" s="16" t="n">
        <v>0</v>
      </c>
      <c r="L740" s="16" t="n">
        <v>0</v>
      </c>
      <c r="M740" s="16" t="n">
        <v>0</v>
      </c>
      <c r="N740" s="16" t="n">
        <v>0</v>
      </c>
      <c r="O740" s="16" t="n">
        <v>0</v>
      </c>
      <c r="P740" s="16" t="n">
        <v>0</v>
      </c>
      <c r="Q740" s="16" t="n">
        <v>0</v>
      </c>
      <c r="R740" s="16" t="n">
        <v>0</v>
      </c>
      <c r="S740" s="16" t="n">
        <v>0</v>
      </c>
      <c r="T740" s="16" t="n">
        <v>0</v>
      </c>
      <c r="U740" s="16" t="n">
        <v>0</v>
      </c>
      <c r="V740" s="16" t="n">
        <v>0</v>
      </c>
      <c r="W740" s="16"/>
      <c r="X740" s="16" t="n">
        <v>0</v>
      </c>
      <c r="Y740" s="16" t="n">
        <v>0</v>
      </c>
      <c r="Z740" s="16"/>
      <c r="AA740" s="16" t="n">
        <v>0</v>
      </c>
      <c r="AB740" s="16" t="n">
        <v>0</v>
      </c>
      <c r="AC740" s="16" t="n">
        <v>0</v>
      </c>
      <c r="AD740" s="16"/>
      <c r="AE740" s="16" t="n">
        <v>0</v>
      </c>
      <c r="AF740" s="16" t="n">
        <v>0</v>
      </c>
      <c r="AG740" s="16" t="n">
        <v>0</v>
      </c>
      <c r="AH740" s="16"/>
      <c r="AI740" s="16" t="n">
        <v>0</v>
      </c>
      <c r="AJ740" s="16" t="n">
        <v>0</v>
      </c>
    </row>
    <row r="741">
      <c r="B741" t="s">
        <v>287</v>
      </c>
      <c r="C741" s="16" t="n">
        <v>0</v>
      </c>
      <c r="D741" s="16" t="n">
        <v>0</v>
      </c>
      <c r="E741" s="16" t="n">
        <v>0</v>
      </c>
      <c r="F741" s="16"/>
      <c r="G741" s="16" t="n">
        <v>0</v>
      </c>
      <c r="H741" s="16" t="n">
        <v>0</v>
      </c>
      <c r="I741" s="16" t="n">
        <v>0</v>
      </c>
      <c r="J741" s="16"/>
      <c r="K741" s="16" t="n">
        <v>0</v>
      </c>
      <c r="L741" s="16" t="n">
        <v>0</v>
      </c>
      <c r="M741" s="16" t="n">
        <v>0</v>
      </c>
      <c r="N741" s="16" t="n">
        <v>0</v>
      </c>
      <c r="O741" s="16" t="n">
        <v>0</v>
      </c>
      <c r="P741" s="16" t="n">
        <v>0</v>
      </c>
      <c r="Q741" s="16" t="n">
        <v>0</v>
      </c>
      <c r="R741" s="16" t="n">
        <v>0</v>
      </c>
      <c r="S741" s="16" t="n">
        <v>0</v>
      </c>
      <c r="T741" s="16" t="n">
        <v>0</v>
      </c>
      <c r="U741" s="16" t="n">
        <v>0</v>
      </c>
      <c r="V741" s="16" t="n">
        <v>0</v>
      </c>
      <c r="W741" s="16"/>
      <c r="X741" s="16" t="n">
        <v>0</v>
      </c>
      <c r="Y741" s="16" t="n">
        <v>0</v>
      </c>
      <c r="Z741" s="16"/>
      <c r="AA741" s="16" t="n">
        <v>0</v>
      </c>
      <c r="AB741" s="16" t="n">
        <v>0</v>
      </c>
      <c r="AC741" s="16" t="n">
        <v>0</v>
      </c>
      <c r="AD741" s="16"/>
      <c r="AE741" s="16" t="n">
        <v>0</v>
      </c>
      <c r="AF741" s="16" t="n">
        <v>0</v>
      </c>
      <c r="AG741" s="16" t="n">
        <v>0</v>
      </c>
      <c r="AH741" s="16"/>
      <c r="AI741" s="16" t="n">
        <v>0</v>
      </c>
      <c r="AJ741" s="16" t="n">
        <v>0</v>
      </c>
    </row>
    <row r="742">
      <c r="B742" t="s">
        <v>288</v>
      </c>
      <c r="C742" s="16" t="n">
        <v>0</v>
      </c>
      <c r="D742" s="16" t="n">
        <v>0</v>
      </c>
      <c r="E742" s="16" t="n">
        <v>0</v>
      </c>
      <c r="F742" s="16"/>
      <c r="G742" s="16" t="n">
        <v>0</v>
      </c>
      <c r="H742" s="16" t="n">
        <v>0</v>
      </c>
      <c r="I742" s="16" t="n">
        <v>0</v>
      </c>
      <c r="J742" s="16"/>
      <c r="K742" s="16" t="n">
        <v>0</v>
      </c>
      <c r="L742" s="16" t="n">
        <v>0</v>
      </c>
      <c r="M742" s="16" t="n">
        <v>0</v>
      </c>
      <c r="N742" s="16" t="n">
        <v>0</v>
      </c>
      <c r="O742" s="16" t="n">
        <v>0</v>
      </c>
      <c r="P742" s="16" t="n">
        <v>0</v>
      </c>
      <c r="Q742" s="16" t="n">
        <v>0</v>
      </c>
      <c r="R742" s="16" t="n">
        <v>0</v>
      </c>
      <c r="S742" s="16" t="n">
        <v>0</v>
      </c>
      <c r="T742" s="16" t="n">
        <v>0</v>
      </c>
      <c r="U742" s="16" t="n">
        <v>0</v>
      </c>
      <c r="V742" s="16" t="n">
        <v>0</v>
      </c>
      <c r="W742" s="16"/>
      <c r="X742" s="16" t="n">
        <v>0</v>
      </c>
      <c r="Y742" s="16" t="n">
        <v>0</v>
      </c>
      <c r="Z742" s="16"/>
      <c r="AA742" s="16" t="n">
        <v>0</v>
      </c>
      <c r="AB742" s="16" t="n">
        <v>0</v>
      </c>
      <c r="AC742" s="16" t="n">
        <v>0</v>
      </c>
      <c r="AD742" s="16"/>
      <c r="AE742" s="16" t="n">
        <v>0</v>
      </c>
      <c r="AF742" s="16" t="n">
        <v>0</v>
      </c>
      <c r="AG742" s="16" t="n">
        <v>0</v>
      </c>
      <c r="AH742" s="16"/>
      <c r="AI742" s="16" t="n">
        <v>0</v>
      </c>
      <c r="AJ742" s="16" t="n">
        <v>0</v>
      </c>
    </row>
    <row r="743">
      <c r="B743" t="s">
        <v>289</v>
      </c>
      <c r="C743" s="16" t="n">
        <v>0</v>
      </c>
      <c r="D743" s="16" t="n">
        <v>0</v>
      </c>
      <c r="E743" s="16" t="n">
        <v>0</v>
      </c>
      <c r="F743" s="16"/>
      <c r="G743" s="16" t="n">
        <v>0</v>
      </c>
      <c r="H743" s="16" t="n">
        <v>0</v>
      </c>
      <c r="I743" s="16" t="n">
        <v>0</v>
      </c>
      <c r="J743" s="16"/>
      <c r="K743" s="16" t="n">
        <v>0</v>
      </c>
      <c r="L743" s="16" t="n">
        <v>0</v>
      </c>
      <c r="M743" s="16" t="n">
        <v>0</v>
      </c>
      <c r="N743" s="16" t="n">
        <v>0</v>
      </c>
      <c r="O743" s="16" t="n">
        <v>0</v>
      </c>
      <c r="P743" s="16" t="n">
        <v>0</v>
      </c>
      <c r="Q743" s="16" t="n">
        <v>0</v>
      </c>
      <c r="R743" s="16" t="n">
        <v>0</v>
      </c>
      <c r="S743" s="16" t="n">
        <v>0</v>
      </c>
      <c r="T743" s="16" t="n">
        <v>0</v>
      </c>
      <c r="U743" s="16" t="n">
        <v>0</v>
      </c>
      <c r="V743" s="16" t="n">
        <v>0</v>
      </c>
      <c r="W743" s="16"/>
      <c r="X743" s="16" t="n">
        <v>0</v>
      </c>
      <c r="Y743" s="16" t="n">
        <v>0</v>
      </c>
      <c r="Z743" s="16"/>
      <c r="AA743" s="16" t="n">
        <v>0</v>
      </c>
      <c r="AB743" s="16" t="n">
        <v>0</v>
      </c>
      <c r="AC743" s="16" t="n">
        <v>0</v>
      </c>
      <c r="AD743" s="16"/>
      <c r="AE743" s="16" t="n">
        <v>0</v>
      </c>
      <c r="AF743" s="16" t="n">
        <v>0</v>
      </c>
      <c r="AG743" s="16" t="n">
        <v>0</v>
      </c>
      <c r="AH743" s="16"/>
      <c r="AI743" s="16" t="n">
        <v>0</v>
      </c>
      <c r="AJ743" s="16" t="n">
        <v>0</v>
      </c>
    </row>
    <row r="744">
      <c r="B744" t="s">
        <v>290</v>
      </c>
      <c r="C744" s="16" t="n">
        <v>0.686431672362204</v>
      </c>
      <c r="D744" s="16" t="n">
        <v>0.683532934778577</v>
      </c>
      <c r="E744" s="16" t="n">
        <v>0.687193175359017</v>
      </c>
      <c r="F744" s="16"/>
      <c r="G744" s="16" t="n">
        <v>0.662683006649074</v>
      </c>
      <c r="H744" s="16" t="n">
        <v>0.696983094325613</v>
      </c>
      <c r="I744" s="16" t="n">
        <v>0.685995252841086</v>
      </c>
      <c r="J744" s="16"/>
      <c r="K744" s="16" t="n">
        <v>0.700953437694142</v>
      </c>
      <c r="L744" s="16" t="n">
        <v>0.705582824267395</v>
      </c>
      <c r="M744" s="16" t="n">
        <v>0.742121303391562</v>
      </c>
      <c r="N744" s="16" t="n">
        <v>0.680129897405407</v>
      </c>
      <c r="O744" s="16" t="n">
        <v>0.750250119380301</v>
      </c>
      <c r="P744" s="16" t="n">
        <v>0.649617101454194</v>
      </c>
      <c r="Q744" s="16" t="n">
        <v>0.669809003552449</v>
      </c>
      <c r="R744" s="16" t="n">
        <v>0.706926697823033</v>
      </c>
      <c r="S744" s="16" t="n">
        <v>0.660926453346669</v>
      </c>
      <c r="T744" s="16" t="n">
        <v>0.633119948212111</v>
      </c>
      <c r="U744" s="16" t="n">
        <v>0.665507300133888</v>
      </c>
      <c r="V744" s="16" t="n">
        <v>0.636875044194044</v>
      </c>
      <c r="W744" s="16"/>
      <c r="X744" s="16" t="n">
        <v>0.668164706241002</v>
      </c>
      <c r="Y744" s="16" t="n">
        <v>0.717640328332105</v>
      </c>
      <c r="Z744" s="16"/>
      <c r="AA744" s="16" t="n">
        <v>0.730404770740337</v>
      </c>
      <c r="AB744" s="16" t="n">
        <v>0.710042300558246</v>
      </c>
      <c r="AC744" s="16" t="n">
        <v>0.623092327821072</v>
      </c>
      <c r="AD744" s="16"/>
      <c r="AE744" s="16" t="n">
        <v>0.700981491788896</v>
      </c>
      <c r="AF744" s="16" t="n">
        <v>0.688170390966213</v>
      </c>
      <c r="AG744" s="16" t="n">
        <v>0.644065452347003</v>
      </c>
      <c r="AH744" s="16"/>
      <c r="AI744" s="16" t="n">
        <v>0.770674098487964</v>
      </c>
      <c r="AJ744" s="16" t="n">
        <v>0.710054431523304</v>
      </c>
    </row>
    <row r="745">
      <c r="B745" t="s">
        <v>291</v>
      </c>
      <c r="C745" s="16" t="n">
        <v>0.139084519237278</v>
      </c>
      <c r="D745" s="16" t="n">
        <v>0.140840400094012</v>
      </c>
      <c r="E745" s="16" t="n">
        <v>0.139158267559709</v>
      </c>
      <c r="F745" s="16"/>
      <c r="G745" s="16" t="n">
        <v>0.168737135298986</v>
      </c>
      <c r="H745" s="16" t="n">
        <v>0.125550071174396</v>
      </c>
      <c r="I745" s="16" t="n">
        <v>0.139964280892556</v>
      </c>
      <c r="J745" s="16"/>
      <c r="K745" s="16" t="n">
        <v>0.157173571362171</v>
      </c>
      <c r="L745" s="16" t="n">
        <v>0.164899627671175</v>
      </c>
      <c r="M745" s="16" t="n">
        <v>0.114467017328324</v>
      </c>
      <c r="N745" s="16" t="n">
        <v>0.0943553310447615</v>
      </c>
      <c r="O745" s="16" t="n">
        <v>0.133225807377711</v>
      </c>
      <c r="P745" s="16" t="n">
        <v>0.181992629499822</v>
      </c>
      <c r="Q745" s="16" t="n">
        <v>0.0948661830796582</v>
      </c>
      <c r="R745" s="16" t="n">
        <v>0.117324847680159</v>
      </c>
      <c r="S745" s="16" t="n">
        <v>0.149023541969016</v>
      </c>
      <c r="T745" s="16" t="n">
        <v>0.173455241062719</v>
      </c>
      <c r="U745" s="16" t="n">
        <v>0.0891653848640891</v>
      </c>
      <c r="V745" s="16" t="n">
        <v>0.121583449118389</v>
      </c>
      <c r="W745" s="16"/>
      <c r="X745" s="16" t="n">
        <v>0.143448485635228</v>
      </c>
      <c r="Y745" s="16" t="n">
        <v>0.131628791500436</v>
      </c>
      <c r="Z745" s="16"/>
      <c r="AA745" s="16" t="n">
        <v>0.134331877572459</v>
      </c>
      <c r="AB745" s="16" t="n">
        <v>0.120360706016542</v>
      </c>
      <c r="AC745" s="16" t="n">
        <v>0.167561031780949</v>
      </c>
      <c r="AD745" s="16"/>
      <c r="AE745" s="16" t="n">
        <v>0.142282050508962</v>
      </c>
      <c r="AF745" s="16" t="n">
        <v>0.128124447638917</v>
      </c>
      <c r="AG745" s="16" t="n">
        <v>0.153978666495158</v>
      </c>
      <c r="AH745" s="16"/>
      <c r="AI745" s="16" t="n">
        <v>0.120856018707017</v>
      </c>
      <c r="AJ745" s="16" t="n">
        <v>0.113430619359248</v>
      </c>
    </row>
    <row r="746">
      <c r="B746" t="s">
        <v>292</v>
      </c>
      <c r="C746" s="16" t="n">
        <v>0</v>
      </c>
      <c r="D746" s="16" t="n">
        <v>0</v>
      </c>
      <c r="E746" s="16" t="n">
        <v>0</v>
      </c>
      <c r="F746" s="16"/>
      <c r="G746" s="16" t="n">
        <v>0</v>
      </c>
      <c r="H746" s="16" t="n">
        <v>0</v>
      </c>
      <c r="I746" s="16" t="n">
        <v>0</v>
      </c>
      <c r="J746" s="16"/>
      <c r="K746" s="16" t="n">
        <v>0</v>
      </c>
      <c r="L746" s="16" t="n">
        <v>0</v>
      </c>
      <c r="M746" s="16" t="n">
        <v>0</v>
      </c>
      <c r="N746" s="16" t="n">
        <v>0</v>
      </c>
      <c r="O746" s="16" t="n">
        <v>0</v>
      </c>
      <c r="P746" s="16" t="n">
        <v>0</v>
      </c>
      <c r="Q746" s="16" t="n">
        <v>0</v>
      </c>
      <c r="R746" s="16" t="n">
        <v>0</v>
      </c>
      <c r="S746" s="16" t="n">
        <v>0</v>
      </c>
      <c r="T746" s="16" t="n">
        <v>0</v>
      </c>
      <c r="U746" s="16" t="n">
        <v>0</v>
      </c>
      <c r="V746" s="16" t="n">
        <v>0</v>
      </c>
      <c r="W746" s="16"/>
      <c r="X746" s="16" t="n">
        <v>0</v>
      </c>
      <c r="Y746" s="16" t="n">
        <v>0</v>
      </c>
      <c r="Z746" s="16"/>
      <c r="AA746" s="16" t="n">
        <v>0</v>
      </c>
      <c r="AB746" s="16" t="n">
        <v>0</v>
      </c>
      <c r="AC746" s="16" t="n">
        <v>0</v>
      </c>
      <c r="AD746" s="16"/>
      <c r="AE746" s="16" t="n">
        <v>0</v>
      </c>
      <c r="AF746" s="16" t="n">
        <v>0</v>
      </c>
      <c r="AG746" s="16" t="n">
        <v>0</v>
      </c>
      <c r="AH746" s="16"/>
      <c r="AI746" s="16" t="n">
        <v>0</v>
      </c>
      <c r="AJ746" s="16" t="n">
        <v>0</v>
      </c>
    </row>
    <row r="747">
      <c r="B747" t="s">
        <v>293</v>
      </c>
      <c r="C747" s="16" t="n">
        <v>0</v>
      </c>
      <c r="D747" s="16" t="n">
        <v>0</v>
      </c>
      <c r="E747" s="16" t="n">
        <v>0</v>
      </c>
      <c r="F747" s="16"/>
      <c r="G747" s="16" t="n">
        <v>0</v>
      </c>
      <c r="H747" s="16" t="n">
        <v>0</v>
      </c>
      <c r="I747" s="16" t="n">
        <v>0</v>
      </c>
      <c r="J747" s="16"/>
      <c r="K747" s="16" t="n">
        <v>0</v>
      </c>
      <c r="L747" s="16" t="n">
        <v>0</v>
      </c>
      <c r="M747" s="16" t="n">
        <v>0</v>
      </c>
      <c r="N747" s="16" t="n">
        <v>0</v>
      </c>
      <c r="O747" s="16" t="n">
        <v>0</v>
      </c>
      <c r="P747" s="16" t="n">
        <v>0</v>
      </c>
      <c r="Q747" s="16" t="n">
        <v>0</v>
      </c>
      <c r="R747" s="16" t="n">
        <v>0</v>
      </c>
      <c r="S747" s="16" t="n">
        <v>0</v>
      </c>
      <c r="T747" s="16" t="n">
        <v>0</v>
      </c>
      <c r="U747" s="16" t="n">
        <v>0</v>
      </c>
      <c r="V747" s="16" t="n">
        <v>0</v>
      </c>
      <c r="W747" s="16"/>
      <c r="X747" s="16" t="n">
        <v>0</v>
      </c>
      <c r="Y747" s="16" t="n">
        <v>0</v>
      </c>
      <c r="Z747" s="16"/>
      <c r="AA747" s="16" t="n">
        <v>0</v>
      </c>
      <c r="AB747" s="16" t="n">
        <v>0</v>
      </c>
      <c r="AC747" s="16" t="n">
        <v>0</v>
      </c>
      <c r="AD747" s="16"/>
      <c r="AE747" s="16" t="n">
        <v>0</v>
      </c>
      <c r="AF747" s="16" t="n">
        <v>0</v>
      </c>
      <c r="AG747" s="16" t="n">
        <v>0</v>
      </c>
      <c r="AH747" s="16"/>
      <c r="AI747" s="16" t="n">
        <v>0</v>
      </c>
      <c r="AJ747" s="16" t="n">
        <v>0</v>
      </c>
    </row>
    <row r="748">
      <c r="B748" t="s">
        <v>294</v>
      </c>
      <c r="C748" s="16" t="n">
        <v>0</v>
      </c>
      <c r="D748" s="16" t="n">
        <v>0</v>
      </c>
      <c r="E748" s="16" t="n">
        <v>0</v>
      </c>
      <c r="F748" s="16"/>
      <c r="G748" s="16" t="n">
        <v>0</v>
      </c>
      <c r="H748" s="16" t="n">
        <v>0</v>
      </c>
      <c r="I748" s="16" t="n">
        <v>0</v>
      </c>
      <c r="J748" s="16"/>
      <c r="K748" s="16" t="n">
        <v>0</v>
      </c>
      <c r="L748" s="16" t="n">
        <v>0</v>
      </c>
      <c r="M748" s="16" t="n">
        <v>0</v>
      </c>
      <c r="N748" s="16" t="n">
        <v>0</v>
      </c>
      <c r="O748" s="16" t="n">
        <v>0</v>
      </c>
      <c r="P748" s="16" t="n">
        <v>0</v>
      </c>
      <c r="Q748" s="16" t="n">
        <v>0</v>
      </c>
      <c r="R748" s="16" t="n">
        <v>0</v>
      </c>
      <c r="S748" s="16" t="n">
        <v>0</v>
      </c>
      <c r="T748" s="16" t="n">
        <v>0</v>
      </c>
      <c r="U748" s="16" t="n">
        <v>0</v>
      </c>
      <c r="V748" s="16" t="n">
        <v>0</v>
      </c>
      <c r="W748" s="16"/>
      <c r="X748" s="16" t="n">
        <v>0</v>
      </c>
      <c r="Y748" s="16" t="n">
        <v>0</v>
      </c>
      <c r="Z748" s="16"/>
      <c r="AA748" s="16" t="n">
        <v>0</v>
      </c>
      <c r="AB748" s="16" t="n">
        <v>0</v>
      </c>
      <c r="AC748" s="16" t="n">
        <v>0</v>
      </c>
      <c r="AD748" s="16"/>
      <c r="AE748" s="16" t="n">
        <v>0</v>
      </c>
      <c r="AF748" s="16" t="n">
        <v>0</v>
      </c>
      <c r="AG748" s="16" t="n">
        <v>0</v>
      </c>
      <c r="AH748" s="16"/>
      <c r="AI748" s="16" t="n">
        <v>0</v>
      </c>
      <c r="AJ748" s="16" t="n">
        <v>0</v>
      </c>
    </row>
    <row r="749">
      <c r="B749" t="s">
        <v>295</v>
      </c>
      <c r="C749" s="16" t="n">
        <v>0</v>
      </c>
      <c r="D749" s="16" t="n">
        <v>0</v>
      </c>
      <c r="E749" s="16" t="n">
        <v>0</v>
      </c>
      <c r="F749" s="16"/>
      <c r="G749" s="16" t="n">
        <v>0</v>
      </c>
      <c r="H749" s="16" t="n">
        <v>0</v>
      </c>
      <c r="I749" s="16" t="n">
        <v>0</v>
      </c>
      <c r="J749" s="16"/>
      <c r="K749" s="16" t="n">
        <v>0</v>
      </c>
      <c r="L749" s="16" t="n">
        <v>0</v>
      </c>
      <c r="M749" s="16" t="n">
        <v>0</v>
      </c>
      <c r="N749" s="16" t="n">
        <v>0</v>
      </c>
      <c r="O749" s="16" t="n">
        <v>0</v>
      </c>
      <c r="P749" s="16" t="n">
        <v>0</v>
      </c>
      <c r="Q749" s="16" t="n">
        <v>0</v>
      </c>
      <c r="R749" s="16" t="n">
        <v>0</v>
      </c>
      <c r="S749" s="16" t="n">
        <v>0</v>
      </c>
      <c r="T749" s="16" t="n">
        <v>0</v>
      </c>
      <c r="U749" s="16" t="n">
        <v>0</v>
      </c>
      <c r="V749" s="16" t="n">
        <v>0</v>
      </c>
      <c r="W749" s="16"/>
      <c r="X749" s="16" t="n">
        <v>0</v>
      </c>
      <c r="Y749" s="16" t="n">
        <v>0</v>
      </c>
      <c r="Z749" s="16"/>
      <c r="AA749" s="16" t="n">
        <v>0</v>
      </c>
      <c r="AB749" s="16" t="n">
        <v>0</v>
      </c>
      <c r="AC749" s="16" t="n">
        <v>0</v>
      </c>
      <c r="AD749" s="16"/>
      <c r="AE749" s="16" t="n">
        <v>0</v>
      </c>
      <c r="AF749" s="16" t="n">
        <v>0</v>
      </c>
      <c r="AG749" s="16" t="n">
        <v>0</v>
      </c>
      <c r="AH749" s="16"/>
      <c r="AI749" s="16" t="n">
        <v>0</v>
      </c>
      <c r="AJ749" s="16" t="n">
        <v>0</v>
      </c>
    </row>
    <row r="750">
      <c r="B750" t="s">
        <v>269</v>
      </c>
      <c r="C750" s="16" t="n">
        <v>0.0608720618139218</v>
      </c>
      <c r="D750" s="16" t="n">
        <v>0.0638820698890404</v>
      </c>
      <c r="E750" s="16" t="n">
        <v>0.058558380419259</v>
      </c>
      <c r="F750" s="16"/>
      <c r="G750" s="16" t="n">
        <v>0.050157815950437</v>
      </c>
      <c r="H750" s="16" t="n">
        <v>0.0596438148247655</v>
      </c>
      <c r="I750" s="16" t="n">
        <v>0.0662464110152664</v>
      </c>
      <c r="J750" s="16"/>
      <c r="K750" s="16" t="n">
        <v>0.0599857713826936</v>
      </c>
      <c r="L750" s="16" t="n">
        <v>0.0429827382481595</v>
      </c>
      <c r="M750" s="16" t="n">
        <v>0.0407196807397067</v>
      </c>
      <c r="N750" s="16" t="n">
        <v>0.0767546942146292</v>
      </c>
      <c r="O750" s="16" t="n">
        <v>0.0204659512683306</v>
      </c>
      <c r="P750" s="16" t="n">
        <v>0.0570178925673123</v>
      </c>
      <c r="Q750" s="16" t="n">
        <v>0.0807659778204094</v>
      </c>
      <c r="R750" s="16" t="n">
        <v>0.0517320545727674</v>
      </c>
      <c r="S750" s="16" t="n">
        <v>0.0773633400759097</v>
      </c>
      <c r="T750" s="16" t="n">
        <v>0.0855027384341488</v>
      </c>
      <c r="U750" s="16" t="n">
        <v>0.0615431722659685</v>
      </c>
      <c r="V750" s="16" t="n">
        <v>0.0952233127484698</v>
      </c>
      <c r="W750" s="16"/>
      <c r="X750" s="16" t="n">
        <v>0.059994630835707</v>
      </c>
      <c r="Y750" s="16" t="n">
        <v>0.0623711307537091</v>
      </c>
      <c r="Z750" s="16"/>
      <c r="AA750" s="16" t="n">
        <v>0.0530523300460823</v>
      </c>
      <c r="AB750" s="16" t="n">
        <v>0.0518535438308462</v>
      </c>
      <c r="AC750" s="16" t="n">
        <v>0.0785824557616067</v>
      </c>
      <c r="AD750" s="16"/>
      <c r="AE750" s="16" t="n">
        <v>0.0617950139498496</v>
      </c>
      <c r="AF750" s="16" t="n">
        <v>0.0660479251916171</v>
      </c>
      <c r="AG750" s="16" t="n">
        <v>0.0473744487959344</v>
      </c>
      <c r="AH750" s="16"/>
      <c r="AI750" s="16" t="n">
        <v>0.0319527991388806</v>
      </c>
      <c r="AJ750" s="16" t="n">
        <v>0.0646830980691114</v>
      </c>
    </row>
    <row r="751">
      <c r="B751" t="s">
        <v>270</v>
      </c>
      <c r="C751" s="16" t="n">
        <v>0.113611746586596</v>
      </c>
      <c r="D751" s="16" t="n">
        <v>0.111744595238371</v>
      </c>
      <c r="E751" s="16" t="n">
        <v>0.115090176662015</v>
      </c>
      <c r="F751" s="16"/>
      <c r="G751" s="16" t="n">
        <v>0.118422042101503</v>
      </c>
      <c r="H751" s="16" t="n">
        <v>0.117823019675226</v>
      </c>
      <c r="I751" s="16" t="n">
        <v>0.107794055251091</v>
      </c>
      <c r="J751" s="16"/>
      <c r="K751" s="16" t="n">
        <v>0.0818872195609927</v>
      </c>
      <c r="L751" s="16" t="n">
        <v>0.0865348098132706</v>
      </c>
      <c r="M751" s="16" t="n">
        <v>0.102691998540407</v>
      </c>
      <c r="N751" s="16" t="n">
        <v>0.148760077335203</v>
      </c>
      <c r="O751" s="16" t="n">
        <v>0.0960581219736579</v>
      </c>
      <c r="P751" s="16" t="n">
        <v>0.111372376478672</v>
      </c>
      <c r="Q751" s="16" t="n">
        <v>0.154558835547484</v>
      </c>
      <c r="R751" s="16" t="n">
        <v>0.12401639992404</v>
      </c>
      <c r="S751" s="16" t="n">
        <v>0.112686664608405</v>
      </c>
      <c r="T751" s="16" t="n">
        <v>0.107922072291021</v>
      </c>
      <c r="U751" s="16" t="n">
        <v>0.183784142736054</v>
      </c>
      <c r="V751" s="16" t="n">
        <v>0.146318193939097</v>
      </c>
      <c r="W751" s="16"/>
      <c r="X751" s="16" t="n">
        <v>0.128392177288063</v>
      </c>
      <c r="Y751" s="16" t="n">
        <v>0.08835974941375</v>
      </c>
      <c r="Z751" s="16"/>
      <c r="AA751" s="16" t="n">
        <v>0.0822110216411222</v>
      </c>
      <c r="AB751" s="16" t="n">
        <v>0.117743449594366</v>
      </c>
      <c r="AC751" s="16" t="n">
        <v>0.130764184636373</v>
      </c>
      <c r="AD751" s="16"/>
      <c r="AE751" s="16" t="n">
        <v>0.0949414437522924</v>
      </c>
      <c r="AF751" s="16" t="n">
        <v>0.117657236203253</v>
      </c>
      <c r="AG751" s="16" t="n">
        <v>0.154581432361905</v>
      </c>
      <c r="AH751" s="16"/>
      <c r="AI751" s="16" t="n">
        <v>0.076517083666138</v>
      </c>
      <c r="AJ751" s="16" t="n">
        <v>0.111831851048336</v>
      </c>
    </row>
    <row r="752">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row>
    <row r="753">
      <c r="B753" s="7" t="s">
        <v>275</v>
      </c>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c r="AE753" s="16"/>
      <c r="AF753" s="16"/>
      <c r="AG753" s="16"/>
      <c r="AH753" s="16"/>
      <c r="AI753" s="16"/>
      <c r="AJ753" s="16"/>
    </row>
    <row r="754">
      <c r="B754" s="26" t="s">
        <v>65</v>
      </c>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c r="AD754" s="16"/>
      <c r="AE754" s="16"/>
      <c r="AF754" s="16"/>
      <c r="AG754" s="16"/>
      <c r="AH754" s="16"/>
      <c r="AI754" s="16"/>
      <c r="AJ754" s="16"/>
    </row>
    <row r="755">
      <c r="B755" t="s">
        <v>276</v>
      </c>
      <c r="C755" s="16" t="n">
        <v>0</v>
      </c>
      <c r="D755" s="16" t="n">
        <v>0</v>
      </c>
      <c r="E755" s="16" t="n">
        <v>0</v>
      </c>
      <c r="F755" s="16"/>
      <c r="G755" s="16" t="n">
        <v>0</v>
      </c>
      <c r="H755" s="16" t="n">
        <v>0</v>
      </c>
      <c r="I755" s="16" t="n">
        <v>0</v>
      </c>
      <c r="J755" s="16"/>
      <c r="K755" s="16" t="n">
        <v>0</v>
      </c>
      <c r="L755" s="16" t="n">
        <v>0</v>
      </c>
      <c r="M755" s="16" t="n">
        <v>0</v>
      </c>
      <c r="N755" s="16" t="n">
        <v>0</v>
      </c>
      <c r="O755" s="16" t="n">
        <v>0</v>
      </c>
      <c r="P755" s="16" t="n">
        <v>0</v>
      </c>
      <c r="Q755" s="16" t="n">
        <v>0</v>
      </c>
      <c r="R755" s="16" t="n">
        <v>0</v>
      </c>
      <c r="S755" s="16" t="n">
        <v>0</v>
      </c>
      <c r="T755" s="16" t="n">
        <v>0</v>
      </c>
      <c r="U755" s="16" t="n">
        <v>0</v>
      </c>
      <c r="V755" s="16" t="n">
        <v>0</v>
      </c>
      <c r="W755" s="16"/>
      <c r="X755" s="16" t="n">
        <v>0</v>
      </c>
      <c r="Y755" s="16" t="n">
        <v>0</v>
      </c>
      <c r="Z755" s="16"/>
      <c r="AA755" s="16" t="n">
        <v>0</v>
      </c>
      <c r="AB755" s="16" t="n">
        <v>0</v>
      </c>
      <c r="AC755" s="16" t="n">
        <v>0</v>
      </c>
      <c r="AD755" s="16"/>
      <c r="AE755" s="16" t="n">
        <v>0</v>
      </c>
      <c r="AF755" s="16" t="n">
        <v>0</v>
      </c>
      <c r="AG755" s="16" t="n">
        <v>0</v>
      </c>
      <c r="AH755" s="16"/>
      <c r="AI755" s="16" t="n">
        <v>0</v>
      </c>
      <c r="AJ755" s="16" t="n">
        <v>0</v>
      </c>
    </row>
    <row r="756">
      <c r="B756" t="s">
        <v>277</v>
      </c>
      <c r="C756" s="16" t="n">
        <v>0</v>
      </c>
      <c r="D756" s="16" t="n">
        <v>0</v>
      </c>
      <c r="E756" s="16" t="n">
        <v>0</v>
      </c>
      <c r="F756" s="16"/>
      <c r="G756" s="16" t="n">
        <v>0</v>
      </c>
      <c r="H756" s="16" t="n">
        <v>0</v>
      </c>
      <c r="I756" s="16" t="n">
        <v>0</v>
      </c>
      <c r="J756" s="16"/>
      <c r="K756" s="16" t="n">
        <v>0</v>
      </c>
      <c r="L756" s="16" t="n">
        <v>0</v>
      </c>
      <c r="M756" s="16" t="n">
        <v>0</v>
      </c>
      <c r="N756" s="16" t="n">
        <v>0</v>
      </c>
      <c r="O756" s="16" t="n">
        <v>0</v>
      </c>
      <c r="P756" s="16" t="n">
        <v>0</v>
      </c>
      <c r="Q756" s="16" t="n">
        <v>0</v>
      </c>
      <c r="R756" s="16" t="n">
        <v>0</v>
      </c>
      <c r="S756" s="16" t="n">
        <v>0</v>
      </c>
      <c r="T756" s="16" t="n">
        <v>0</v>
      </c>
      <c r="U756" s="16" t="n">
        <v>0</v>
      </c>
      <c r="V756" s="16" t="n">
        <v>0</v>
      </c>
      <c r="W756" s="16"/>
      <c r="X756" s="16" t="n">
        <v>0</v>
      </c>
      <c r="Y756" s="16" t="n">
        <v>0</v>
      </c>
      <c r="Z756" s="16"/>
      <c r="AA756" s="16" t="n">
        <v>0</v>
      </c>
      <c r="AB756" s="16" t="n">
        <v>0</v>
      </c>
      <c r="AC756" s="16" t="n">
        <v>0</v>
      </c>
      <c r="AD756" s="16"/>
      <c r="AE756" s="16" t="n">
        <v>0</v>
      </c>
      <c r="AF756" s="16" t="n">
        <v>0</v>
      </c>
      <c r="AG756" s="16" t="n">
        <v>0</v>
      </c>
      <c r="AH756" s="16"/>
      <c r="AI756" s="16" t="n">
        <v>0</v>
      </c>
      <c r="AJ756" s="16" t="n">
        <v>0</v>
      </c>
    </row>
    <row r="757">
      <c r="B757" t="s">
        <v>278</v>
      </c>
      <c r="C757" s="16" t="n">
        <v>0</v>
      </c>
      <c r="D757" s="16" t="n">
        <v>0</v>
      </c>
      <c r="E757" s="16" t="n">
        <v>0</v>
      </c>
      <c r="F757" s="16"/>
      <c r="G757" s="16" t="n">
        <v>0</v>
      </c>
      <c r="H757" s="16" t="n">
        <v>0</v>
      </c>
      <c r="I757" s="16" t="n">
        <v>0</v>
      </c>
      <c r="J757" s="16"/>
      <c r="K757" s="16" t="n">
        <v>0</v>
      </c>
      <c r="L757" s="16" t="n">
        <v>0</v>
      </c>
      <c r="M757" s="16" t="n">
        <v>0</v>
      </c>
      <c r="N757" s="16" t="n">
        <v>0</v>
      </c>
      <c r="O757" s="16" t="n">
        <v>0</v>
      </c>
      <c r="P757" s="16" t="n">
        <v>0</v>
      </c>
      <c r="Q757" s="16" t="n">
        <v>0</v>
      </c>
      <c r="R757" s="16" t="n">
        <v>0</v>
      </c>
      <c r="S757" s="16" t="n">
        <v>0</v>
      </c>
      <c r="T757" s="16" t="n">
        <v>0</v>
      </c>
      <c r="U757" s="16" t="n">
        <v>0</v>
      </c>
      <c r="V757" s="16" t="n">
        <v>0</v>
      </c>
      <c r="W757" s="16"/>
      <c r="X757" s="16" t="n">
        <v>0</v>
      </c>
      <c r="Y757" s="16" t="n">
        <v>0</v>
      </c>
      <c r="Z757" s="16"/>
      <c r="AA757" s="16" t="n">
        <v>0</v>
      </c>
      <c r="AB757" s="16" t="n">
        <v>0</v>
      </c>
      <c r="AC757" s="16" t="n">
        <v>0</v>
      </c>
      <c r="AD757" s="16"/>
      <c r="AE757" s="16" t="n">
        <v>0</v>
      </c>
      <c r="AF757" s="16" t="n">
        <v>0</v>
      </c>
      <c r="AG757" s="16" t="n">
        <v>0</v>
      </c>
      <c r="AH757" s="16"/>
      <c r="AI757" s="16" t="n">
        <v>0</v>
      </c>
      <c r="AJ757" s="16" t="n">
        <v>0</v>
      </c>
    </row>
    <row r="758">
      <c r="B758" t="s">
        <v>279</v>
      </c>
      <c r="C758" s="16" t="n">
        <v>0</v>
      </c>
      <c r="D758" s="16" t="n">
        <v>0</v>
      </c>
      <c r="E758" s="16" t="n">
        <v>0</v>
      </c>
      <c r="F758" s="16"/>
      <c r="G758" s="16" t="n">
        <v>0</v>
      </c>
      <c r="H758" s="16" t="n">
        <v>0</v>
      </c>
      <c r="I758" s="16" t="n">
        <v>0</v>
      </c>
      <c r="J758" s="16"/>
      <c r="K758" s="16" t="n">
        <v>0</v>
      </c>
      <c r="L758" s="16" t="n">
        <v>0</v>
      </c>
      <c r="M758" s="16" t="n">
        <v>0</v>
      </c>
      <c r="N758" s="16" t="n">
        <v>0</v>
      </c>
      <c r="O758" s="16" t="n">
        <v>0</v>
      </c>
      <c r="P758" s="16" t="n">
        <v>0</v>
      </c>
      <c r="Q758" s="16" t="n">
        <v>0</v>
      </c>
      <c r="R758" s="16" t="n">
        <v>0</v>
      </c>
      <c r="S758" s="16" t="n">
        <v>0</v>
      </c>
      <c r="T758" s="16" t="n">
        <v>0</v>
      </c>
      <c r="U758" s="16" t="n">
        <v>0</v>
      </c>
      <c r="V758" s="16" t="n">
        <v>0</v>
      </c>
      <c r="W758" s="16"/>
      <c r="X758" s="16" t="n">
        <v>0</v>
      </c>
      <c r="Y758" s="16" t="n">
        <v>0</v>
      </c>
      <c r="Z758" s="16"/>
      <c r="AA758" s="16" t="n">
        <v>0</v>
      </c>
      <c r="AB758" s="16" t="n">
        <v>0</v>
      </c>
      <c r="AC758" s="16" t="n">
        <v>0</v>
      </c>
      <c r="AD758" s="16"/>
      <c r="AE758" s="16" t="n">
        <v>0</v>
      </c>
      <c r="AF758" s="16" t="n">
        <v>0</v>
      </c>
      <c r="AG758" s="16" t="n">
        <v>0</v>
      </c>
      <c r="AH758" s="16"/>
      <c r="AI758" s="16" t="n">
        <v>0</v>
      </c>
      <c r="AJ758" s="16" t="n">
        <v>0</v>
      </c>
    </row>
    <row r="759">
      <c r="B759" t="s">
        <v>280</v>
      </c>
      <c r="C759" s="16" t="n">
        <v>0</v>
      </c>
      <c r="D759" s="16" t="n">
        <v>0</v>
      </c>
      <c r="E759" s="16" t="n">
        <v>0</v>
      </c>
      <c r="F759" s="16"/>
      <c r="G759" s="16" t="n">
        <v>0</v>
      </c>
      <c r="H759" s="16" t="n">
        <v>0</v>
      </c>
      <c r="I759" s="16" t="n">
        <v>0</v>
      </c>
      <c r="J759" s="16"/>
      <c r="K759" s="16" t="n">
        <v>0</v>
      </c>
      <c r="L759" s="16" t="n">
        <v>0</v>
      </c>
      <c r="M759" s="16" t="n">
        <v>0</v>
      </c>
      <c r="N759" s="16" t="n">
        <v>0</v>
      </c>
      <c r="O759" s="16" t="n">
        <v>0</v>
      </c>
      <c r="P759" s="16" t="n">
        <v>0</v>
      </c>
      <c r="Q759" s="16" t="n">
        <v>0</v>
      </c>
      <c r="R759" s="16" t="n">
        <v>0</v>
      </c>
      <c r="S759" s="16" t="n">
        <v>0</v>
      </c>
      <c r="T759" s="16" t="n">
        <v>0</v>
      </c>
      <c r="U759" s="16" t="n">
        <v>0</v>
      </c>
      <c r="V759" s="16" t="n">
        <v>0</v>
      </c>
      <c r="W759" s="16"/>
      <c r="X759" s="16" t="n">
        <v>0</v>
      </c>
      <c r="Y759" s="16" t="n">
        <v>0</v>
      </c>
      <c r="Z759" s="16"/>
      <c r="AA759" s="16" t="n">
        <v>0</v>
      </c>
      <c r="AB759" s="16" t="n">
        <v>0</v>
      </c>
      <c r="AC759" s="16" t="n">
        <v>0</v>
      </c>
      <c r="AD759" s="16"/>
      <c r="AE759" s="16" t="n">
        <v>0</v>
      </c>
      <c r="AF759" s="16" t="n">
        <v>0</v>
      </c>
      <c r="AG759" s="16" t="n">
        <v>0</v>
      </c>
      <c r="AH759" s="16"/>
      <c r="AI759" s="16" t="n">
        <v>0</v>
      </c>
      <c r="AJ759" s="16" t="n">
        <v>0</v>
      </c>
    </row>
    <row r="760">
      <c r="B760" t="s">
        <v>281</v>
      </c>
      <c r="C760" s="16" t="n">
        <v>0</v>
      </c>
      <c r="D760" s="16" t="n">
        <v>0</v>
      </c>
      <c r="E760" s="16" t="n">
        <v>0</v>
      </c>
      <c r="F760" s="16"/>
      <c r="G760" s="16" t="n">
        <v>0</v>
      </c>
      <c r="H760" s="16" t="n">
        <v>0</v>
      </c>
      <c r="I760" s="16" t="n">
        <v>0</v>
      </c>
      <c r="J760" s="16"/>
      <c r="K760" s="16" t="n">
        <v>0</v>
      </c>
      <c r="L760" s="16" t="n">
        <v>0</v>
      </c>
      <c r="M760" s="16" t="n">
        <v>0</v>
      </c>
      <c r="N760" s="16" t="n">
        <v>0</v>
      </c>
      <c r="O760" s="16" t="n">
        <v>0</v>
      </c>
      <c r="P760" s="16" t="n">
        <v>0</v>
      </c>
      <c r="Q760" s="16" t="n">
        <v>0</v>
      </c>
      <c r="R760" s="16" t="n">
        <v>0</v>
      </c>
      <c r="S760" s="16" t="n">
        <v>0</v>
      </c>
      <c r="T760" s="16" t="n">
        <v>0</v>
      </c>
      <c r="U760" s="16" t="n">
        <v>0</v>
      </c>
      <c r="V760" s="16" t="n">
        <v>0</v>
      </c>
      <c r="W760" s="16"/>
      <c r="X760" s="16" t="n">
        <v>0</v>
      </c>
      <c r="Y760" s="16" t="n">
        <v>0</v>
      </c>
      <c r="Z760" s="16"/>
      <c r="AA760" s="16" t="n">
        <v>0</v>
      </c>
      <c r="AB760" s="16" t="n">
        <v>0</v>
      </c>
      <c r="AC760" s="16" t="n">
        <v>0</v>
      </c>
      <c r="AD760" s="16"/>
      <c r="AE760" s="16" t="n">
        <v>0</v>
      </c>
      <c r="AF760" s="16" t="n">
        <v>0</v>
      </c>
      <c r="AG760" s="16" t="n">
        <v>0</v>
      </c>
      <c r="AH760" s="16"/>
      <c r="AI760" s="16" t="n">
        <v>0</v>
      </c>
      <c r="AJ760" s="16" t="n">
        <v>0</v>
      </c>
    </row>
    <row r="761">
      <c r="B761" t="s">
        <v>282</v>
      </c>
      <c r="C761" s="16" t="n">
        <v>0</v>
      </c>
      <c r="D761" s="16" t="n">
        <v>0</v>
      </c>
      <c r="E761" s="16" t="n">
        <v>0</v>
      </c>
      <c r="F761" s="16"/>
      <c r="G761" s="16" t="n">
        <v>0</v>
      </c>
      <c r="H761" s="16" t="n">
        <v>0</v>
      </c>
      <c r="I761" s="16" t="n">
        <v>0</v>
      </c>
      <c r="J761" s="16"/>
      <c r="K761" s="16" t="n">
        <v>0</v>
      </c>
      <c r="L761" s="16" t="n">
        <v>0</v>
      </c>
      <c r="M761" s="16" t="n">
        <v>0</v>
      </c>
      <c r="N761" s="16" t="n">
        <v>0</v>
      </c>
      <c r="O761" s="16" t="n">
        <v>0</v>
      </c>
      <c r="P761" s="16" t="n">
        <v>0</v>
      </c>
      <c r="Q761" s="16" t="n">
        <v>0</v>
      </c>
      <c r="R761" s="16" t="n">
        <v>0</v>
      </c>
      <c r="S761" s="16" t="n">
        <v>0</v>
      </c>
      <c r="T761" s="16" t="n">
        <v>0</v>
      </c>
      <c r="U761" s="16" t="n">
        <v>0</v>
      </c>
      <c r="V761" s="16" t="n">
        <v>0</v>
      </c>
      <c r="W761" s="16"/>
      <c r="X761" s="16" t="n">
        <v>0</v>
      </c>
      <c r="Y761" s="16" t="n">
        <v>0</v>
      </c>
      <c r="Z761" s="16"/>
      <c r="AA761" s="16" t="n">
        <v>0</v>
      </c>
      <c r="AB761" s="16" t="n">
        <v>0</v>
      </c>
      <c r="AC761" s="16" t="n">
        <v>0</v>
      </c>
      <c r="AD761" s="16"/>
      <c r="AE761" s="16" t="n">
        <v>0</v>
      </c>
      <c r="AF761" s="16" t="n">
        <v>0</v>
      </c>
      <c r="AG761" s="16" t="n">
        <v>0</v>
      </c>
      <c r="AH761" s="16"/>
      <c r="AI761" s="16" t="n">
        <v>0</v>
      </c>
      <c r="AJ761" s="16" t="n">
        <v>0</v>
      </c>
    </row>
    <row r="762">
      <c r="B762" t="s">
        <v>283</v>
      </c>
      <c r="C762" s="16" t="n">
        <v>0</v>
      </c>
      <c r="D762" s="16" t="n">
        <v>0</v>
      </c>
      <c r="E762" s="16" t="n">
        <v>0</v>
      </c>
      <c r="F762" s="16"/>
      <c r="G762" s="16" t="n">
        <v>0</v>
      </c>
      <c r="H762" s="16" t="n">
        <v>0</v>
      </c>
      <c r="I762" s="16" t="n">
        <v>0</v>
      </c>
      <c r="J762" s="16"/>
      <c r="K762" s="16" t="n">
        <v>0</v>
      </c>
      <c r="L762" s="16" t="n">
        <v>0</v>
      </c>
      <c r="M762" s="16" t="n">
        <v>0</v>
      </c>
      <c r="N762" s="16" t="n">
        <v>0</v>
      </c>
      <c r="O762" s="16" t="n">
        <v>0</v>
      </c>
      <c r="P762" s="16" t="n">
        <v>0</v>
      </c>
      <c r="Q762" s="16" t="n">
        <v>0</v>
      </c>
      <c r="R762" s="16" t="n">
        <v>0</v>
      </c>
      <c r="S762" s="16" t="n">
        <v>0</v>
      </c>
      <c r="T762" s="16" t="n">
        <v>0</v>
      </c>
      <c r="U762" s="16" t="n">
        <v>0</v>
      </c>
      <c r="V762" s="16" t="n">
        <v>0</v>
      </c>
      <c r="W762" s="16"/>
      <c r="X762" s="16" t="n">
        <v>0</v>
      </c>
      <c r="Y762" s="16" t="n">
        <v>0</v>
      </c>
      <c r="Z762" s="16"/>
      <c r="AA762" s="16" t="n">
        <v>0</v>
      </c>
      <c r="AB762" s="16" t="n">
        <v>0</v>
      </c>
      <c r="AC762" s="16" t="n">
        <v>0</v>
      </c>
      <c r="AD762" s="16"/>
      <c r="AE762" s="16" t="n">
        <v>0</v>
      </c>
      <c r="AF762" s="16" t="n">
        <v>0</v>
      </c>
      <c r="AG762" s="16" t="n">
        <v>0</v>
      </c>
      <c r="AH762" s="16"/>
      <c r="AI762" s="16" t="n">
        <v>0</v>
      </c>
      <c r="AJ762" s="16" t="n">
        <v>0</v>
      </c>
    </row>
    <row r="763">
      <c r="B763" t="s">
        <v>284</v>
      </c>
      <c r="C763" s="16" t="n">
        <v>0</v>
      </c>
      <c r="D763" s="16" t="n">
        <v>0</v>
      </c>
      <c r="E763" s="16" t="n">
        <v>0</v>
      </c>
      <c r="F763" s="16"/>
      <c r="G763" s="16" t="n">
        <v>0</v>
      </c>
      <c r="H763" s="16" t="n">
        <v>0</v>
      </c>
      <c r="I763" s="16" t="n">
        <v>0</v>
      </c>
      <c r="J763" s="16"/>
      <c r="K763" s="16" t="n">
        <v>0</v>
      </c>
      <c r="L763" s="16" t="n">
        <v>0</v>
      </c>
      <c r="M763" s="16" t="n">
        <v>0</v>
      </c>
      <c r="N763" s="16" t="n">
        <v>0</v>
      </c>
      <c r="O763" s="16" t="n">
        <v>0</v>
      </c>
      <c r="P763" s="16" t="n">
        <v>0</v>
      </c>
      <c r="Q763" s="16" t="n">
        <v>0</v>
      </c>
      <c r="R763" s="16" t="n">
        <v>0</v>
      </c>
      <c r="S763" s="16" t="n">
        <v>0</v>
      </c>
      <c r="T763" s="16" t="n">
        <v>0</v>
      </c>
      <c r="U763" s="16" t="n">
        <v>0</v>
      </c>
      <c r="V763" s="16" t="n">
        <v>0</v>
      </c>
      <c r="W763" s="16"/>
      <c r="X763" s="16" t="n">
        <v>0</v>
      </c>
      <c r="Y763" s="16" t="n">
        <v>0</v>
      </c>
      <c r="Z763" s="16"/>
      <c r="AA763" s="16" t="n">
        <v>0</v>
      </c>
      <c r="AB763" s="16" t="n">
        <v>0</v>
      </c>
      <c r="AC763" s="16" t="n">
        <v>0</v>
      </c>
      <c r="AD763" s="16"/>
      <c r="AE763" s="16" t="n">
        <v>0</v>
      </c>
      <c r="AF763" s="16" t="n">
        <v>0</v>
      </c>
      <c r="AG763" s="16" t="n">
        <v>0</v>
      </c>
      <c r="AH763" s="16"/>
      <c r="AI763" s="16" t="n">
        <v>0</v>
      </c>
      <c r="AJ763" s="16" t="n">
        <v>0</v>
      </c>
    </row>
    <row r="764">
      <c r="B764" t="s">
        <v>285</v>
      </c>
      <c r="C764" s="16" t="n">
        <v>0</v>
      </c>
      <c r="D764" s="16" t="n">
        <v>0</v>
      </c>
      <c r="E764" s="16" t="n">
        <v>0</v>
      </c>
      <c r="F764" s="16"/>
      <c r="G764" s="16" t="n">
        <v>0</v>
      </c>
      <c r="H764" s="16" t="n">
        <v>0</v>
      </c>
      <c r="I764" s="16" t="n">
        <v>0</v>
      </c>
      <c r="J764" s="16"/>
      <c r="K764" s="16" t="n">
        <v>0</v>
      </c>
      <c r="L764" s="16" t="n">
        <v>0</v>
      </c>
      <c r="M764" s="16" t="n">
        <v>0</v>
      </c>
      <c r="N764" s="16" t="n">
        <v>0</v>
      </c>
      <c r="O764" s="16" t="n">
        <v>0</v>
      </c>
      <c r="P764" s="16" t="n">
        <v>0</v>
      </c>
      <c r="Q764" s="16" t="n">
        <v>0</v>
      </c>
      <c r="R764" s="16" t="n">
        <v>0</v>
      </c>
      <c r="S764" s="16" t="n">
        <v>0</v>
      </c>
      <c r="T764" s="16" t="n">
        <v>0</v>
      </c>
      <c r="U764" s="16" t="n">
        <v>0</v>
      </c>
      <c r="V764" s="16" t="n">
        <v>0</v>
      </c>
      <c r="W764" s="16"/>
      <c r="X764" s="16" t="n">
        <v>0</v>
      </c>
      <c r="Y764" s="16" t="n">
        <v>0</v>
      </c>
      <c r="Z764" s="16"/>
      <c r="AA764" s="16" t="n">
        <v>0</v>
      </c>
      <c r="AB764" s="16" t="n">
        <v>0</v>
      </c>
      <c r="AC764" s="16" t="n">
        <v>0</v>
      </c>
      <c r="AD764" s="16"/>
      <c r="AE764" s="16" t="n">
        <v>0</v>
      </c>
      <c r="AF764" s="16" t="n">
        <v>0</v>
      </c>
      <c r="AG764" s="16" t="n">
        <v>0</v>
      </c>
      <c r="AH764" s="16"/>
      <c r="AI764" s="16" t="n">
        <v>0</v>
      </c>
      <c r="AJ764" s="16" t="n">
        <v>0</v>
      </c>
    </row>
    <row r="765">
      <c r="B765" t="s">
        <v>286</v>
      </c>
      <c r="C765" s="16" t="n">
        <v>0</v>
      </c>
      <c r="D765" s="16" t="n">
        <v>0</v>
      </c>
      <c r="E765" s="16" t="n">
        <v>0</v>
      </c>
      <c r="F765" s="16"/>
      <c r="G765" s="16" t="n">
        <v>0</v>
      </c>
      <c r="H765" s="16" t="n">
        <v>0</v>
      </c>
      <c r="I765" s="16" t="n">
        <v>0</v>
      </c>
      <c r="J765" s="16"/>
      <c r="K765" s="16" t="n">
        <v>0</v>
      </c>
      <c r="L765" s="16" t="n">
        <v>0</v>
      </c>
      <c r="M765" s="16" t="n">
        <v>0</v>
      </c>
      <c r="N765" s="16" t="n">
        <v>0</v>
      </c>
      <c r="O765" s="16" t="n">
        <v>0</v>
      </c>
      <c r="P765" s="16" t="n">
        <v>0</v>
      </c>
      <c r="Q765" s="16" t="n">
        <v>0</v>
      </c>
      <c r="R765" s="16" t="n">
        <v>0</v>
      </c>
      <c r="S765" s="16" t="n">
        <v>0</v>
      </c>
      <c r="T765" s="16" t="n">
        <v>0</v>
      </c>
      <c r="U765" s="16" t="n">
        <v>0</v>
      </c>
      <c r="V765" s="16" t="n">
        <v>0</v>
      </c>
      <c r="W765" s="16"/>
      <c r="X765" s="16" t="n">
        <v>0</v>
      </c>
      <c r="Y765" s="16" t="n">
        <v>0</v>
      </c>
      <c r="Z765" s="16"/>
      <c r="AA765" s="16" t="n">
        <v>0</v>
      </c>
      <c r="AB765" s="16" t="n">
        <v>0</v>
      </c>
      <c r="AC765" s="16" t="n">
        <v>0</v>
      </c>
      <c r="AD765" s="16"/>
      <c r="AE765" s="16" t="n">
        <v>0</v>
      </c>
      <c r="AF765" s="16" t="n">
        <v>0</v>
      </c>
      <c r="AG765" s="16" t="n">
        <v>0</v>
      </c>
      <c r="AH765" s="16"/>
      <c r="AI765" s="16" t="n">
        <v>0</v>
      </c>
      <c r="AJ765" s="16" t="n">
        <v>0</v>
      </c>
    </row>
    <row r="766">
      <c r="B766" t="s">
        <v>287</v>
      </c>
      <c r="C766" s="16" t="n">
        <v>0</v>
      </c>
      <c r="D766" s="16" t="n">
        <v>0</v>
      </c>
      <c r="E766" s="16" t="n">
        <v>0</v>
      </c>
      <c r="F766" s="16"/>
      <c r="G766" s="16" t="n">
        <v>0</v>
      </c>
      <c r="H766" s="16" t="n">
        <v>0</v>
      </c>
      <c r="I766" s="16" t="n">
        <v>0</v>
      </c>
      <c r="J766" s="16"/>
      <c r="K766" s="16" t="n">
        <v>0</v>
      </c>
      <c r="L766" s="16" t="n">
        <v>0</v>
      </c>
      <c r="M766" s="16" t="n">
        <v>0</v>
      </c>
      <c r="N766" s="16" t="n">
        <v>0</v>
      </c>
      <c r="O766" s="16" t="n">
        <v>0</v>
      </c>
      <c r="P766" s="16" t="n">
        <v>0</v>
      </c>
      <c r="Q766" s="16" t="n">
        <v>0</v>
      </c>
      <c r="R766" s="16" t="n">
        <v>0</v>
      </c>
      <c r="S766" s="16" t="n">
        <v>0</v>
      </c>
      <c r="T766" s="16" t="n">
        <v>0</v>
      </c>
      <c r="U766" s="16" t="n">
        <v>0</v>
      </c>
      <c r="V766" s="16" t="n">
        <v>0</v>
      </c>
      <c r="W766" s="16"/>
      <c r="X766" s="16" t="n">
        <v>0</v>
      </c>
      <c r="Y766" s="16" t="n">
        <v>0</v>
      </c>
      <c r="Z766" s="16"/>
      <c r="AA766" s="16" t="n">
        <v>0</v>
      </c>
      <c r="AB766" s="16" t="n">
        <v>0</v>
      </c>
      <c r="AC766" s="16" t="n">
        <v>0</v>
      </c>
      <c r="AD766" s="16"/>
      <c r="AE766" s="16" t="n">
        <v>0</v>
      </c>
      <c r="AF766" s="16" t="n">
        <v>0</v>
      </c>
      <c r="AG766" s="16" t="n">
        <v>0</v>
      </c>
      <c r="AH766" s="16"/>
      <c r="AI766" s="16" t="n">
        <v>0</v>
      </c>
      <c r="AJ766" s="16" t="n">
        <v>0</v>
      </c>
    </row>
    <row r="767">
      <c r="B767" t="s">
        <v>288</v>
      </c>
      <c r="C767" s="16" t="n">
        <v>0</v>
      </c>
      <c r="D767" s="16" t="n">
        <v>0</v>
      </c>
      <c r="E767" s="16" t="n">
        <v>0</v>
      </c>
      <c r="F767" s="16"/>
      <c r="G767" s="16" t="n">
        <v>0</v>
      </c>
      <c r="H767" s="16" t="n">
        <v>0</v>
      </c>
      <c r="I767" s="16" t="n">
        <v>0</v>
      </c>
      <c r="J767" s="16"/>
      <c r="K767" s="16" t="n">
        <v>0</v>
      </c>
      <c r="L767" s="16" t="n">
        <v>0</v>
      </c>
      <c r="M767" s="16" t="n">
        <v>0</v>
      </c>
      <c r="N767" s="16" t="n">
        <v>0</v>
      </c>
      <c r="O767" s="16" t="n">
        <v>0</v>
      </c>
      <c r="P767" s="16" t="n">
        <v>0</v>
      </c>
      <c r="Q767" s="16" t="n">
        <v>0</v>
      </c>
      <c r="R767" s="16" t="n">
        <v>0</v>
      </c>
      <c r="S767" s="16" t="n">
        <v>0</v>
      </c>
      <c r="T767" s="16" t="n">
        <v>0</v>
      </c>
      <c r="U767" s="16" t="n">
        <v>0</v>
      </c>
      <c r="V767" s="16" t="n">
        <v>0</v>
      </c>
      <c r="W767" s="16"/>
      <c r="X767" s="16" t="n">
        <v>0</v>
      </c>
      <c r="Y767" s="16" t="n">
        <v>0</v>
      </c>
      <c r="Z767" s="16"/>
      <c r="AA767" s="16" t="n">
        <v>0</v>
      </c>
      <c r="AB767" s="16" t="n">
        <v>0</v>
      </c>
      <c r="AC767" s="16" t="n">
        <v>0</v>
      </c>
      <c r="AD767" s="16"/>
      <c r="AE767" s="16" t="n">
        <v>0</v>
      </c>
      <c r="AF767" s="16" t="n">
        <v>0</v>
      </c>
      <c r="AG767" s="16" t="n">
        <v>0</v>
      </c>
      <c r="AH767" s="16"/>
      <c r="AI767" s="16" t="n">
        <v>0</v>
      </c>
      <c r="AJ767" s="16" t="n">
        <v>0</v>
      </c>
    </row>
    <row r="768">
      <c r="B768" t="s">
        <v>289</v>
      </c>
      <c r="C768" s="16" t="n">
        <v>0</v>
      </c>
      <c r="D768" s="16" t="n">
        <v>0</v>
      </c>
      <c r="E768" s="16" t="n">
        <v>0</v>
      </c>
      <c r="F768" s="16"/>
      <c r="G768" s="16" t="n">
        <v>0</v>
      </c>
      <c r="H768" s="16" t="n">
        <v>0</v>
      </c>
      <c r="I768" s="16" t="n">
        <v>0</v>
      </c>
      <c r="J768" s="16"/>
      <c r="K768" s="16" t="n">
        <v>0</v>
      </c>
      <c r="L768" s="16" t="n">
        <v>0</v>
      </c>
      <c r="M768" s="16" t="n">
        <v>0</v>
      </c>
      <c r="N768" s="16" t="n">
        <v>0</v>
      </c>
      <c r="O768" s="16" t="n">
        <v>0</v>
      </c>
      <c r="P768" s="16" t="n">
        <v>0</v>
      </c>
      <c r="Q768" s="16" t="n">
        <v>0</v>
      </c>
      <c r="R768" s="16" t="n">
        <v>0</v>
      </c>
      <c r="S768" s="16" t="n">
        <v>0</v>
      </c>
      <c r="T768" s="16" t="n">
        <v>0</v>
      </c>
      <c r="U768" s="16" t="n">
        <v>0</v>
      </c>
      <c r="V768" s="16" t="n">
        <v>0</v>
      </c>
      <c r="W768" s="16"/>
      <c r="X768" s="16" t="n">
        <v>0</v>
      </c>
      <c r="Y768" s="16" t="n">
        <v>0</v>
      </c>
      <c r="Z768" s="16"/>
      <c r="AA768" s="16" t="n">
        <v>0</v>
      </c>
      <c r="AB768" s="16" t="n">
        <v>0</v>
      </c>
      <c r="AC768" s="16" t="n">
        <v>0</v>
      </c>
      <c r="AD768" s="16"/>
      <c r="AE768" s="16" t="n">
        <v>0</v>
      </c>
      <c r="AF768" s="16" t="n">
        <v>0</v>
      </c>
      <c r="AG768" s="16" t="n">
        <v>0</v>
      </c>
      <c r="AH768" s="16"/>
      <c r="AI768" s="16" t="n">
        <v>0</v>
      </c>
      <c r="AJ768" s="16" t="n">
        <v>0</v>
      </c>
    </row>
    <row r="769">
      <c r="B769" t="s">
        <v>290</v>
      </c>
      <c r="C769" s="16" t="n">
        <v>0</v>
      </c>
      <c r="D769" s="16" t="n">
        <v>0</v>
      </c>
      <c r="E769" s="16" t="n">
        <v>0</v>
      </c>
      <c r="F769" s="16"/>
      <c r="G769" s="16" t="n">
        <v>0</v>
      </c>
      <c r="H769" s="16" t="n">
        <v>0</v>
      </c>
      <c r="I769" s="16" t="n">
        <v>0</v>
      </c>
      <c r="J769" s="16"/>
      <c r="K769" s="16" t="n">
        <v>0</v>
      </c>
      <c r="L769" s="16" t="n">
        <v>0</v>
      </c>
      <c r="M769" s="16" t="n">
        <v>0</v>
      </c>
      <c r="N769" s="16" t="n">
        <v>0</v>
      </c>
      <c r="O769" s="16" t="n">
        <v>0</v>
      </c>
      <c r="P769" s="16" t="n">
        <v>0</v>
      </c>
      <c r="Q769" s="16" t="n">
        <v>0</v>
      </c>
      <c r="R769" s="16" t="n">
        <v>0</v>
      </c>
      <c r="S769" s="16" t="n">
        <v>0</v>
      </c>
      <c r="T769" s="16" t="n">
        <v>0</v>
      </c>
      <c r="U769" s="16" t="n">
        <v>0</v>
      </c>
      <c r="V769" s="16" t="n">
        <v>0</v>
      </c>
      <c r="W769" s="16"/>
      <c r="X769" s="16" t="n">
        <v>0</v>
      </c>
      <c r="Y769" s="16" t="n">
        <v>0</v>
      </c>
      <c r="Z769" s="16"/>
      <c r="AA769" s="16" t="n">
        <v>0</v>
      </c>
      <c r="AB769" s="16" t="n">
        <v>0</v>
      </c>
      <c r="AC769" s="16" t="n">
        <v>0</v>
      </c>
      <c r="AD769" s="16"/>
      <c r="AE769" s="16" t="n">
        <v>0</v>
      </c>
      <c r="AF769" s="16" t="n">
        <v>0</v>
      </c>
      <c r="AG769" s="16" t="n">
        <v>0</v>
      </c>
      <c r="AH769" s="16"/>
      <c r="AI769" s="16" t="n">
        <v>0</v>
      </c>
      <c r="AJ769" s="16" t="n">
        <v>0</v>
      </c>
    </row>
    <row r="770">
      <c r="B770" t="s">
        <v>291</v>
      </c>
      <c r="C770" s="16" t="n">
        <v>0</v>
      </c>
      <c r="D770" s="16" t="n">
        <v>0</v>
      </c>
      <c r="E770" s="16" t="n">
        <v>0</v>
      </c>
      <c r="F770" s="16"/>
      <c r="G770" s="16" t="n">
        <v>0</v>
      </c>
      <c r="H770" s="16" t="n">
        <v>0</v>
      </c>
      <c r="I770" s="16" t="n">
        <v>0</v>
      </c>
      <c r="J770" s="16"/>
      <c r="K770" s="16" t="n">
        <v>0</v>
      </c>
      <c r="L770" s="16" t="n">
        <v>0</v>
      </c>
      <c r="M770" s="16" t="n">
        <v>0</v>
      </c>
      <c r="N770" s="16" t="n">
        <v>0</v>
      </c>
      <c r="O770" s="16" t="n">
        <v>0</v>
      </c>
      <c r="P770" s="16" t="n">
        <v>0</v>
      </c>
      <c r="Q770" s="16" t="n">
        <v>0</v>
      </c>
      <c r="R770" s="16" t="n">
        <v>0</v>
      </c>
      <c r="S770" s="16" t="n">
        <v>0</v>
      </c>
      <c r="T770" s="16" t="n">
        <v>0</v>
      </c>
      <c r="U770" s="16" t="n">
        <v>0</v>
      </c>
      <c r="V770" s="16" t="n">
        <v>0</v>
      </c>
      <c r="W770" s="16"/>
      <c r="X770" s="16" t="n">
        <v>0</v>
      </c>
      <c r="Y770" s="16" t="n">
        <v>0</v>
      </c>
      <c r="Z770" s="16"/>
      <c r="AA770" s="16" t="n">
        <v>0</v>
      </c>
      <c r="AB770" s="16" t="n">
        <v>0</v>
      </c>
      <c r="AC770" s="16" t="n">
        <v>0</v>
      </c>
      <c r="AD770" s="16"/>
      <c r="AE770" s="16" t="n">
        <v>0</v>
      </c>
      <c r="AF770" s="16" t="n">
        <v>0</v>
      </c>
      <c r="AG770" s="16" t="n">
        <v>0</v>
      </c>
      <c r="AH770" s="16"/>
      <c r="AI770" s="16" t="n">
        <v>0</v>
      </c>
      <c r="AJ770" s="16" t="n">
        <v>0</v>
      </c>
    </row>
    <row r="771">
      <c r="B771" t="s">
        <v>292</v>
      </c>
      <c r="C771" s="16" t="n">
        <v>0.710915078649894</v>
      </c>
      <c r="D771" s="16" t="n">
        <v>0.698921779520032</v>
      </c>
      <c r="E771" s="16" t="n">
        <v>0.7236488506724</v>
      </c>
      <c r="F771" s="16"/>
      <c r="G771" s="16" t="n">
        <v>0.695706722170341</v>
      </c>
      <c r="H771" s="16" t="n">
        <v>0.705325843206372</v>
      </c>
      <c r="I771" s="16" t="n">
        <v>0.722121521890555</v>
      </c>
      <c r="J771" s="16"/>
      <c r="K771" s="16" t="n">
        <v>0.735128217222407</v>
      </c>
      <c r="L771" s="16" t="n">
        <v>0.687742892337939</v>
      </c>
      <c r="M771" s="16" t="n">
        <v>0.650523064907197</v>
      </c>
      <c r="N771" s="16" t="n">
        <v>0.690273002291757</v>
      </c>
      <c r="O771" s="16" t="n">
        <v>0.729823441805252</v>
      </c>
      <c r="P771" s="16" t="n">
        <v>0.69675982440784</v>
      </c>
      <c r="Q771" s="16" t="n">
        <v>0.724698542207099</v>
      </c>
      <c r="R771" s="16" t="n">
        <v>0.697002436003772</v>
      </c>
      <c r="S771" s="16" t="n">
        <v>0.725158182077218</v>
      </c>
      <c r="T771" s="16" t="n">
        <v>0.777749381871376</v>
      </c>
      <c r="U771" s="16" t="n">
        <v>0.747022306536041</v>
      </c>
      <c r="V771" s="16" t="n">
        <v>0.596977380370676</v>
      </c>
      <c r="W771" s="16"/>
      <c r="X771" s="16" t="n">
        <v>0.698321808945969</v>
      </c>
      <c r="Y771" s="16" t="n">
        <v>0.73243036581462</v>
      </c>
      <c r="Z771" s="16"/>
      <c r="AA771" s="16" t="n">
        <v>0.750094641436646</v>
      </c>
      <c r="AB771" s="16" t="n">
        <v>0.723772237705514</v>
      </c>
      <c r="AC771" s="16" t="n">
        <v>0.665421073736163</v>
      </c>
      <c r="AD771" s="16"/>
      <c r="AE771" s="16" t="n">
        <v>0.72092102499027</v>
      </c>
      <c r="AF771" s="16" t="n">
        <v>0.717278004316046</v>
      </c>
      <c r="AG771" s="16" t="n">
        <v>0.670752674519563</v>
      </c>
      <c r="AH771" s="16"/>
      <c r="AI771" s="16" t="n">
        <v>0.747273663297117</v>
      </c>
      <c r="AJ771" s="16" t="n">
        <v>0.731355107743464</v>
      </c>
    </row>
    <row r="772">
      <c r="B772" t="s">
        <v>293</v>
      </c>
      <c r="C772" s="16" t="n">
        <v>0.092962361982657</v>
      </c>
      <c r="D772" s="16" t="n">
        <v>0.0993176289790041</v>
      </c>
      <c r="E772" s="16" t="n">
        <v>0.0862783773030636</v>
      </c>
      <c r="F772" s="16"/>
      <c r="G772" s="16" t="n">
        <v>0.118233382228472</v>
      </c>
      <c r="H772" s="16" t="n">
        <v>0.0995962666495635</v>
      </c>
      <c r="I772" s="16" t="n">
        <v>0.0768097034661574</v>
      </c>
      <c r="J772" s="16"/>
      <c r="K772" s="16" t="n">
        <v>0.110371471875384</v>
      </c>
      <c r="L772" s="16" t="n">
        <v>0.110862091121539</v>
      </c>
      <c r="M772" s="16" t="n">
        <v>0.125414836327647</v>
      </c>
      <c r="N772" s="16" t="n">
        <v>0.124309954800668</v>
      </c>
      <c r="O772" s="16" t="n">
        <v>0.0980430939071997</v>
      </c>
      <c r="P772" s="16" t="n">
        <v>0.0918470761849111</v>
      </c>
      <c r="Q772" s="16" t="n">
        <v>0.0825258768033114</v>
      </c>
      <c r="R772" s="16" t="n">
        <v>0.128467437969164</v>
      </c>
      <c r="S772" s="16" t="n">
        <v>0.0586355976249245</v>
      </c>
      <c r="T772" s="16" t="n">
        <v>0.031549992553691</v>
      </c>
      <c r="U772" s="16" t="n">
        <v>0.045141029670441</v>
      </c>
      <c r="V772" s="16" t="n">
        <v>0.0919035962095466</v>
      </c>
      <c r="W772" s="16"/>
      <c r="X772" s="16" t="n">
        <v>0.0955758236748237</v>
      </c>
      <c r="Y772" s="16" t="n">
        <v>0.0884973278713452</v>
      </c>
      <c r="Z772" s="16"/>
      <c r="AA772" s="16" t="n">
        <v>0.0894471825559622</v>
      </c>
      <c r="AB772" s="16" t="n">
        <v>0.0900267014715193</v>
      </c>
      <c r="AC772" s="16" t="n">
        <v>0.0994277399804833</v>
      </c>
      <c r="AD772" s="16"/>
      <c r="AE772" s="16" t="n">
        <v>0.110273799869927</v>
      </c>
      <c r="AF772" s="16" t="n">
        <v>0.0730670913302371</v>
      </c>
      <c r="AG772" s="16" t="n">
        <v>0.089427043854553</v>
      </c>
      <c r="AH772" s="16"/>
      <c r="AI772" s="16" t="n">
        <v>0.106202255773016</v>
      </c>
      <c r="AJ772" s="16" t="n">
        <v>0.0814781529413589</v>
      </c>
    </row>
    <row r="773">
      <c r="B773" t="s">
        <v>294</v>
      </c>
      <c r="C773" s="16" t="n">
        <v>0</v>
      </c>
      <c r="D773" s="16" t="n">
        <v>0</v>
      </c>
      <c r="E773" s="16" t="n">
        <v>0</v>
      </c>
      <c r="F773" s="16"/>
      <c r="G773" s="16" t="n">
        <v>0</v>
      </c>
      <c r="H773" s="16" t="n">
        <v>0</v>
      </c>
      <c r="I773" s="16" t="n">
        <v>0</v>
      </c>
      <c r="J773" s="16"/>
      <c r="K773" s="16" t="n">
        <v>0</v>
      </c>
      <c r="L773" s="16" t="n">
        <v>0</v>
      </c>
      <c r="M773" s="16" t="n">
        <v>0</v>
      </c>
      <c r="N773" s="16" t="n">
        <v>0</v>
      </c>
      <c r="O773" s="16" t="n">
        <v>0</v>
      </c>
      <c r="P773" s="16" t="n">
        <v>0</v>
      </c>
      <c r="Q773" s="16" t="n">
        <v>0</v>
      </c>
      <c r="R773" s="16" t="n">
        <v>0</v>
      </c>
      <c r="S773" s="16" t="n">
        <v>0</v>
      </c>
      <c r="T773" s="16" t="n">
        <v>0</v>
      </c>
      <c r="U773" s="16" t="n">
        <v>0</v>
      </c>
      <c r="V773" s="16" t="n">
        <v>0</v>
      </c>
      <c r="W773" s="16"/>
      <c r="X773" s="16" t="n">
        <v>0</v>
      </c>
      <c r="Y773" s="16" t="n">
        <v>0</v>
      </c>
      <c r="Z773" s="16"/>
      <c r="AA773" s="16" t="n">
        <v>0</v>
      </c>
      <c r="AB773" s="16" t="n">
        <v>0</v>
      </c>
      <c r="AC773" s="16" t="n">
        <v>0</v>
      </c>
      <c r="AD773" s="16"/>
      <c r="AE773" s="16" t="n">
        <v>0</v>
      </c>
      <c r="AF773" s="16" t="n">
        <v>0</v>
      </c>
      <c r="AG773" s="16" t="n">
        <v>0</v>
      </c>
      <c r="AH773" s="16"/>
      <c r="AI773" s="16" t="n">
        <v>0</v>
      </c>
      <c r="AJ773" s="16" t="n">
        <v>0</v>
      </c>
    </row>
    <row r="774">
      <c r="B774" t="s">
        <v>295</v>
      </c>
      <c r="C774" s="16" t="n">
        <v>0</v>
      </c>
      <c r="D774" s="16" t="n">
        <v>0</v>
      </c>
      <c r="E774" s="16" t="n">
        <v>0</v>
      </c>
      <c r="F774" s="16"/>
      <c r="G774" s="16" t="n">
        <v>0</v>
      </c>
      <c r="H774" s="16" t="n">
        <v>0</v>
      </c>
      <c r="I774" s="16" t="n">
        <v>0</v>
      </c>
      <c r="J774" s="16"/>
      <c r="K774" s="16" t="n">
        <v>0</v>
      </c>
      <c r="L774" s="16" t="n">
        <v>0</v>
      </c>
      <c r="M774" s="16" t="n">
        <v>0</v>
      </c>
      <c r="N774" s="16" t="n">
        <v>0</v>
      </c>
      <c r="O774" s="16" t="n">
        <v>0</v>
      </c>
      <c r="P774" s="16" t="n">
        <v>0</v>
      </c>
      <c r="Q774" s="16" t="n">
        <v>0</v>
      </c>
      <c r="R774" s="16" t="n">
        <v>0</v>
      </c>
      <c r="S774" s="16" t="n">
        <v>0</v>
      </c>
      <c r="T774" s="16" t="n">
        <v>0</v>
      </c>
      <c r="U774" s="16" t="n">
        <v>0</v>
      </c>
      <c r="V774" s="16" t="n">
        <v>0</v>
      </c>
      <c r="W774" s="16"/>
      <c r="X774" s="16" t="n">
        <v>0</v>
      </c>
      <c r="Y774" s="16" t="n">
        <v>0</v>
      </c>
      <c r="Z774" s="16"/>
      <c r="AA774" s="16" t="n">
        <v>0</v>
      </c>
      <c r="AB774" s="16" t="n">
        <v>0</v>
      </c>
      <c r="AC774" s="16" t="n">
        <v>0</v>
      </c>
      <c r="AD774" s="16"/>
      <c r="AE774" s="16" t="n">
        <v>0</v>
      </c>
      <c r="AF774" s="16" t="n">
        <v>0</v>
      </c>
      <c r="AG774" s="16" t="n">
        <v>0</v>
      </c>
      <c r="AH774" s="16"/>
      <c r="AI774" s="16" t="n">
        <v>0</v>
      </c>
      <c r="AJ774" s="16" t="n">
        <v>0</v>
      </c>
    </row>
    <row r="775">
      <c r="B775" t="s">
        <v>269</v>
      </c>
      <c r="C775" s="16" t="n">
        <v>0.0625710012185613</v>
      </c>
      <c r="D775" s="16" t="n">
        <v>0.0579077002629322</v>
      </c>
      <c r="E775" s="16" t="n">
        <v>0.0688458302823268</v>
      </c>
      <c r="F775" s="16"/>
      <c r="G775" s="16" t="n">
        <v>0.0463053337992432</v>
      </c>
      <c r="H775" s="16" t="n">
        <v>0.0591990160406588</v>
      </c>
      <c r="I775" s="16" t="n">
        <v>0.0721322923656682</v>
      </c>
      <c r="J775" s="16"/>
      <c r="K775" s="16" t="n">
        <v>0.0745383014282045</v>
      </c>
      <c r="L775" s="16" t="n">
        <v>0.0579726365885365</v>
      </c>
      <c r="M775" s="16" t="n">
        <v>0.0653752862172286</v>
      </c>
      <c r="N775" s="16" t="n">
        <v>0.0245128864871332</v>
      </c>
      <c r="O775" s="16" t="n">
        <v>0.0315684119371868</v>
      </c>
      <c r="P775" s="16" t="n">
        <v>0.0866356024934557</v>
      </c>
      <c r="Q775" s="16" t="n">
        <v>0.0723550722219436</v>
      </c>
      <c r="R775" s="16" t="n">
        <v>0.0793048076004262</v>
      </c>
      <c r="S775" s="16" t="n">
        <v>0.0781448932872986</v>
      </c>
      <c r="T775" s="16" t="n">
        <v>0.0455740166568909</v>
      </c>
      <c r="U775" s="16" t="n">
        <v>0.0475974422796625</v>
      </c>
      <c r="V775" s="16" t="n">
        <v>0.0952233127484698</v>
      </c>
      <c r="W775" s="16"/>
      <c r="X775" s="16" t="n">
        <v>0.0619868236891118</v>
      </c>
      <c r="Y775" s="16" t="n">
        <v>0.0635690539559983</v>
      </c>
      <c r="Z775" s="16"/>
      <c r="AA775" s="16" t="n">
        <v>0.0504058850562248</v>
      </c>
      <c r="AB775" s="16" t="n">
        <v>0.0491518100884564</v>
      </c>
      <c r="AC775" s="16" t="n">
        <v>0.0893059013356762</v>
      </c>
      <c r="AD775" s="16"/>
      <c r="AE775" s="16" t="n">
        <v>0.0567810453619545</v>
      </c>
      <c r="AF775" s="16" t="n">
        <v>0.0670966897293386</v>
      </c>
      <c r="AG775" s="16" t="n">
        <v>0.0682956318955747</v>
      </c>
      <c r="AH775" s="16"/>
      <c r="AI775" s="16" t="n">
        <v>0.0546372029933097</v>
      </c>
      <c r="AJ775" s="16" t="n">
        <v>0.0614861122209071</v>
      </c>
    </row>
    <row r="776">
      <c r="B776" t="s">
        <v>270</v>
      </c>
      <c r="C776" s="16" t="n">
        <v>0.133551558148887</v>
      </c>
      <c r="D776" s="16" t="n">
        <v>0.143852891238031</v>
      </c>
      <c r="E776" s="16" t="n">
        <v>0.12122694174221</v>
      </c>
      <c r="F776" s="16"/>
      <c r="G776" s="16" t="n">
        <v>0.139754561801943</v>
      </c>
      <c r="H776" s="16" t="n">
        <v>0.135878874103405</v>
      </c>
      <c r="I776" s="16" t="n">
        <v>0.12893648227762</v>
      </c>
      <c r="J776" s="16"/>
      <c r="K776" s="16" t="n">
        <v>0.0799620094740044</v>
      </c>
      <c r="L776" s="16" t="n">
        <v>0.143422379951985</v>
      </c>
      <c r="M776" s="16" t="n">
        <v>0.158686812547928</v>
      </c>
      <c r="N776" s="16" t="n">
        <v>0.160904156420442</v>
      </c>
      <c r="O776" s="16" t="n">
        <v>0.140565052350361</v>
      </c>
      <c r="P776" s="16" t="n">
        <v>0.124757496913793</v>
      </c>
      <c r="Q776" s="16" t="n">
        <v>0.120420508767646</v>
      </c>
      <c r="R776" s="16" t="n">
        <v>0.095225318426638</v>
      </c>
      <c r="S776" s="16" t="n">
        <v>0.138061327010559</v>
      </c>
      <c r="T776" s="16" t="n">
        <v>0.145126608918042</v>
      </c>
      <c r="U776" s="16" t="n">
        <v>0.160239221513855</v>
      </c>
      <c r="V776" s="16" t="n">
        <v>0.215895710671307</v>
      </c>
      <c r="W776" s="16"/>
      <c r="X776" s="16" t="n">
        <v>0.144115543690095</v>
      </c>
      <c r="Y776" s="16" t="n">
        <v>0.115503252358036</v>
      </c>
      <c r="Z776" s="16"/>
      <c r="AA776" s="16" t="n">
        <v>0.110052290951166</v>
      </c>
      <c r="AB776" s="16" t="n">
        <v>0.13704925073451</v>
      </c>
      <c r="AC776" s="16" t="n">
        <v>0.145845284947678</v>
      </c>
      <c r="AD776" s="16"/>
      <c r="AE776" s="16" t="n">
        <v>0.112024129777848</v>
      </c>
      <c r="AF776" s="16" t="n">
        <v>0.142558214624379</v>
      </c>
      <c r="AG776" s="16" t="n">
        <v>0.171524649730309</v>
      </c>
      <c r="AH776" s="16"/>
      <c r="AI776" s="16" t="n">
        <v>0.0918868779365577</v>
      </c>
      <c r="AJ776" s="16" t="n">
        <v>0.12568062709427</v>
      </c>
    </row>
    <row r="777">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c r="AD777" s="16"/>
      <c r="AE777" s="16"/>
      <c r="AF777" s="16"/>
      <c r="AG777" s="16"/>
      <c r="AH777" s="16"/>
      <c r="AI777" s="16"/>
      <c r="AJ777" s="16"/>
    </row>
    <row r="778">
      <c r="B778" s="7" t="s">
        <v>275</v>
      </c>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c r="AD778" s="16"/>
      <c r="AE778" s="16"/>
      <c r="AF778" s="16"/>
      <c r="AG778" s="16"/>
      <c r="AH778" s="16"/>
      <c r="AI778" s="16"/>
      <c r="AJ778" s="16"/>
    </row>
    <row r="779">
      <c r="B779" s="26" t="s">
        <v>65</v>
      </c>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c r="AD779" s="16"/>
      <c r="AE779" s="16"/>
      <c r="AF779" s="16"/>
      <c r="AG779" s="16"/>
      <c r="AH779" s="16"/>
      <c r="AI779" s="16"/>
      <c r="AJ779" s="16"/>
    </row>
    <row r="780">
      <c r="B780" t="s">
        <v>276</v>
      </c>
      <c r="C780" s="16" t="n">
        <v>0</v>
      </c>
      <c r="D780" s="16" t="n">
        <v>0</v>
      </c>
      <c r="E780" s="16" t="n">
        <v>0</v>
      </c>
      <c r="F780" s="16"/>
      <c r="G780" s="16" t="n">
        <v>0</v>
      </c>
      <c r="H780" s="16" t="n">
        <v>0</v>
      </c>
      <c r="I780" s="16" t="n">
        <v>0</v>
      </c>
      <c r="J780" s="16"/>
      <c r="K780" s="16" t="n">
        <v>0</v>
      </c>
      <c r="L780" s="16" t="n">
        <v>0</v>
      </c>
      <c r="M780" s="16" t="n">
        <v>0</v>
      </c>
      <c r="N780" s="16" t="n">
        <v>0</v>
      </c>
      <c r="O780" s="16" t="n">
        <v>0</v>
      </c>
      <c r="P780" s="16" t="n">
        <v>0</v>
      </c>
      <c r="Q780" s="16" t="n">
        <v>0</v>
      </c>
      <c r="R780" s="16" t="n">
        <v>0</v>
      </c>
      <c r="S780" s="16" t="n">
        <v>0</v>
      </c>
      <c r="T780" s="16" t="n">
        <v>0</v>
      </c>
      <c r="U780" s="16" t="n">
        <v>0</v>
      </c>
      <c r="V780" s="16" t="n">
        <v>0</v>
      </c>
      <c r="W780" s="16"/>
      <c r="X780" s="16" t="n">
        <v>0</v>
      </c>
      <c r="Y780" s="16" t="n">
        <v>0</v>
      </c>
      <c r="Z780" s="16"/>
      <c r="AA780" s="16" t="n">
        <v>0</v>
      </c>
      <c r="AB780" s="16" t="n">
        <v>0</v>
      </c>
      <c r="AC780" s="16" t="n">
        <v>0</v>
      </c>
      <c r="AD780" s="16"/>
      <c r="AE780" s="16" t="n">
        <v>0</v>
      </c>
      <c r="AF780" s="16" t="n">
        <v>0</v>
      </c>
      <c r="AG780" s="16" t="n">
        <v>0</v>
      </c>
      <c r="AH780" s="16"/>
      <c r="AI780" s="16" t="n">
        <v>0</v>
      </c>
      <c r="AJ780" s="16" t="n">
        <v>0</v>
      </c>
    </row>
    <row r="781">
      <c r="B781" t="s">
        <v>277</v>
      </c>
      <c r="C781" s="16" t="n">
        <v>0</v>
      </c>
      <c r="D781" s="16" t="n">
        <v>0</v>
      </c>
      <c r="E781" s="16" t="n">
        <v>0</v>
      </c>
      <c r="F781" s="16"/>
      <c r="G781" s="16" t="n">
        <v>0</v>
      </c>
      <c r="H781" s="16" t="n">
        <v>0</v>
      </c>
      <c r="I781" s="16" t="n">
        <v>0</v>
      </c>
      <c r="J781" s="16"/>
      <c r="K781" s="16" t="n">
        <v>0</v>
      </c>
      <c r="L781" s="16" t="n">
        <v>0</v>
      </c>
      <c r="M781" s="16" t="n">
        <v>0</v>
      </c>
      <c r="N781" s="16" t="n">
        <v>0</v>
      </c>
      <c r="O781" s="16" t="n">
        <v>0</v>
      </c>
      <c r="P781" s="16" t="n">
        <v>0</v>
      </c>
      <c r="Q781" s="16" t="n">
        <v>0</v>
      </c>
      <c r="R781" s="16" t="n">
        <v>0</v>
      </c>
      <c r="S781" s="16" t="n">
        <v>0</v>
      </c>
      <c r="T781" s="16" t="n">
        <v>0</v>
      </c>
      <c r="U781" s="16" t="n">
        <v>0</v>
      </c>
      <c r="V781" s="16" t="n">
        <v>0</v>
      </c>
      <c r="W781" s="16"/>
      <c r="X781" s="16" t="n">
        <v>0</v>
      </c>
      <c r="Y781" s="16" t="n">
        <v>0</v>
      </c>
      <c r="Z781" s="16"/>
      <c r="AA781" s="16" t="n">
        <v>0</v>
      </c>
      <c r="AB781" s="16" t="n">
        <v>0</v>
      </c>
      <c r="AC781" s="16" t="n">
        <v>0</v>
      </c>
      <c r="AD781" s="16"/>
      <c r="AE781" s="16" t="n">
        <v>0</v>
      </c>
      <c r="AF781" s="16" t="n">
        <v>0</v>
      </c>
      <c r="AG781" s="16" t="n">
        <v>0</v>
      </c>
      <c r="AH781" s="16"/>
      <c r="AI781" s="16" t="n">
        <v>0</v>
      </c>
      <c r="AJ781" s="16" t="n">
        <v>0</v>
      </c>
    </row>
    <row r="782">
      <c r="B782" t="s">
        <v>278</v>
      </c>
      <c r="C782" s="16" t="n">
        <v>0</v>
      </c>
      <c r="D782" s="16" t="n">
        <v>0</v>
      </c>
      <c r="E782" s="16" t="n">
        <v>0</v>
      </c>
      <c r="F782" s="16"/>
      <c r="G782" s="16" t="n">
        <v>0</v>
      </c>
      <c r="H782" s="16" t="n">
        <v>0</v>
      </c>
      <c r="I782" s="16" t="n">
        <v>0</v>
      </c>
      <c r="J782" s="16"/>
      <c r="K782" s="16" t="n">
        <v>0</v>
      </c>
      <c r="L782" s="16" t="n">
        <v>0</v>
      </c>
      <c r="M782" s="16" t="n">
        <v>0</v>
      </c>
      <c r="N782" s="16" t="n">
        <v>0</v>
      </c>
      <c r="O782" s="16" t="n">
        <v>0</v>
      </c>
      <c r="P782" s="16" t="n">
        <v>0</v>
      </c>
      <c r="Q782" s="16" t="n">
        <v>0</v>
      </c>
      <c r="R782" s="16" t="n">
        <v>0</v>
      </c>
      <c r="S782" s="16" t="n">
        <v>0</v>
      </c>
      <c r="T782" s="16" t="n">
        <v>0</v>
      </c>
      <c r="U782" s="16" t="n">
        <v>0</v>
      </c>
      <c r="V782" s="16" t="n">
        <v>0</v>
      </c>
      <c r="W782" s="16"/>
      <c r="X782" s="16" t="n">
        <v>0</v>
      </c>
      <c r="Y782" s="16" t="n">
        <v>0</v>
      </c>
      <c r="Z782" s="16"/>
      <c r="AA782" s="16" t="n">
        <v>0</v>
      </c>
      <c r="AB782" s="16" t="n">
        <v>0</v>
      </c>
      <c r="AC782" s="16" t="n">
        <v>0</v>
      </c>
      <c r="AD782" s="16"/>
      <c r="AE782" s="16" t="n">
        <v>0</v>
      </c>
      <c r="AF782" s="16" t="n">
        <v>0</v>
      </c>
      <c r="AG782" s="16" t="n">
        <v>0</v>
      </c>
      <c r="AH782" s="16"/>
      <c r="AI782" s="16" t="n">
        <v>0</v>
      </c>
      <c r="AJ782" s="16" t="n">
        <v>0</v>
      </c>
    </row>
    <row r="783">
      <c r="B783" t="s">
        <v>279</v>
      </c>
      <c r="C783" s="16" t="n">
        <v>0</v>
      </c>
      <c r="D783" s="16" t="n">
        <v>0</v>
      </c>
      <c r="E783" s="16" t="n">
        <v>0</v>
      </c>
      <c r="F783" s="16"/>
      <c r="G783" s="16" t="n">
        <v>0</v>
      </c>
      <c r="H783" s="16" t="n">
        <v>0</v>
      </c>
      <c r="I783" s="16" t="n">
        <v>0</v>
      </c>
      <c r="J783" s="16"/>
      <c r="K783" s="16" t="n">
        <v>0</v>
      </c>
      <c r="L783" s="16" t="n">
        <v>0</v>
      </c>
      <c r="M783" s="16" t="n">
        <v>0</v>
      </c>
      <c r="N783" s="16" t="n">
        <v>0</v>
      </c>
      <c r="O783" s="16" t="n">
        <v>0</v>
      </c>
      <c r="P783" s="16" t="n">
        <v>0</v>
      </c>
      <c r="Q783" s="16" t="n">
        <v>0</v>
      </c>
      <c r="R783" s="16" t="n">
        <v>0</v>
      </c>
      <c r="S783" s="16" t="n">
        <v>0</v>
      </c>
      <c r="T783" s="16" t="n">
        <v>0</v>
      </c>
      <c r="U783" s="16" t="n">
        <v>0</v>
      </c>
      <c r="V783" s="16" t="n">
        <v>0</v>
      </c>
      <c r="W783" s="16"/>
      <c r="X783" s="16" t="n">
        <v>0</v>
      </c>
      <c r="Y783" s="16" t="n">
        <v>0</v>
      </c>
      <c r="Z783" s="16"/>
      <c r="AA783" s="16" t="n">
        <v>0</v>
      </c>
      <c r="AB783" s="16" t="n">
        <v>0</v>
      </c>
      <c r="AC783" s="16" t="n">
        <v>0</v>
      </c>
      <c r="AD783" s="16"/>
      <c r="AE783" s="16" t="n">
        <v>0</v>
      </c>
      <c r="AF783" s="16" t="n">
        <v>0</v>
      </c>
      <c r="AG783" s="16" t="n">
        <v>0</v>
      </c>
      <c r="AH783" s="16"/>
      <c r="AI783" s="16" t="n">
        <v>0</v>
      </c>
      <c r="AJ783" s="16" t="n">
        <v>0</v>
      </c>
    </row>
    <row r="784">
      <c r="B784" t="s">
        <v>280</v>
      </c>
      <c r="C784" s="16" t="n">
        <v>0</v>
      </c>
      <c r="D784" s="16" t="n">
        <v>0</v>
      </c>
      <c r="E784" s="16" t="n">
        <v>0</v>
      </c>
      <c r="F784" s="16"/>
      <c r="G784" s="16" t="n">
        <v>0</v>
      </c>
      <c r="H784" s="16" t="n">
        <v>0</v>
      </c>
      <c r="I784" s="16" t="n">
        <v>0</v>
      </c>
      <c r="J784" s="16"/>
      <c r="K784" s="16" t="n">
        <v>0</v>
      </c>
      <c r="L784" s="16" t="n">
        <v>0</v>
      </c>
      <c r="M784" s="16" t="n">
        <v>0</v>
      </c>
      <c r="N784" s="16" t="n">
        <v>0</v>
      </c>
      <c r="O784" s="16" t="n">
        <v>0</v>
      </c>
      <c r="P784" s="16" t="n">
        <v>0</v>
      </c>
      <c r="Q784" s="16" t="n">
        <v>0</v>
      </c>
      <c r="R784" s="16" t="n">
        <v>0</v>
      </c>
      <c r="S784" s="16" t="n">
        <v>0</v>
      </c>
      <c r="T784" s="16" t="n">
        <v>0</v>
      </c>
      <c r="U784" s="16" t="n">
        <v>0</v>
      </c>
      <c r="V784" s="16" t="n">
        <v>0</v>
      </c>
      <c r="W784" s="16"/>
      <c r="X784" s="16" t="n">
        <v>0</v>
      </c>
      <c r="Y784" s="16" t="n">
        <v>0</v>
      </c>
      <c r="Z784" s="16"/>
      <c r="AA784" s="16" t="n">
        <v>0</v>
      </c>
      <c r="AB784" s="16" t="n">
        <v>0</v>
      </c>
      <c r="AC784" s="16" t="n">
        <v>0</v>
      </c>
      <c r="AD784" s="16"/>
      <c r="AE784" s="16" t="n">
        <v>0</v>
      </c>
      <c r="AF784" s="16" t="n">
        <v>0</v>
      </c>
      <c r="AG784" s="16" t="n">
        <v>0</v>
      </c>
      <c r="AH784" s="16"/>
      <c r="AI784" s="16" t="n">
        <v>0</v>
      </c>
      <c r="AJ784" s="16" t="n">
        <v>0</v>
      </c>
    </row>
    <row r="785">
      <c r="B785" t="s">
        <v>281</v>
      </c>
      <c r="C785" s="16" t="n">
        <v>0</v>
      </c>
      <c r="D785" s="16" t="n">
        <v>0</v>
      </c>
      <c r="E785" s="16" t="n">
        <v>0</v>
      </c>
      <c r="F785" s="16"/>
      <c r="G785" s="16" t="n">
        <v>0</v>
      </c>
      <c r="H785" s="16" t="n">
        <v>0</v>
      </c>
      <c r="I785" s="16" t="n">
        <v>0</v>
      </c>
      <c r="J785" s="16"/>
      <c r="K785" s="16" t="n">
        <v>0</v>
      </c>
      <c r="L785" s="16" t="n">
        <v>0</v>
      </c>
      <c r="M785" s="16" t="n">
        <v>0</v>
      </c>
      <c r="N785" s="16" t="n">
        <v>0</v>
      </c>
      <c r="O785" s="16" t="n">
        <v>0</v>
      </c>
      <c r="P785" s="16" t="n">
        <v>0</v>
      </c>
      <c r="Q785" s="16" t="n">
        <v>0</v>
      </c>
      <c r="R785" s="16" t="n">
        <v>0</v>
      </c>
      <c r="S785" s="16" t="n">
        <v>0</v>
      </c>
      <c r="T785" s="16" t="n">
        <v>0</v>
      </c>
      <c r="U785" s="16" t="n">
        <v>0</v>
      </c>
      <c r="V785" s="16" t="n">
        <v>0</v>
      </c>
      <c r="W785" s="16"/>
      <c r="X785" s="16" t="n">
        <v>0</v>
      </c>
      <c r="Y785" s="16" t="n">
        <v>0</v>
      </c>
      <c r="Z785" s="16"/>
      <c r="AA785" s="16" t="n">
        <v>0</v>
      </c>
      <c r="AB785" s="16" t="n">
        <v>0</v>
      </c>
      <c r="AC785" s="16" t="n">
        <v>0</v>
      </c>
      <c r="AD785" s="16"/>
      <c r="AE785" s="16" t="n">
        <v>0</v>
      </c>
      <c r="AF785" s="16" t="n">
        <v>0</v>
      </c>
      <c r="AG785" s="16" t="n">
        <v>0</v>
      </c>
      <c r="AH785" s="16"/>
      <c r="AI785" s="16" t="n">
        <v>0</v>
      </c>
      <c r="AJ785" s="16" t="n">
        <v>0</v>
      </c>
    </row>
    <row r="786">
      <c r="B786" t="s">
        <v>282</v>
      </c>
      <c r="C786" s="16" t="n">
        <v>0</v>
      </c>
      <c r="D786" s="16" t="n">
        <v>0</v>
      </c>
      <c r="E786" s="16" t="n">
        <v>0</v>
      </c>
      <c r="F786" s="16"/>
      <c r="G786" s="16" t="n">
        <v>0</v>
      </c>
      <c r="H786" s="16" t="n">
        <v>0</v>
      </c>
      <c r="I786" s="16" t="n">
        <v>0</v>
      </c>
      <c r="J786" s="16"/>
      <c r="K786" s="16" t="n">
        <v>0</v>
      </c>
      <c r="L786" s="16" t="n">
        <v>0</v>
      </c>
      <c r="M786" s="16" t="n">
        <v>0</v>
      </c>
      <c r="N786" s="16" t="n">
        <v>0</v>
      </c>
      <c r="O786" s="16" t="n">
        <v>0</v>
      </c>
      <c r="P786" s="16" t="n">
        <v>0</v>
      </c>
      <c r="Q786" s="16" t="n">
        <v>0</v>
      </c>
      <c r="R786" s="16" t="n">
        <v>0</v>
      </c>
      <c r="S786" s="16" t="n">
        <v>0</v>
      </c>
      <c r="T786" s="16" t="n">
        <v>0</v>
      </c>
      <c r="U786" s="16" t="n">
        <v>0</v>
      </c>
      <c r="V786" s="16" t="n">
        <v>0</v>
      </c>
      <c r="W786" s="16"/>
      <c r="X786" s="16" t="n">
        <v>0</v>
      </c>
      <c r="Y786" s="16" t="n">
        <v>0</v>
      </c>
      <c r="Z786" s="16"/>
      <c r="AA786" s="16" t="n">
        <v>0</v>
      </c>
      <c r="AB786" s="16" t="n">
        <v>0</v>
      </c>
      <c r="AC786" s="16" t="n">
        <v>0</v>
      </c>
      <c r="AD786" s="16"/>
      <c r="AE786" s="16" t="n">
        <v>0</v>
      </c>
      <c r="AF786" s="16" t="n">
        <v>0</v>
      </c>
      <c r="AG786" s="16" t="n">
        <v>0</v>
      </c>
      <c r="AH786" s="16"/>
      <c r="AI786" s="16" t="n">
        <v>0</v>
      </c>
      <c r="AJ786" s="16" t="n">
        <v>0</v>
      </c>
    </row>
    <row r="787">
      <c r="B787" t="s">
        <v>283</v>
      </c>
      <c r="C787" s="16" t="n">
        <v>0</v>
      </c>
      <c r="D787" s="16" t="n">
        <v>0</v>
      </c>
      <c r="E787" s="16" t="n">
        <v>0</v>
      </c>
      <c r="F787" s="16"/>
      <c r="G787" s="16" t="n">
        <v>0</v>
      </c>
      <c r="H787" s="16" t="n">
        <v>0</v>
      </c>
      <c r="I787" s="16" t="n">
        <v>0</v>
      </c>
      <c r="J787" s="16"/>
      <c r="K787" s="16" t="n">
        <v>0</v>
      </c>
      <c r="L787" s="16" t="n">
        <v>0</v>
      </c>
      <c r="M787" s="16" t="n">
        <v>0</v>
      </c>
      <c r="N787" s="16" t="n">
        <v>0</v>
      </c>
      <c r="O787" s="16" t="n">
        <v>0</v>
      </c>
      <c r="P787" s="16" t="n">
        <v>0</v>
      </c>
      <c r="Q787" s="16" t="n">
        <v>0</v>
      </c>
      <c r="R787" s="16" t="n">
        <v>0</v>
      </c>
      <c r="S787" s="16" t="n">
        <v>0</v>
      </c>
      <c r="T787" s="16" t="n">
        <v>0</v>
      </c>
      <c r="U787" s="16" t="n">
        <v>0</v>
      </c>
      <c r="V787" s="16" t="n">
        <v>0</v>
      </c>
      <c r="W787" s="16"/>
      <c r="X787" s="16" t="n">
        <v>0</v>
      </c>
      <c r="Y787" s="16" t="n">
        <v>0</v>
      </c>
      <c r="Z787" s="16"/>
      <c r="AA787" s="16" t="n">
        <v>0</v>
      </c>
      <c r="AB787" s="16" t="n">
        <v>0</v>
      </c>
      <c r="AC787" s="16" t="n">
        <v>0</v>
      </c>
      <c r="AD787" s="16"/>
      <c r="AE787" s="16" t="n">
        <v>0</v>
      </c>
      <c r="AF787" s="16" t="n">
        <v>0</v>
      </c>
      <c r="AG787" s="16" t="n">
        <v>0</v>
      </c>
      <c r="AH787" s="16"/>
      <c r="AI787" s="16" t="n">
        <v>0</v>
      </c>
      <c r="AJ787" s="16" t="n">
        <v>0</v>
      </c>
    </row>
    <row r="788">
      <c r="B788" t="s">
        <v>284</v>
      </c>
      <c r="C788" s="16" t="n">
        <v>0</v>
      </c>
      <c r="D788" s="16" t="n">
        <v>0</v>
      </c>
      <c r="E788" s="16" t="n">
        <v>0</v>
      </c>
      <c r="F788" s="16"/>
      <c r="G788" s="16" t="n">
        <v>0</v>
      </c>
      <c r="H788" s="16" t="n">
        <v>0</v>
      </c>
      <c r="I788" s="16" t="n">
        <v>0</v>
      </c>
      <c r="J788" s="16"/>
      <c r="K788" s="16" t="n">
        <v>0</v>
      </c>
      <c r="L788" s="16" t="n">
        <v>0</v>
      </c>
      <c r="M788" s="16" t="n">
        <v>0</v>
      </c>
      <c r="N788" s="16" t="n">
        <v>0</v>
      </c>
      <c r="O788" s="16" t="n">
        <v>0</v>
      </c>
      <c r="P788" s="16" t="n">
        <v>0</v>
      </c>
      <c r="Q788" s="16" t="n">
        <v>0</v>
      </c>
      <c r="R788" s="16" t="n">
        <v>0</v>
      </c>
      <c r="S788" s="16" t="n">
        <v>0</v>
      </c>
      <c r="T788" s="16" t="n">
        <v>0</v>
      </c>
      <c r="U788" s="16" t="n">
        <v>0</v>
      </c>
      <c r="V788" s="16" t="n">
        <v>0</v>
      </c>
      <c r="W788" s="16"/>
      <c r="X788" s="16" t="n">
        <v>0</v>
      </c>
      <c r="Y788" s="16" t="n">
        <v>0</v>
      </c>
      <c r="Z788" s="16"/>
      <c r="AA788" s="16" t="n">
        <v>0</v>
      </c>
      <c r="AB788" s="16" t="n">
        <v>0</v>
      </c>
      <c r="AC788" s="16" t="n">
        <v>0</v>
      </c>
      <c r="AD788" s="16"/>
      <c r="AE788" s="16" t="n">
        <v>0</v>
      </c>
      <c r="AF788" s="16" t="n">
        <v>0</v>
      </c>
      <c r="AG788" s="16" t="n">
        <v>0</v>
      </c>
      <c r="AH788" s="16"/>
      <c r="AI788" s="16" t="n">
        <v>0</v>
      </c>
      <c r="AJ788" s="16" t="n">
        <v>0</v>
      </c>
    </row>
    <row r="789">
      <c r="B789" t="s">
        <v>285</v>
      </c>
      <c r="C789" s="16" t="n">
        <v>0</v>
      </c>
      <c r="D789" s="16" t="n">
        <v>0</v>
      </c>
      <c r="E789" s="16" t="n">
        <v>0</v>
      </c>
      <c r="F789" s="16"/>
      <c r="G789" s="16" t="n">
        <v>0</v>
      </c>
      <c r="H789" s="16" t="n">
        <v>0</v>
      </c>
      <c r="I789" s="16" t="n">
        <v>0</v>
      </c>
      <c r="J789" s="16"/>
      <c r="K789" s="16" t="n">
        <v>0</v>
      </c>
      <c r="L789" s="16" t="n">
        <v>0</v>
      </c>
      <c r="M789" s="16" t="n">
        <v>0</v>
      </c>
      <c r="N789" s="16" t="n">
        <v>0</v>
      </c>
      <c r="O789" s="16" t="n">
        <v>0</v>
      </c>
      <c r="P789" s="16" t="n">
        <v>0</v>
      </c>
      <c r="Q789" s="16" t="n">
        <v>0</v>
      </c>
      <c r="R789" s="16" t="n">
        <v>0</v>
      </c>
      <c r="S789" s="16" t="n">
        <v>0</v>
      </c>
      <c r="T789" s="16" t="n">
        <v>0</v>
      </c>
      <c r="U789" s="16" t="n">
        <v>0</v>
      </c>
      <c r="V789" s="16" t="n">
        <v>0</v>
      </c>
      <c r="W789" s="16"/>
      <c r="X789" s="16" t="n">
        <v>0</v>
      </c>
      <c r="Y789" s="16" t="n">
        <v>0</v>
      </c>
      <c r="Z789" s="16"/>
      <c r="AA789" s="16" t="n">
        <v>0</v>
      </c>
      <c r="AB789" s="16" t="n">
        <v>0</v>
      </c>
      <c r="AC789" s="16" t="n">
        <v>0</v>
      </c>
      <c r="AD789" s="16"/>
      <c r="AE789" s="16" t="n">
        <v>0</v>
      </c>
      <c r="AF789" s="16" t="n">
        <v>0</v>
      </c>
      <c r="AG789" s="16" t="n">
        <v>0</v>
      </c>
      <c r="AH789" s="16"/>
      <c r="AI789" s="16" t="n">
        <v>0</v>
      </c>
      <c r="AJ789" s="16" t="n">
        <v>0</v>
      </c>
    </row>
    <row r="790">
      <c r="B790" t="s">
        <v>286</v>
      </c>
      <c r="C790" s="16" t="n">
        <v>0</v>
      </c>
      <c r="D790" s="16" t="n">
        <v>0</v>
      </c>
      <c r="E790" s="16" t="n">
        <v>0</v>
      </c>
      <c r="F790" s="16"/>
      <c r="G790" s="16" t="n">
        <v>0</v>
      </c>
      <c r="H790" s="16" t="n">
        <v>0</v>
      </c>
      <c r="I790" s="16" t="n">
        <v>0</v>
      </c>
      <c r="J790" s="16"/>
      <c r="K790" s="16" t="n">
        <v>0</v>
      </c>
      <c r="L790" s="16" t="n">
        <v>0</v>
      </c>
      <c r="M790" s="16" t="n">
        <v>0</v>
      </c>
      <c r="N790" s="16" t="n">
        <v>0</v>
      </c>
      <c r="O790" s="16" t="n">
        <v>0</v>
      </c>
      <c r="P790" s="16" t="n">
        <v>0</v>
      </c>
      <c r="Q790" s="16" t="n">
        <v>0</v>
      </c>
      <c r="R790" s="16" t="n">
        <v>0</v>
      </c>
      <c r="S790" s="16" t="n">
        <v>0</v>
      </c>
      <c r="T790" s="16" t="n">
        <v>0</v>
      </c>
      <c r="U790" s="16" t="n">
        <v>0</v>
      </c>
      <c r="V790" s="16" t="n">
        <v>0</v>
      </c>
      <c r="W790" s="16"/>
      <c r="X790" s="16" t="n">
        <v>0</v>
      </c>
      <c r="Y790" s="16" t="n">
        <v>0</v>
      </c>
      <c r="Z790" s="16"/>
      <c r="AA790" s="16" t="n">
        <v>0</v>
      </c>
      <c r="AB790" s="16" t="n">
        <v>0</v>
      </c>
      <c r="AC790" s="16" t="n">
        <v>0</v>
      </c>
      <c r="AD790" s="16"/>
      <c r="AE790" s="16" t="n">
        <v>0</v>
      </c>
      <c r="AF790" s="16" t="n">
        <v>0</v>
      </c>
      <c r="AG790" s="16" t="n">
        <v>0</v>
      </c>
      <c r="AH790" s="16"/>
      <c r="AI790" s="16" t="n">
        <v>0</v>
      </c>
      <c r="AJ790" s="16" t="n">
        <v>0</v>
      </c>
    </row>
    <row r="791">
      <c r="B791" t="s">
        <v>287</v>
      </c>
      <c r="C791" s="16" t="n">
        <v>0</v>
      </c>
      <c r="D791" s="16" t="n">
        <v>0</v>
      </c>
      <c r="E791" s="16" t="n">
        <v>0</v>
      </c>
      <c r="F791" s="16"/>
      <c r="G791" s="16" t="n">
        <v>0</v>
      </c>
      <c r="H791" s="16" t="n">
        <v>0</v>
      </c>
      <c r="I791" s="16" t="n">
        <v>0</v>
      </c>
      <c r="J791" s="16"/>
      <c r="K791" s="16" t="n">
        <v>0</v>
      </c>
      <c r="L791" s="16" t="n">
        <v>0</v>
      </c>
      <c r="M791" s="16" t="n">
        <v>0</v>
      </c>
      <c r="N791" s="16" t="n">
        <v>0</v>
      </c>
      <c r="O791" s="16" t="n">
        <v>0</v>
      </c>
      <c r="P791" s="16" t="n">
        <v>0</v>
      </c>
      <c r="Q791" s="16" t="n">
        <v>0</v>
      </c>
      <c r="R791" s="16" t="n">
        <v>0</v>
      </c>
      <c r="S791" s="16" t="n">
        <v>0</v>
      </c>
      <c r="T791" s="16" t="n">
        <v>0</v>
      </c>
      <c r="U791" s="16" t="n">
        <v>0</v>
      </c>
      <c r="V791" s="16" t="n">
        <v>0</v>
      </c>
      <c r="W791" s="16"/>
      <c r="X791" s="16" t="n">
        <v>0</v>
      </c>
      <c r="Y791" s="16" t="n">
        <v>0</v>
      </c>
      <c r="Z791" s="16"/>
      <c r="AA791" s="16" t="n">
        <v>0</v>
      </c>
      <c r="AB791" s="16" t="n">
        <v>0</v>
      </c>
      <c r="AC791" s="16" t="n">
        <v>0</v>
      </c>
      <c r="AD791" s="16"/>
      <c r="AE791" s="16" t="n">
        <v>0</v>
      </c>
      <c r="AF791" s="16" t="n">
        <v>0</v>
      </c>
      <c r="AG791" s="16" t="n">
        <v>0</v>
      </c>
      <c r="AH791" s="16"/>
      <c r="AI791" s="16" t="n">
        <v>0</v>
      </c>
      <c r="AJ791" s="16" t="n">
        <v>0</v>
      </c>
    </row>
    <row r="792">
      <c r="B792" t="s">
        <v>288</v>
      </c>
      <c r="C792" s="16" t="n">
        <v>0</v>
      </c>
      <c r="D792" s="16" t="n">
        <v>0</v>
      </c>
      <c r="E792" s="16" t="n">
        <v>0</v>
      </c>
      <c r="F792" s="16"/>
      <c r="G792" s="16" t="n">
        <v>0</v>
      </c>
      <c r="H792" s="16" t="n">
        <v>0</v>
      </c>
      <c r="I792" s="16" t="n">
        <v>0</v>
      </c>
      <c r="J792" s="16"/>
      <c r="K792" s="16" t="n">
        <v>0</v>
      </c>
      <c r="L792" s="16" t="n">
        <v>0</v>
      </c>
      <c r="M792" s="16" t="n">
        <v>0</v>
      </c>
      <c r="N792" s="16" t="n">
        <v>0</v>
      </c>
      <c r="O792" s="16" t="n">
        <v>0</v>
      </c>
      <c r="P792" s="16" t="n">
        <v>0</v>
      </c>
      <c r="Q792" s="16" t="n">
        <v>0</v>
      </c>
      <c r="R792" s="16" t="n">
        <v>0</v>
      </c>
      <c r="S792" s="16" t="n">
        <v>0</v>
      </c>
      <c r="T792" s="16" t="n">
        <v>0</v>
      </c>
      <c r="U792" s="16" t="n">
        <v>0</v>
      </c>
      <c r="V792" s="16" t="n">
        <v>0</v>
      </c>
      <c r="W792" s="16"/>
      <c r="X792" s="16" t="n">
        <v>0</v>
      </c>
      <c r="Y792" s="16" t="n">
        <v>0</v>
      </c>
      <c r="Z792" s="16"/>
      <c r="AA792" s="16" t="n">
        <v>0</v>
      </c>
      <c r="AB792" s="16" t="n">
        <v>0</v>
      </c>
      <c r="AC792" s="16" t="n">
        <v>0</v>
      </c>
      <c r="AD792" s="16"/>
      <c r="AE792" s="16" t="n">
        <v>0</v>
      </c>
      <c r="AF792" s="16" t="n">
        <v>0</v>
      </c>
      <c r="AG792" s="16" t="n">
        <v>0</v>
      </c>
      <c r="AH792" s="16"/>
      <c r="AI792" s="16" t="n">
        <v>0</v>
      </c>
      <c r="AJ792" s="16" t="n">
        <v>0</v>
      </c>
    </row>
    <row r="793">
      <c r="B793" t="s">
        <v>289</v>
      </c>
      <c r="C793" s="16" t="n">
        <v>0</v>
      </c>
      <c r="D793" s="16" t="n">
        <v>0</v>
      </c>
      <c r="E793" s="16" t="n">
        <v>0</v>
      </c>
      <c r="F793" s="16"/>
      <c r="G793" s="16" t="n">
        <v>0</v>
      </c>
      <c r="H793" s="16" t="n">
        <v>0</v>
      </c>
      <c r="I793" s="16" t="n">
        <v>0</v>
      </c>
      <c r="J793" s="16"/>
      <c r="K793" s="16" t="n">
        <v>0</v>
      </c>
      <c r="L793" s="16" t="n">
        <v>0</v>
      </c>
      <c r="M793" s="16" t="n">
        <v>0</v>
      </c>
      <c r="N793" s="16" t="n">
        <v>0</v>
      </c>
      <c r="O793" s="16" t="n">
        <v>0</v>
      </c>
      <c r="P793" s="16" t="n">
        <v>0</v>
      </c>
      <c r="Q793" s="16" t="n">
        <v>0</v>
      </c>
      <c r="R793" s="16" t="n">
        <v>0</v>
      </c>
      <c r="S793" s="16" t="n">
        <v>0</v>
      </c>
      <c r="T793" s="16" t="n">
        <v>0</v>
      </c>
      <c r="U793" s="16" t="n">
        <v>0</v>
      </c>
      <c r="V793" s="16" t="n">
        <v>0</v>
      </c>
      <c r="W793" s="16"/>
      <c r="X793" s="16" t="n">
        <v>0</v>
      </c>
      <c r="Y793" s="16" t="n">
        <v>0</v>
      </c>
      <c r="Z793" s="16"/>
      <c r="AA793" s="16" t="n">
        <v>0</v>
      </c>
      <c r="AB793" s="16" t="n">
        <v>0</v>
      </c>
      <c r="AC793" s="16" t="n">
        <v>0</v>
      </c>
      <c r="AD793" s="16"/>
      <c r="AE793" s="16" t="n">
        <v>0</v>
      </c>
      <c r="AF793" s="16" t="n">
        <v>0</v>
      </c>
      <c r="AG793" s="16" t="n">
        <v>0</v>
      </c>
      <c r="AH793" s="16"/>
      <c r="AI793" s="16" t="n">
        <v>0</v>
      </c>
      <c r="AJ793" s="16" t="n">
        <v>0</v>
      </c>
    </row>
    <row r="794">
      <c r="B794" t="s">
        <v>290</v>
      </c>
      <c r="C794" s="16" t="n">
        <v>0</v>
      </c>
      <c r="D794" s="16" t="n">
        <v>0</v>
      </c>
      <c r="E794" s="16" t="n">
        <v>0</v>
      </c>
      <c r="F794" s="16"/>
      <c r="G794" s="16" t="n">
        <v>0</v>
      </c>
      <c r="H794" s="16" t="n">
        <v>0</v>
      </c>
      <c r="I794" s="16" t="n">
        <v>0</v>
      </c>
      <c r="J794" s="16"/>
      <c r="K794" s="16" t="n">
        <v>0</v>
      </c>
      <c r="L794" s="16" t="n">
        <v>0</v>
      </c>
      <c r="M794" s="16" t="n">
        <v>0</v>
      </c>
      <c r="N794" s="16" t="n">
        <v>0</v>
      </c>
      <c r="O794" s="16" t="n">
        <v>0</v>
      </c>
      <c r="P794" s="16" t="n">
        <v>0</v>
      </c>
      <c r="Q794" s="16" t="n">
        <v>0</v>
      </c>
      <c r="R794" s="16" t="n">
        <v>0</v>
      </c>
      <c r="S794" s="16" t="n">
        <v>0</v>
      </c>
      <c r="T794" s="16" t="n">
        <v>0</v>
      </c>
      <c r="U794" s="16" t="n">
        <v>0</v>
      </c>
      <c r="V794" s="16" t="n">
        <v>0</v>
      </c>
      <c r="W794" s="16"/>
      <c r="X794" s="16" t="n">
        <v>0</v>
      </c>
      <c r="Y794" s="16" t="n">
        <v>0</v>
      </c>
      <c r="Z794" s="16"/>
      <c r="AA794" s="16" t="n">
        <v>0</v>
      </c>
      <c r="AB794" s="16" t="n">
        <v>0</v>
      </c>
      <c r="AC794" s="16" t="n">
        <v>0</v>
      </c>
      <c r="AD794" s="16"/>
      <c r="AE794" s="16" t="n">
        <v>0</v>
      </c>
      <c r="AF794" s="16" t="n">
        <v>0</v>
      </c>
      <c r="AG794" s="16" t="n">
        <v>0</v>
      </c>
      <c r="AH794" s="16"/>
      <c r="AI794" s="16" t="n">
        <v>0</v>
      </c>
      <c r="AJ794" s="16" t="n">
        <v>0</v>
      </c>
    </row>
    <row r="795">
      <c r="B795" t="s">
        <v>291</v>
      </c>
      <c r="C795" s="16" t="n">
        <v>0</v>
      </c>
      <c r="D795" s="16" t="n">
        <v>0</v>
      </c>
      <c r="E795" s="16" t="n">
        <v>0</v>
      </c>
      <c r="F795" s="16"/>
      <c r="G795" s="16" t="n">
        <v>0</v>
      </c>
      <c r="H795" s="16" t="n">
        <v>0</v>
      </c>
      <c r="I795" s="16" t="n">
        <v>0</v>
      </c>
      <c r="J795" s="16"/>
      <c r="K795" s="16" t="n">
        <v>0</v>
      </c>
      <c r="L795" s="16" t="n">
        <v>0</v>
      </c>
      <c r="M795" s="16" t="n">
        <v>0</v>
      </c>
      <c r="N795" s="16" t="n">
        <v>0</v>
      </c>
      <c r="O795" s="16" t="n">
        <v>0</v>
      </c>
      <c r="P795" s="16" t="n">
        <v>0</v>
      </c>
      <c r="Q795" s="16" t="n">
        <v>0</v>
      </c>
      <c r="R795" s="16" t="n">
        <v>0</v>
      </c>
      <c r="S795" s="16" t="n">
        <v>0</v>
      </c>
      <c r="T795" s="16" t="n">
        <v>0</v>
      </c>
      <c r="U795" s="16" t="n">
        <v>0</v>
      </c>
      <c r="V795" s="16" t="n">
        <v>0</v>
      </c>
      <c r="W795" s="16"/>
      <c r="X795" s="16" t="n">
        <v>0</v>
      </c>
      <c r="Y795" s="16" t="n">
        <v>0</v>
      </c>
      <c r="Z795" s="16"/>
      <c r="AA795" s="16" t="n">
        <v>0</v>
      </c>
      <c r="AB795" s="16" t="n">
        <v>0</v>
      </c>
      <c r="AC795" s="16" t="n">
        <v>0</v>
      </c>
      <c r="AD795" s="16"/>
      <c r="AE795" s="16" t="n">
        <v>0</v>
      </c>
      <c r="AF795" s="16" t="n">
        <v>0</v>
      </c>
      <c r="AG795" s="16" t="n">
        <v>0</v>
      </c>
      <c r="AH795" s="16"/>
      <c r="AI795" s="16" t="n">
        <v>0</v>
      </c>
      <c r="AJ795" s="16" t="n">
        <v>0</v>
      </c>
    </row>
    <row r="796">
      <c r="B796" t="s">
        <v>292</v>
      </c>
      <c r="C796" s="16" t="n">
        <v>0</v>
      </c>
      <c r="D796" s="16" t="n">
        <v>0</v>
      </c>
      <c r="E796" s="16" t="n">
        <v>0</v>
      </c>
      <c r="F796" s="16"/>
      <c r="G796" s="16" t="n">
        <v>0</v>
      </c>
      <c r="H796" s="16" t="n">
        <v>0</v>
      </c>
      <c r="I796" s="16" t="n">
        <v>0</v>
      </c>
      <c r="J796" s="16"/>
      <c r="K796" s="16" t="n">
        <v>0</v>
      </c>
      <c r="L796" s="16" t="n">
        <v>0</v>
      </c>
      <c r="M796" s="16" t="n">
        <v>0</v>
      </c>
      <c r="N796" s="16" t="n">
        <v>0</v>
      </c>
      <c r="O796" s="16" t="n">
        <v>0</v>
      </c>
      <c r="P796" s="16" t="n">
        <v>0</v>
      </c>
      <c r="Q796" s="16" t="n">
        <v>0</v>
      </c>
      <c r="R796" s="16" t="n">
        <v>0</v>
      </c>
      <c r="S796" s="16" t="n">
        <v>0</v>
      </c>
      <c r="T796" s="16" t="n">
        <v>0</v>
      </c>
      <c r="U796" s="16" t="n">
        <v>0</v>
      </c>
      <c r="V796" s="16" t="n">
        <v>0</v>
      </c>
      <c r="W796" s="16"/>
      <c r="X796" s="16" t="n">
        <v>0</v>
      </c>
      <c r="Y796" s="16" t="n">
        <v>0</v>
      </c>
      <c r="Z796" s="16"/>
      <c r="AA796" s="16" t="n">
        <v>0</v>
      </c>
      <c r="AB796" s="16" t="n">
        <v>0</v>
      </c>
      <c r="AC796" s="16" t="n">
        <v>0</v>
      </c>
      <c r="AD796" s="16"/>
      <c r="AE796" s="16" t="n">
        <v>0</v>
      </c>
      <c r="AF796" s="16" t="n">
        <v>0</v>
      </c>
      <c r="AG796" s="16" t="n">
        <v>0</v>
      </c>
      <c r="AH796" s="16"/>
      <c r="AI796" s="16" t="n">
        <v>0</v>
      </c>
      <c r="AJ796" s="16" t="n">
        <v>0</v>
      </c>
    </row>
    <row r="797">
      <c r="B797" t="s">
        <v>293</v>
      </c>
      <c r="C797" s="16" t="n">
        <v>0</v>
      </c>
      <c r="D797" s="16" t="n">
        <v>0</v>
      </c>
      <c r="E797" s="16" t="n">
        <v>0</v>
      </c>
      <c r="F797" s="16"/>
      <c r="G797" s="16" t="n">
        <v>0</v>
      </c>
      <c r="H797" s="16" t="n">
        <v>0</v>
      </c>
      <c r="I797" s="16" t="n">
        <v>0</v>
      </c>
      <c r="J797" s="16"/>
      <c r="K797" s="16" t="n">
        <v>0</v>
      </c>
      <c r="L797" s="16" t="n">
        <v>0</v>
      </c>
      <c r="M797" s="16" t="n">
        <v>0</v>
      </c>
      <c r="N797" s="16" t="n">
        <v>0</v>
      </c>
      <c r="O797" s="16" t="n">
        <v>0</v>
      </c>
      <c r="P797" s="16" t="n">
        <v>0</v>
      </c>
      <c r="Q797" s="16" t="n">
        <v>0</v>
      </c>
      <c r="R797" s="16" t="n">
        <v>0</v>
      </c>
      <c r="S797" s="16" t="n">
        <v>0</v>
      </c>
      <c r="T797" s="16" t="n">
        <v>0</v>
      </c>
      <c r="U797" s="16" t="n">
        <v>0</v>
      </c>
      <c r="V797" s="16" t="n">
        <v>0</v>
      </c>
      <c r="W797" s="16"/>
      <c r="X797" s="16" t="n">
        <v>0</v>
      </c>
      <c r="Y797" s="16" t="n">
        <v>0</v>
      </c>
      <c r="Z797" s="16"/>
      <c r="AA797" s="16" t="n">
        <v>0</v>
      </c>
      <c r="AB797" s="16" t="n">
        <v>0</v>
      </c>
      <c r="AC797" s="16" t="n">
        <v>0</v>
      </c>
      <c r="AD797" s="16"/>
      <c r="AE797" s="16" t="n">
        <v>0</v>
      </c>
      <c r="AF797" s="16" t="n">
        <v>0</v>
      </c>
      <c r="AG797" s="16" t="n">
        <v>0</v>
      </c>
      <c r="AH797" s="16"/>
      <c r="AI797" s="16" t="n">
        <v>0</v>
      </c>
      <c r="AJ797" s="16" t="n">
        <v>0</v>
      </c>
    </row>
    <row r="798">
      <c r="B798" t="s">
        <v>294</v>
      </c>
      <c r="C798" s="16" t="n">
        <v>0.694076693226807</v>
      </c>
      <c r="D798" s="16" t="n">
        <v>0.675379198432603</v>
      </c>
      <c r="E798" s="16" t="n">
        <v>0.715571375907348</v>
      </c>
      <c r="F798" s="16"/>
      <c r="G798" s="16" t="n">
        <v>0.650008965415586</v>
      </c>
      <c r="H798" s="16" t="n">
        <v>0.693167514674439</v>
      </c>
      <c r="I798" s="16" t="n">
        <v>0.712327470633823</v>
      </c>
      <c r="J798" s="16"/>
      <c r="K798" s="16" t="n">
        <v>0.691790054097802</v>
      </c>
      <c r="L798" s="16" t="n">
        <v>0.693799069679461</v>
      </c>
      <c r="M798" s="16" t="n">
        <v>0.659217397379906</v>
      </c>
      <c r="N798" s="16" t="n">
        <v>0.701174329966248</v>
      </c>
      <c r="O798" s="16" t="n">
        <v>0.767493172140436</v>
      </c>
      <c r="P798" s="16" t="n">
        <v>0.685550471739319</v>
      </c>
      <c r="Q798" s="16" t="n">
        <v>0.675136183127436</v>
      </c>
      <c r="R798" s="16" t="n">
        <v>0.742854623256045</v>
      </c>
      <c r="S798" s="16" t="n">
        <v>0.665471500943955</v>
      </c>
      <c r="T798" s="16" t="n">
        <v>0.689426031311602</v>
      </c>
      <c r="U798" s="16" t="n">
        <v>0.754384523421967</v>
      </c>
      <c r="V798" s="16" t="n">
        <v>0.633639491391945</v>
      </c>
      <c r="W798" s="16"/>
      <c r="X798" s="16" t="n">
        <v>0.699985691054056</v>
      </c>
      <c r="Y798" s="16" t="n">
        <v>0.683981317832014</v>
      </c>
      <c r="Z798" s="16"/>
      <c r="AA798" s="16" t="n">
        <v>0.748465896751403</v>
      </c>
      <c r="AB798" s="16" t="n">
        <v>0.689653049587314</v>
      </c>
      <c r="AC798" s="16" t="n">
        <v>0.660711595923864</v>
      </c>
      <c r="AD798" s="16"/>
      <c r="AE798" s="16" t="n">
        <v>0.704106021128307</v>
      </c>
      <c r="AF798" s="16" t="n">
        <v>0.707792292573322</v>
      </c>
      <c r="AG798" s="16" t="n">
        <v>0.638161227196853</v>
      </c>
      <c r="AH798" s="16"/>
      <c r="AI798" s="16" t="n">
        <v>0.77355839870923</v>
      </c>
      <c r="AJ798" s="16" t="n">
        <v>0.710742286964569</v>
      </c>
    </row>
    <row r="799">
      <c r="B799" t="s">
        <v>295</v>
      </c>
      <c r="C799" s="16" t="n">
        <v>0.147398211742917</v>
      </c>
      <c r="D799" s="16" t="n">
        <v>0.166041268733613</v>
      </c>
      <c r="E799" s="16" t="n">
        <v>0.12882743079987</v>
      </c>
      <c r="F799" s="16"/>
      <c r="G799" s="16" t="n">
        <v>0.183348204863043</v>
      </c>
      <c r="H799" s="16" t="n">
        <v>0.156557130332373</v>
      </c>
      <c r="I799" s="16" t="n">
        <v>0.124678730438702</v>
      </c>
      <c r="J799" s="16"/>
      <c r="K799" s="16" t="n">
        <v>0.181338669321487</v>
      </c>
      <c r="L799" s="16" t="n">
        <v>0.156511423392008</v>
      </c>
      <c r="M799" s="16" t="n">
        <v>0.142951127782133</v>
      </c>
      <c r="N799" s="16" t="n">
        <v>0.145237298850488</v>
      </c>
      <c r="O799" s="16" t="n">
        <v>0.121909476495587</v>
      </c>
      <c r="P799" s="16" t="n">
        <v>0.162041790166677</v>
      </c>
      <c r="Q799" s="16" t="n">
        <v>0.0953453638747415</v>
      </c>
      <c r="R799" s="16" t="n">
        <v>0.10158808974636</v>
      </c>
      <c r="S799" s="16" t="n">
        <v>0.17880864476853</v>
      </c>
      <c r="T799" s="16" t="n">
        <v>0.145954802055549</v>
      </c>
      <c r="U799" s="16" t="n">
        <v>0.10217941056979</v>
      </c>
      <c r="V799" s="16" t="n">
        <v>0.149553746741197</v>
      </c>
      <c r="W799" s="16"/>
      <c r="X799" s="16" t="n">
        <v>0.134203769591863</v>
      </c>
      <c r="Y799" s="16" t="n">
        <v>0.169940587038017</v>
      </c>
      <c r="Z799" s="16"/>
      <c r="AA799" s="16" t="n">
        <v>0.133634120640997</v>
      </c>
      <c r="AB799" s="16" t="n">
        <v>0.162893513857207</v>
      </c>
      <c r="AC799" s="16" t="n">
        <v>0.136613464387921</v>
      </c>
      <c r="AD799" s="16"/>
      <c r="AE799" s="16" t="n">
        <v>0.154297931872972</v>
      </c>
      <c r="AF799" s="16" t="n">
        <v>0.14203343146541</v>
      </c>
      <c r="AG799" s="16" t="n">
        <v>0.140515838290544</v>
      </c>
      <c r="AH799" s="16"/>
      <c r="AI799" s="16" t="n">
        <v>0.134671730539341</v>
      </c>
      <c r="AJ799" s="16" t="n">
        <v>0.133801820043522</v>
      </c>
    </row>
    <row r="800">
      <c r="B800" t="s">
        <v>269</v>
      </c>
      <c r="C800" s="16" t="n">
        <v>0.0597294930999723</v>
      </c>
      <c r="D800" s="16" t="n">
        <v>0.0620682614496524</v>
      </c>
      <c r="E800" s="16" t="n">
        <v>0.0560925637409174</v>
      </c>
      <c r="F800" s="16"/>
      <c r="G800" s="16" t="n">
        <v>0.0655853337601656</v>
      </c>
      <c r="H800" s="16" t="n">
        <v>0.0454863215985416</v>
      </c>
      <c r="I800" s="16" t="n">
        <v>0.0706673469589455</v>
      </c>
      <c r="J800" s="16"/>
      <c r="K800" s="16" t="n">
        <v>0.0476686600660758</v>
      </c>
      <c r="L800" s="16" t="n">
        <v>0.0445499979192823</v>
      </c>
      <c r="M800" s="16" t="n">
        <v>0.0687513403587826</v>
      </c>
      <c r="N800" s="16" t="n">
        <v>0.049380835587326</v>
      </c>
      <c r="O800" s="16" t="n">
        <v>0.0260584246116253</v>
      </c>
      <c r="P800" s="16" t="n">
        <v>0.0366033699910501</v>
      </c>
      <c r="Q800" s="16" t="n">
        <v>0.110910465533465</v>
      </c>
      <c r="R800" s="16" t="n">
        <v>0.0665635644074965</v>
      </c>
      <c r="S800" s="16" t="n">
        <v>0.0930538374636864</v>
      </c>
      <c r="T800" s="16" t="n">
        <v>0.0542048989581746</v>
      </c>
      <c r="U800" s="16" t="n">
        <v>0.0273882672932769</v>
      </c>
      <c r="V800" s="16" t="n">
        <v>0.133779996134319</v>
      </c>
      <c r="W800" s="16"/>
      <c r="X800" s="16" t="n">
        <v>0.0621063952118067</v>
      </c>
      <c r="Y800" s="16" t="n">
        <v>0.055668615130955</v>
      </c>
      <c r="Z800" s="16"/>
      <c r="AA800" s="16" t="n">
        <v>0.0534324488879871</v>
      </c>
      <c r="AB800" s="16" t="n">
        <v>0.0429068332043474</v>
      </c>
      <c r="AC800" s="16" t="n">
        <v>0.0867785497212841</v>
      </c>
      <c r="AD800" s="16"/>
      <c r="AE800" s="16" t="n">
        <v>0.0694851002533208</v>
      </c>
      <c r="AF800" s="16" t="n">
        <v>0.0381054258210923</v>
      </c>
      <c r="AG800" s="16" t="n">
        <v>0.0799577097968549</v>
      </c>
      <c r="AH800" s="16"/>
      <c r="AI800" s="16" t="n">
        <v>0.0470847175749879</v>
      </c>
      <c r="AJ800" s="16" t="n">
        <v>0.0459326033466908</v>
      </c>
    </row>
    <row r="801">
      <c r="B801" t="s">
        <v>270</v>
      </c>
      <c r="C801" s="16" t="n">
        <v>0.0987956019303037</v>
      </c>
      <c r="D801" s="16" t="n">
        <v>0.0965112713841317</v>
      </c>
      <c r="E801" s="16" t="n">
        <v>0.0995086295518648</v>
      </c>
      <c r="F801" s="16"/>
      <c r="G801" s="16" t="n">
        <v>0.101057495961205</v>
      </c>
      <c r="H801" s="16" t="n">
        <v>0.104789033394646</v>
      </c>
      <c r="I801" s="16" t="n">
        <v>0.0923264519685287</v>
      </c>
      <c r="J801" s="16"/>
      <c r="K801" s="16" t="n">
        <v>0.0792026165146357</v>
      </c>
      <c r="L801" s="16" t="n">
        <v>0.105139509009249</v>
      </c>
      <c r="M801" s="16" t="n">
        <v>0.129080134479179</v>
      </c>
      <c r="N801" s="16" t="n">
        <v>0.104207535595938</v>
      </c>
      <c r="O801" s="16" t="n">
        <v>0.0845389267523522</v>
      </c>
      <c r="P801" s="16" t="n">
        <v>0.115804368102954</v>
      </c>
      <c r="Q801" s="16" t="n">
        <v>0.118607987464358</v>
      </c>
      <c r="R801" s="16" t="n">
        <v>0.0889937225900987</v>
      </c>
      <c r="S801" s="16" t="n">
        <v>0.0626660168238288</v>
      </c>
      <c r="T801" s="16" t="n">
        <v>0.110414267674674</v>
      </c>
      <c r="U801" s="16" t="n">
        <v>0.116047798714967</v>
      </c>
      <c r="V801" s="16" t="n">
        <v>0.0830267657325397</v>
      </c>
      <c r="W801" s="16"/>
      <c r="X801" s="16" t="n">
        <v>0.103704144142274</v>
      </c>
      <c r="Y801" s="16" t="n">
        <v>0.0904094799990144</v>
      </c>
      <c r="Z801" s="16"/>
      <c r="AA801" s="16" t="n">
        <v>0.0644675337196129</v>
      </c>
      <c r="AB801" s="16" t="n">
        <v>0.104546603351131</v>
      </c>
      <c r="AC801" s="16" t="n">
        <v>0.115896389966931</v>
      </c>
      <c r="AD801" s="16"/>
      <c r="AE801" s="16" t="n">
        <v>0.0721109467453998</v>
      </c>
      <c r="AF801" s="16" t="n">
        <v>0.112068850140176</v>
      </c>
      <c r="AG801" s="16" t="n">
        <v>0.141365224715749</v>
      </c>
      <c r="AH801" s="16"/>
      <c r="AI801" s="16" t="n">
        <v>0.044685153176442</v>
      </c>
      <c r="AJ801" s="16" t="n">
        <v>0.109523289645219</v>
      </c>
    </row>
    <row r="802">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c r="AD802" s="16"/>
      <c r="AE802" s="16"/>
      <c r="AF802" s="16"/>
      <c r="AG802" s="16"/>
      <c r="AH802" s="16"/>
      <c r="AI802" s="16"/>
      <c r="AJ802" s="16"/>
    </row>
    <row r="803">
      <c r="B803" s="7" t="s">
        <v>275</v>
      </c>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c r="AD803" s="16"/>
      <c r="AE803" s="16"/>
      <c r="AF803" s="16"/>
      <c r="AG803" s="16"/>
      <c r="AH803" s="16"/>
      <c r="AI803" s="16"/>
      <c r="AJ803" s="16"/>
    </row>
    <row r="804">
      <c r="B804" s="26" t="s">
        <v>65</v>
      </c>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c r="AD804" s="16"/>
      <c r="AE804" s="16"/>
      <c r="AF804" s="16"/>
      <c r="AG804" s="16"/>
      <c r="AH804" s="16"/>
      <c r="AI804" s="16"/>
      <c r="AJ804" s="16"/>
    </row>
    <row r="805">
      <c r="B805" t="s">
        <v>276</v>
      </c>
      <c r="C805" s="16" t="n">
        <v>0</v>
      </c>
      <c r="D805" s="16" t="n">
        <v>0</v>
      </c>
      <c r="E805" s="16" t="n">
        <v>0</v>
      </c>
      <c r="F805" s="16"/>
      <c r="G805" s="16" t="n">
        <v>0</v>
      </c>
      <c r="H805" s="16" t="n">
        <v>0</v>
      </c>
      <c r="I805" s="16" t="n">
        <v>0</v>
      </c>
      <c r="J805" s="16"/>
      <c r="K805" s="16" t="n">
        <v>0</v>
      </c>
      <c r="L805" s="16" t="n">
        <v>0</v>
      </c>
      <c r="M805" s="16" t="n">
        <v>0</v>
      </c>
      <c r="N805" s="16" t="n">
        <v>0</v>
      </c>
      <c r="O805" s="16" t="n">
        <v>0</v>
      </c>
      <c r="P805" s="16" t="n">
        <v>0</v>
      </c>
      <c r="Q805" s="16" t="n">
        <v>0</v>
      </c>
      <c r="R805" s="16" t="n">
        <v>0</v>
      </c>
      <c r="S805" s="16" t="n">
        <v>0</v>
      </c>
      <c r="T805" s="16" t="n">
        <v>0</v>
      </c>
      <c r="U805" s="16" t="n">
        <v>0</v>
      </c>
      <c r="V805" s="16" t="n">
        <v>0</v>
      </c>
      <c r="W805" s="16"/>
      <c r="X805" s="16" t="n">
        <v>0</v>
      </c>
      <c r="Y805" s="16" t="n">
        <v>0</v>
      </c>
      <c r="Z805" s="16"/>
      <c r="AA805" s="16" t="n">
        <v>0</v>
      </c>
      <c r="AB805" s="16" t="n">
        <v>0</v>
      </c>
      <c r="AC805" s="16" t="n">
        <v>0</v>
      </c>
      <c r="AD805" s="16"/>
      <c r="AE805" s="16" t="n">
        <v>0</v>
      </c>
      <c r="AF805" s="16" t="n">
        <v>0</v>
      </c>
      <c r="AG805" s="16" t="n">
        <v>0</v>
      </c>
      <c r="AH805" s="16"/>
      <c r="AI805" s="16" t="n">
        <v>0</v>
      </c>
      <c r="AJ805" s="16" t="n">
        <v>0</v>
      </c>
    </row>
    <row r="806">
      <c r="B806" t="s">
        <v>277</v>
      </c>
      <c r="C806" s="16" t="n">
        <v>0</v>
      </c>
      <c r="D806" s="16" t="n">
        <v>0</v>
      </c>
      <c r="E806" s="16" t="n">
        <v>0</v>
      </c>
      <c r="F806" s="16"/>
      <c r="G806" s="16" t="n">
        <v>0</v>
      </c>
      <c r="H806" s="16" t="n">
        <v>0</v>
      </c>
      <c r="I806" s="16" t="n">
        <v>0</v>
      </c>
      <c r="J806" s="16"/>
      <c r="K806" s="16" t="n">
        <v>0</v>
      </c>
      <c r="L806" s="16" t="n">
        <v>0</v>
      </c>
      <c r="M806" s="16" t="n">
        <v>0</v>
      </c>
      <c r="N806" s="16" t="n">
        <v>0</v>
      </c>
      <c r="O806" s="16" t="n">
        <v>0</v>
      </c>
      <c r="P806" s="16" t="n">
        <v>0</v>
      </c>
      <c r="Q806" s="16" t="n">
        <v>0</v>
      </c>
      <c r="R806" s="16" t="n">
        <v>0</v>
      </c>
      <c r="S806" s="16" t="n">
        <v>0</v>
      </c>
      <c r="T806" s="16" t="n">
        <v>0</v>
      </c>
      <c r="U806" s="16" t="n">
        <v>0</v>
      </c>
      <c r="V806" s="16" t="n">
        <v>0</v>
      </c>
      <c r="W806" s="16"/>
      <c r="X806" s="16" t="n">
        <v>0</v>
      </c>
      <c r="Y806" s="16" t="n">
        <v>0</v>
      </c>
      <c r="Z806" s="16"/>
      <c r="AA806" s="16" t="n">
        <v>0</v>
      </c>
      <c r="AB806" s="16" t="n">
        <v>0</v>
      </c>
      <c r="AC806" s="16" t="n">
        <v>0</v>
      </c>
      <c r="AD806" s="16"/>
      <c r="AE806" s="16" t="n">
        <v>0</v>
      </c>
      <c r="AF806" s="16" t="n">
        <v>0</v>
      </c>
      <c r="AG806" s="16" t="n">
        <v>0</v>
      </c>
      <c r="AH806" s="16"/>
      <c r="AI806" s="16" t="n">
        <v>0</v>
      </c>
      <c r="AJ806" s="16" t="n">
        <v>0</v>
      </c>
    </row>
    <row r="807">
      <c r="B807" t="s">
        <v>278</v>
      </c>
      <c r="C807" s="16" t="n">
        <v>0</v>
      </c>
      <c r="D807" s="16" t="n">
        <v>0</v>
      </c>
      <c r="E807" s="16" t="n">
        <v>0</v>
      </c>
      <c r="F807" s="16"/>
      <c r="G807" s="16" t="n">
        <v>0</v>
      </c>
      <c r="H807" s="16" t="n">
        <v>0</v>
      </c>
      <c r="I807" s="16" t="n">
        <v>0</v>
      </c>
      <c r="J807" s="16"/>
      <c r="K807" s="16" t="n">
        <v>0</v>
      </c>
      <c r="L807" s="16" t="n">
        <v>0</v>
      </c>
      <c r="M807" s="16" t="n">
        <v>0</v>
      </c>
      <c r="N807" s="16" t="n">
        <v>0</v>
      </c>
      <c r="O807" s="16" t="n">
        <v>0</v>
      </c>
      <c r="P807" s="16" t="n">
        <v>0</v>
      </c>
      <c r="Q807" s="16" t="n">
        <v>0</v>
      </c>
      <c r="R807" s="16" t="n">
        <v>0</v>
      </c>
      <c r="S807" s="16" t="n">
        <v>0</v>
      </c>
      <c r="T807" s="16" t="n">
        <v>0</v>
      </c>
      <c r="U807" s="16" t="n">
        <v>0</v>
      </c>
      <c r="V807" s="16" t="n">
        <v>0</v>
      </c>
      <c r="W807" s="16"/>
      <c r="X807" s="16" t="n">
        <v>0</v>
      </c>
      <c r="Y807" s="16" t="n">
        <v>0</v>
      </c>
      <c r="Z807" s="16"/>
      <c r="AA807" s="16" t="n">
        <v>0</v>
      </c>
      <c r="AB807" s="16" t="n">
        <v>0</v>
      </c>
      <c r="AC807" s="16" t="n">
        <v>0</v>
      </c>
      <c r="AD807" s="16"/>
      <c r="AE807" s="16" t="n">
        <v>0</v>
      </c>
      <c r="AF807" s="16" t="n">
        <v>0</v>
      </c>
      <c r="AG807" s="16" t="n">
        <v>0</v>
      </c>
      <c r="AH807" s="16"/>
      <c r="AI807" s="16" t="n">
        <v>0</v>
      </c>
      <c r="AJ807" s="16" t="n">
        <v>0</v>
      </c>
    </row>
    <row r="808">
      <c r="B808" t="s">
        <v>279</v>
      </c>
      <c r="C808" s="16" t="n">
        <v>0</v>
      </c>
      <c r="D808" s="16" t="n">
        <v>0</v>
      </c>
      <c r="E808" s="16" t="n">
        <v>0</v>
      </c>
      <c r="F808" s="16"/>
      <c r="G808" s="16" t="n">
        <v>0</v>
      </c>
      <c r="H808" s="16" t="n">
        <v>0</v>
      </c>
      <c r="I808" s="16" t="n">
        <v>0</v>
      </c>
      <c r="J808" s="16"/>
      <c r="K808" s="16" t="n">
        <v>0</v>
      </c>
      <c r="L808" s="16" t="n">
        <v>0</v>
      </c>
      <c r="M808" s="16" t="n">
        <v>0</v>
      </c>
      <c r="N808" s="16" t="n">
        <v>0</v>
      </c>
      <c r="O808" s="16" t="n">
        <v>0</v>
      </c>
      <c r="P808" s="16" t="n">
        <v>0</v>
      </c>
      <c r="Q808" s="16" t="n">
        <v>0</v>
      </c>
      <c r="R808" s="16" t="n">
        <v>0</v>
      </c>
      <c r="S808" s="16" t="n">
        <v>0</v>
      </c>
      <c r="T808" s="16" t="n">
        <v>0</v>
      </c>
      <c r="U808" s="16" t="n">
        <v>0</v>
      </c>
      <c r="V808" s="16" t="n">
        <v>0</v>
      </c>
      <c r="W808" s="16"/>
      <c r="X808" s="16" t="n">
        <v>0</v>
      </c>
      <c r="Y808" s="16" t="n">
        <v>0</v>
      </c>
      <c r="Z808" s="16"/>
      <c r="AA808" s="16" t="n">
        <v>0</v>
      </c>
      <c r="AB808" s="16" t="n">
        <v>0</v>
      </c>
      <c r="AC808" s="16" t="n">
        <v>0</v>
      </c>
      <c r="AD808" s="16"/>
      <c r="AE808" s="16" t="n">
        <v>0</v>
      </c>
      <c r="AF808" s="16" t="n">
        <v>0</v>
      </c>
      <c r="AG808" s="16" t="n">
        <v>0</v>
      </c>
      <c r="AH808" s="16"/>
      <c r="AI808" s="16" t="n">
        <v>0</v>
      </c>
      <c r="AJ808" s="16" t="n">
        <v>0</v>
      </c>
    </row>
    <row r="809">
      <c r="B809" t="s">
        <v>280</v>
      </c>
      <c r="C809" s="16" t="n">
        <v>0</v>
      </c>
      <c r="D809" s="16" t="n">
        <v>0</v>
      </c>
      <c r="E809" s="16" t="n">
        <v>0</v>
      </c>
      <c r="F809" s="16"/>
      <c r="G809" s="16" t="n">
        <v>0</v>
      </c>
      <c r="H809" s="16" t="n">
        <v>0</v>
      </c>
      <c r="I809" s="16" t="n">
        <v>0</v>
      </c>
      <c r="J809" s="16"/>
      <c r="K809" s="16" t="n">
        <v>0</v>
      </c>
      <c r="L809" s="16" t="n">
        <v>0</v>
      </c>
      <c r="M809" s="16" t="n">
        <v>0</v>
      </c>
      <c r="N809" s="16" t="n">
        <v>0</v>
      </c>
      <c r="O809" s="16" t="n">
        <v>0</v>
      </c>
      <c r="P809" s="16" t="n">
        <v>0</v>
      </c>
      <c r="Q809" s="16" t="n">
        <v>0</v>
      </c>
      <c r="R809" s="16" t="n">
        <v>0</v>
      </c>
      <c r="S809" s="16" t="n">
        <v>0</v>
      </c>
      <c r="T809" s="16" t="n">
        <v>0</v>
      </c>
      <c r="U809" s="16" t="n">
        <v>0</v>
      </c>
      <c r="V809" s="16" t="n">
        <v>0</v>
      </c>
      <c r="W809" s="16"/>
      <c r="X809" s="16" t="n">
        <v>0</v>
      </c>
      <c r="Y809" s="16" t="n">
        <v>0</v>
      </c>
      <c r="Z809" s="16"/>
      <c r="AA809" s="16" t="n">
        <v>0</v>
      </c>
      <c r="AB809" s="16" t="n">
        <v>0</v>
      </c>
      <c r="AC809" s="16" t="n">
        <v>0</v>
      </c>
      <c r="AD809" s="16"/>
      <c r="AE809" s="16" t="n">
        <v>0</v>
      </c>
      <c r="AF809" s="16" t="n">
        <v>0</v>
      </c>
      <c r="AG809" s="16" t="n">
        <v>0</v>
      </c>
      <c r="AH809" s="16"/>
      <c r="AI809" s="16" t="n">
        <v>0</v>
      </c>
      <c r="AJ809" s="16" t="n">
        <v>0</v>
      </c>
    </row>
    <row r="810">
      <c r="B810" t="s">
        <v>281</v>
      </c>
      <c r="C810" s="16" t="n">
        <v>0</v>
      </c>
      <c r="D810" s="16" t="n">
        <v>0</v>
      </c>
      <c r="E810" s="16" t="n">
        <v>0</v>
      </c>
      <c r="F810" s="16"/>
      <c r="G810" s="16" t="n">
        <v>0</v>
      </c>
      <c r="H810" s="16" t="n">
        <v>0</v>
      </c>
      <c r="I810" s="16" t="n">
        <v>0</v>
      </c>
      <c r="J810" s="16"/>
      <c r="K810" s="16" t="n">
        <v>0</v>
      </c>
      <c r="L810" s="16" t="n">
        <v>0</v>
      </c>
      <c r="M810" s="16" t="n">
        <v>0</v>
      </c>
      <c r="N810" s="16" t="n">
        <v>0</v>
      </c>
      <c r="O810" s="16" t="n">
        <v>0</v>
      </c>
      <c r="P810" s="16" t="n">
        <v>0</v>
      </c>
      <c r="Q810" s="16" t="n">
        <v>0</v>
      </c>
      <c r="R810" s="16" t="n">
        <v>0</v>
      </c>
      <c r="S810" s="16" t="n">
        <v>0</v>
      </c>
      <c r="T810" s="16" t="n">
        <v>0</v>
      </c>
      <c r="U810" s="16" t="n">
        <v>0</v>
      </c>
      <c r="V810" s="16" t="n">
        <v>0</v>
      </c>
      <c r="W810" s="16"/>
      <c r="X810" s="16" t="n">
        <v>0</v>
      </c>
      <c r="Y810" s="16" t="n">
        <v>0</v>
      </c>
      <c r="Z810" s="16"/>
      <c r="AA810" s="16" t="n">
        <v>0</v>
      </c>
      <c r="AB810" s="16" t="n">
        <v>0</v>
      </c>
      <c r="AC810" s="16" t="n">
        <v>0</v>
      </c>
      <c r="AD810" s="16"/>
      <c r="AE810" s="16" t="n">
        <v>0</v>
      </c>
      <c r="AF810" s="16" t="n">
        <v>0</v>
      </c>
      <c r="AG810" s="16" t="n">
        <v>0</v>
      </c>
      <c r="AH810" s="16"/>
      <c r="AI810" s="16" t="n">
        <v>0</v>
      </c>
      <c r="AJ810" s="16" t="n">
        <v>0</v>
      </c>
    </row>
    <row r="811">
      <c r="B811" t="s">
        <v>282</v>
      </c>
      <c r="C811" s="16" t="n">
        <v>0</v>
      </c>
      <c r="D811" s="16" t="n">
        <v>0</v>
      </c>
      <c r="E811" s="16" t="n">
        <v>0</v>
      </c>
      <c r="F811" s="16"/>
      <c r="G811" s="16" t="n">
        <v>0</v>
      </c>
      <c r="H811" s="16" t="n">
        <v>0</v>
      </c>
      <c r="I811" s="16" t="n">
        <v>0</v>
      </c>
      <c r="J811" s="16"/>
      <c r="K811" s="16" t="n">
        <v>0</v>
      </c>
      <c r="L811" s="16" t="n">
        <v>0</v>
      </c>
      <c r="M811" s="16" t="n">
        <v>0</v>
      </c>
      <c r="N811" s="16" t="n">
        <v>0</v>
      </c>
      <c r="O811" s="16" t="n">
        <v>0</v>
      </c>
      <c r="P811" s="16" t="n">
        <v>0</v>
      </c>
      <c r="Q811" s="16" t="n">
        <v>0</v>
      </c>
      <c r="R811" s="16" t="n">
        <v>0</v>
      </c>
      <c r="S811" s="16" t="n">
        <v>0</v>
      </c>
      <c r="T811" s="16" t="n">
        <v>0</v>
      </c>
      <c r="U811" s="16" t="n">
        <v>0</v>
      </c>
      <c r="V811" s="16" t="n">
        <v>0</v>
      </c>
      <c r="W811" s="16"/>
      <c r="X811" s="16" t="n">
        <v>0</v>
      </c>
      <c r="Y811" s="16" t="n">
        <v>0</v>
      </c>
      <c r="Z811" s="16"/>
      <c r="AA811" s="16" t="n">
        <v>0</v>
      </c>
      <c r="AB811" s="16" t="n">
        <v>0</v>
      </c>
      <c r="AC811" s="16" t="n">
        <v>0</v>
      </c>
      <c r="AD811" s="16"/>
      <c r="AE811" s="16" t="n">
        <v>0</v>
      </c>
      <c r="AF811" s="16" t="n">
        <v>0</v>
      </c>
      <c r="AG811" s="16" t="n">
        <v>0</v>
      </c>
      <c r="AH811" s="16"/>
      <c r="AI811" s="16" t="n">
        <v>0</v>
      </c>
      <c r="AJ811" s="16" t="n">
        <v>0</v>
      </c>
    </row>
    <row r="812">
      <c r="B812" t="s">
        <v>283</v>
      </c>
      <c r="C812" s="16" t="n">
        <v>0</v>
      </c>
      <c r="D812" s="16" t="n">
        <v>0</v>
      </c>
      <c r="E812" s="16" t="n">
        <v>0</v>
      </c>
      <c r="F812" s="16"/>
      <c r="G812" s="16" t="n">
        <v>0</v>
      </c>
      <c r="H812" s="16" t="n">
        <v>0</v>
      </c>
      <c r="I812" s="16" t="n">
        <v>0</v>
      </c>
      <c r="J812" s="16"/>
      <c r="K812" s="16" t="n">
        <v>0</v>
      </c>
      <c r="L812" s="16" t="n">
        <v>0</v>
      </c>
      <c r="M812" s="16" t="n">
        <v>0</v>
      </c>
      <c r="N812" s="16" t="n">
        <v>0</v>
      </c>
      <c r="O812" s="16" t="n">
        <v>0</v>
      </c>
      <c r="P812" s="16" t="n">
        <v>0</v>
      </c>
      <c r="Q812" s="16" t="n">
        <v>0</v>
      </c>
      <c r="R812" s="16" t="n">
        <v>0</v>
      </c>
      <c r="S812" s="16" t="n">
        <v>0</v>
      </c>
      <c r="T812" s="16" t="n">
        <v>0</v>
      </c>
      <c r="U812" s="16" t="n">
        <v>0</v>
      </c>
      <c r="V812" s="16" t="n">
        <v>0</v>
      </c>
      <c r="W812" s="16"/>
      <c r="X812" s="16" t="n">
        <v>0</v>
      </c>
      <c r="Y812" s="16" t="n">
        <v>0</v>
      </c>
      <c r="Z812" s="16"/>
      <c r="AA812" s="16" t="n">
        <v>0</v>
      </c>
      <c r="AB812" s="16" t="n">
        <v>0</v>
      </c>
      <c r="AC812" s="16" t="n">
        <v>0</v>
      </c>
      <c r="AD812" s="16"/>
      <c r="AE812" s="16" t="n">
        <v>0</v>
      </c>
      <c r="AF812" s="16" t="n">
        <v>0</v>
      </c>
      <c r="AG812" s="16" t="n">
        <v>0</v>
      </c>
      <c r="AH812" s="16"/>
      <c r="AI812" s="16" t="n">
        <v>0</v>
      </c>
      <c r="AJ812" s="16" t="n">
        <v>0</v>
      </c>
    </row>
    <row r="813">
      <c r="B813" t="s">
        <v>284</v>
      </c>
      <c r="C813" s="16" t="n">
        <v>0</v>
      </c>
      <c r="D813" s="16" t="n">
        <v>0</v>
      </c>
      <c r="E813" s="16" t="n">
        <v>0</v>
      </c>
      <c r="F813" s="16"/>
      <c r="G813" s="16" t="n">
        <v>0</v>
      </c>
      <c r="H813" s="16" t="n">
        <v>0</v>
      </c>
      <c r="I813" s="16" t="n">
        <v>0</v>
      </c>
      <c r="J813" s="16"/>
      <c r="K813" s="16" t="n">
        <v>0</v>
      </c>
      <c r="L813" s="16" t="n">
        <v>0</v>
      </c>
      <c r="M813" s="16" t="n">
        <v>0</v>
      </c>
      <c r="N813" s="16" t="n">
        <v>0</v>
      </c>
      <c r="O813" s="16" t="n">
        <v>0</v>
      </c>
      <c r="P813" s="16" t="n">
        <v>0</v>
      </c>
      <c r="Q813" s="16" t="n">
        <v>0</v>
      </c>
      <c r="R813" s="16" t="n">
        <v>0</v>
      </c>
      <c r="S813" s="16" t="n">
        <v>0</v>
      </c>
      <c r="T813" s="16" t="n">
        <v>0</v>
      </c>
      <c r="U813" s="16" t="n">
        <v>0</v>
      </c>
      <c r="V813" s="16" t="n">
        <v>0</v>
      </c>
      <c r="W813" s="16"/>
      <c r="X813" s="16" t="n">
        <v>0</v>
      </c>
      <c r="Y813" s="16" t="n">
        <v>0</v>
      </c>
      <c r="Z813" s="16"/>
      <c r="AA813" s="16" t="n">
        <v>0</v>
      </c>
      <c r="AB813" s="16" t="n">
        <v>0</v>
      </c>
      <c r="AC813" s="16" t="n">
        <v>0</v>
      </c>
      <c r="AD813" s="16"/>
      <c r="AE813" s="16" t="n">
        <v>0</v>
      </c>
      <c r="AF813" s="16" t="n">
        <v>0</v>
      </c>
      <c r="AG813" s="16" t="n">
        <v>0</v>
      </c>
      <c r="AH813" s="16"/>
      <c r="AI813" s="16" t="n">
        <v>0</v>
      </c>
      <c r="AJ813" s="16" t="n">
        <v>0</v>
      </c>
    </row>
    <row r="814">
      <c r="B814" t="s">
        <v>285</v>
      </c>
      <c r="C814" s="16" t="n">
        <v>0</v>
      </c>
      <c r="D814" s="16" t="n">
        <v>0</v>
      </c>
      <c r="E814" s="16" t="n">
        <v>0</v>
      </c>
      <c r="F814" s="16"/>
      <c r="G814" s="16" t="n">
        <v>0</v>
      </c>
      <c r="H814" s="16" t="n">
        <v>0</v>
      </c>
      <c r="I814" s="16" t="n">
        <v>0</v>
      </c>
      <c r="J814" s="16"/>
      <c r="K814" s="16" t="n">
        <v>0</v>
      </c>
      <c r="L814" s="16" t="n">
        <v>0</v>
      </c>
      <c r="M814" s="16" t="n">
        <v>0</v>
      </c>
      <c r="N814" s="16" t="n">
        <v>0</v>
      </c>
      <c r="O814" s="16" t="n">
        <v>0</v>
      </c>
      <c r="P814" s="16" t="n">
        <v>0</v>
      </c>
      <c r="Q814" s="16" t="n">
        <v>0</v>
      </c>
      <c r="R814" s="16" t="n">
        <v>0</v>
      </c>
      <c r="S814" s="16" t="n">
        <v>0</v>
      </c>
      <c r="T814" s="16" t="n">
        <v>0</v>
      </c>
      <c r="U814" s="16" t="n">
        <v>0</v>
      </c>
      <c r="V814" s="16" t="n">
        <v>0</v>
      </c>
      <c r="W814" s="16"/>
      <c r="X814" s="16" t="n">
        <v>0</v>
      </c>
      <c r="Y814" s="16" t="n">
        <v>0</v>
      </c>
      <c r="Z814" s="16"/>
      <c r="AA814" s="16" t="n">
        <v>0</v>
      </c>
      <c r="AB814" s="16" t="n">
        <v>0</v>
      </c>
      <c r="AC814" s="16" t="n">
        <v>0</v>
      </c>
      <c r="AD814" s="16"/>
      <c r="AE814" s="16" t="n">
        <v>0</v>
      </c>
      <c r="AF814" s="16" t="n">
        <v>0</v>
      </c>
      <c r="AG814" s="16" t="n">
        <v>0</v>
      </c>
      <c r="AH814" s="16"/>
      <c r="AI814" s="16" t="n">
        <v>0</v>
      </c>
      <c r="AJ814" s="16" t="n">
        <v>0</v>
      </c>
    </row>
    <row r="815">
      <c r="B815" t="s">
        <v>286</v>
      </c>
      <c r="C815" s="16" t="n">
        <v>0</v>
      </c>
      <c r="D815" s="16" t="n">
        <v>0</v>
      </c>
      <c r="E815" s="16" t="n">
        <v>0</v>
      </c>
      <c r="F815" s="16"/>
      <c r="G815" s="16" t="n">
        <v>0</v>
      </c>
      <c r="H815" s="16" t="n">
        <v>0</v>
      </c>
      <c r="I815" s="16" t="n">
        <v>0</v>
      </c>
      <c r="J815" s="16"/>
      <c r="K815" s="16" t="n">
        <v>0</v>
      </c>
      <c r="L815" s="16" t="n">
        <v>0</v>
      </c>
      <c r="M815" s="16" t="n">
        <v>0</v>
      </c>
      <c r="N815" s="16" t="n">
        <v>0</v>
      </c>
      <c r="O815" s="16" t="n">
        <v>0</v>
      </c>
      <c r="P815" s="16" t="n">
        <v>0</v>
      </c>
      <c r="Q815" s="16" t="n">
        <v>0</v>
      </c>
      <c r="R815" s="16" t="n">
        <v>0</v>
      </c>
      <c r="S815" s="16" t="n">
        <v>0</v>
      </c>
      <c r="T815" s="16" t="n">
        <v>0</v>
      </c>
      <c r="U815" s="16" t="n">
        <v>0</v>
      </c>
      <c r="V815" s="16" t="n">
        <v>0</v>
      </c>
      <c r="W815" s="16"/>
      <c r="X815" s="16" t="n">
        <v>0</v>
      </c>
      <c r="Y815" s="16" t="n">
        <v>0</v>
      </c>
      <c r="Z815" s="16"/>
      <c r="AA815" s="16" t="n">
        <v>0</v>
      </c>
      <c r="AB815" s="16" t="n">
        <v>0</v>
      </c>
      <c r="AC815" s="16" t="n">
        <v>0</v>
      </c>
      <c r="AD815" s="16"/>
      <c r="AE815" s="16" t="n">
        <v>0</v>
      </c>
      <c r="AF815" s="16" t="n">
        <v>0</v>
      </c>
      <c r="AG815" s="16" t="n">
        <v>0</v>
      </c>
      <c r="AH815" s="16"/>
      <c r="AI815" s="16" t="n">
        <v>0</v>
      </c>
      <c r="AJ815" s="16" t="n">
        <v>0</v>
      </c>
    </row>
    <row r="816">
      <c r="B816" t="s">
        <v>287</v>
      </c>
      <c r="C816" s="16" t="n">
        <v>0</v>
      </c>
      <c r="D816" s="16" t="n">
        <v>0</v>
      </c>
      <c r="E816" s="16" t="n">
        <v>0</v>
      </c>
      <c r="F816" s="16"/>
      <c r="G816" s="16" t="n">
        <v>0</v>
      </c>
      <c r="H816" s="16" t="n">
        <v>0</v>
      </c>
      <c r="I816" s="16" t="n">
        <v>0</v>
      </c>
      <c r="J816" s="16"/>
      <c r="K816" s="16" t="n">
        <v>0</v>
      </c>
      <c r="L816" s="16" t="n">
        <v>0</v>
      </c>
      <c r="M816" s="16" t="n">
        <v>0</v>
      </c>
      <c r="N816" s="16" t="n">
        <v>0</v>
      </c>
      <c r="O816" s="16" t="n">
        <v>0</v>
      </c>
      <c r="P816" s="16" t="n">
        <v>0</v>
      </c>
      <c r="Q816" s="16" t="n">
        <v>0</v>
      </c>
      <c r="R816" s="16" t="n">
        <v>0</v>
      </c>
      <c r="S816" s="16" t="n">
        <v>0</v>
      </c>
      <c r="T816" s="16" t="n">
        <v>0</v>
      </c>
      <c r="U816" s="16" t="n">
        <v>0</v>
      </c>
      <c r="V816" s="16" t="n">
        <v>0</v>
      </c>
      <c r="W816" s="16"/>
      <c r="X816" s="16" t="n">
        <v>0</v>
      </c>
      <c r="Y816" s="16" t="n">
        <v>0</v>
      </c>
      <c r="Z816" s="16"/>
      <c r="AA816" s="16" t="n">
        <v>0</v>
      </c>
      <c r="AB816" s="16" t="n">
        <v>0</v>
      </c>
      <c r="AC816" s="16" t="n">
        <v>0</v>
      </c>
      <c r="AD816" s="16"/>
      <c r="AE816" s="16" t="n">
        <v>0</v>
      </c>
      <c r="AF816" s="16" t="n">
        <v>0</v>
      </c>
      <c r="AG816" s="16" t="n">
        <v>0</v>
      </c>
      <c r="AH816" s="16"/>
      <c r="AI816" s="16" t="n">
        <v>0</v>
      </c>
      <c r="AJ816" s="16" t="n">
        <v>0</v>
      </c>
    </row>
    <row r="817">
      <c r="B817" t="s">
        <v>288</v>
      </c>
      <c r="C817" s="16" t="n">
        <v>0.817540736721796</v>
      </c>
      <c r="D817" s="16" t="n">
        <v>0.790844476345996</v>
      </c>
      <c r="E817" s="16" t="n">
        <v>0.842809133095728</v>
      </c>
      <c r="F817" s="16"/>
      <c r="G817" s="16" t="n">
        <v>0.8490019910157</v>
      </c>
      <c r="H817" s="16" t="n">
        <v>0.803960722039783</v>
      </c>
      <c r="I817" s="16" t="n">
        <v>0.817748551566534</v>
      </c>
      <c r="J817" s="16"/>
      <c r="K817" s="16" t="n">
        <v>0.836220322502486</v>
      </c>
      <c r="L817" s="16" t="n">
        <v>0.839619616013604</v>
      </c>
      <c r="M817" s="16" t="n">
        <v>0.771198982487578</v>
      </c>
      <c r="N817" s="16" t="n">
        <v>0.815575881091993</v>
      </c>
      <c r="O817" s="16" t="n">
        <v>0.813716730868363</v>
      </c>
      <c r="P817" s="16" t="n">
        <v>0.791254465469138</v>
      </c>
      <c r="Q817" s="16" t="n">
        <v>0.8172404982378</v>
      </c>
      <c r="R817" s="16" t="n">
        <v>0.846794492260611</v>
      </c>
      <c r="S817" s="16" t="n">
        <v>0.801092179439948</v>
      </c>
      <c r="T817" s="16" t="n">
        <v>0.842995952624392</v>
      </c>
      <c r="U817" s="16" t="n">
        <v>0.86444427806014</v>
      </c>
      <c r="V817" s="16" t="n">
        <v>0.728192901044521</v>
      </c>
      <c r="W817" s="16"/>
      <c r="X817" s="16" t="n">
        <v>0.802698651142772</v>
      </c>
      <c r="Y817" s="16" t="n">
        <v>0.842898069715037</v>
      </c>
      <c r="Z817" s="16"/>
      <c r="AA817" s="16" t="n">
        <v>0.851423656202035</v>
      </c>
      <c r="AB817" s="16" t="n">
        <v>0.852682319935277</v>
      </c>
      <c r="AC817" s="16" t="n">
        <v>0.746065706995438</v>
      </c>
      <c r="AD817" s="16"/>
      <c r="AE817" s="16" t="n">
        <v>0.813549643243183</v>
      </c>
      <c r="AF817" s="16" t="n">
        <v>0.834349314102545</v>
      </c>
      <c r="AG817" s="16" t="n">
        <v>0.792273933132407</v>
      </c>
      <c r="AH817" s="16"/>
      <c r="AI817" s="16" t="n">
        <v>0.856865485446678</v>
      </c>
      <c r="AJ817" s="16" t="n">
        <v>0.86031755609736</v>
      </c>
    </row>
    <row r="818">
      <c r="B818" t="s">
        <v>289</v>
      </c>
      <c r="C818" s="16" t="n">
        <v>0.0635221061161105</v>
      </c>
      <c r="D818" s="16" t="n">
        <v>0.0695838414854484</v>
      </c>
      <c r="E818" s="16" t="n">
        <v>0.0591076438785225</v>
      </c>
      <c r="F818" s="16"/>
      <c r="G818" s="16" t="n">
        <v>0.0606392926856744</v>
      </c>
      <c r="H818" s="16" t="n">
        <v>0.0656017226821817</v>
      </c>
      <c r="I818" s="16" t="n">
        <v>0.0627259959895972</v>
      </c>
      <c r="J818" s="16"/>
      <c r="K818" s="16" t="n">
        <v>0.0508527569069664</v>
      </c>
      <c r="L818" s="16" t="n">
        <v>0.0519139840411007</v>
      </c>
      <c r="M818" s="16" t="n">
        <v>0.0837106601429056</v>
      </c>
      <c r="N818" s="16" t="n">
        <v>0.0702411724043561</v>
      </c>
      <c r="O818" s="16" t="n">
        <v>0.0677212886626626</v>
      </c>
      <c r="P818" s="16" t="n">
        <v>0.0526606643654774</v>
      </c>
      <c r="Q818" s="16" t="n">
        <v>0.0699010655104629</v>
      </c>
      <c r="R818" s="16" t="n">
        <v>0.0467223803176112</v>
      </c>
      <c r="S818" s="16" t="n">
        <v>0.0779897014340763</v>
      </c>
      <c r="T818" s="16" t="n">
        <v>0.0499521193444862</v>
      </c>
      <c r="U818" s="16" t="n">
        <v>0.0615431722659685</v>
      </c>
      <c r="V818" s="16" t="n">
        <v>0.117280211410436</v>
      </c>
      <c r="W818" s="16"/>
      <c r="X818" s="16" t="n">
        <v>0.0620035720685466</v>
      </c>
      <c r="Y818" s="16" t="n">
        <v>0.0661164836583121</v>
      </c>
      <c r="Z818" s="16"/>
      <c r="AA818" s="16" t="n">
        <v>0.0781198237236889</v>
      </c>
      <c r="AB818" s="16" t="n">
        <v>0.0481925172507002</v>
      </c>
      <c r="AC818" s="16" t="n">
        <v>0.0734831278455207</v>
      </c>
      <c r="AD818" s="16"/>
      <c r="AE818" s="16" t="n">
        <v>0.0726242338857569</v>
      </c>
      <c r="AF818" s="16" t="n">
        <v>0.0510204967069217</v>
      </c>
      <c r="AG818" s="16" t="n">
        <v>0.0660187331970891</v>
      </c>
      <c r="AH818" s="16"/>
      <c r="AI818" s="16" t="n">
        <v>0.0581583418829129</v>
      </c>
      <c r="AJ818" s="16" t="n">
        <v>0.0619075583237673</v>
      </c>
    </row>
    <row r="819">
      <c r="B819" t="s">
        <v>290</v>
      </c>
      <c r="C819" s="16" t="n">
        <v>0</v>
      </c>
      <c r="D819" s="16" t="n">
        <v>0</v>
      </c>
      <c r="E819" s="16" t="n">
        <v>0</v>
      </c>
      <c r="F819" s="16"/>
      <c r="G819" s="16" t="n">
        <v>0</v>
      </c>
      <c r="H819" s="16" t="n">
        <v>0</v>
      </c>
      <c r="I819" s="16" t="n">
        <v>0</v>
      </c>
      <c r="J819" s="16"/>
      <c r="K819" s="16" t="n">
        <v>0</v>
      </c>
      <c r="L819" s="16" t="n">
        <v>0</v>
      </c>
      <c r="M819" s="16" t="n">
        <v>0</v>
      </c>
      <c r="N819" s="16" t="n">
        <v>0</v>
      </c>
      <c r="O819" s="16" t="n">
        <v>0</v>
      </c>
      <c r="P819" s="16" t="n">
        <v>0</v>
      </c>
      <c r="Q819" s="16" t="n">
        <v>0</v>
      </c>
      <c r="R819" s="16" t="n">
        <v>0</v>
      </c>
      <c r="S819" s="16" t="n">
        <v>0</v>
      </c>
      <c r="T819" s="16" t="n">
        <v>0</v>
      </c>
      <c r="U819" s="16" t="n">
        <v>0</v>
      </c>
      <c r="V819" s="16" t="n">
        <v>0</v>
      </c>
      <c r="W819" s="16"/>
      <c r="X819" s="16" t="n">
        <v>0</v>
      </c>
      <c r="Y819" s="16" t="n">
        <v>0</v>
      </c>
      <c r="Z819" s="16"/>
      <c r="AA819" s="16" t="n">
        <v>0</v>
      </c>
      <c r="AB819" s="16" t="n">
        <v>0</v>
      </c>
      <c r="AC819" s="16" t="n">
        <v>0</v>
      </c>
      <c r="AD819" s="16"/>
      <c r="AE819" s="16" t="n">
        <v>0</v>
      </c>
      <c r="AF819" s="16" t="n">
        <v>0</v>
      </c>
      <c r="AG819" s="16" t="n">
        <v>0</v>
      </c>
      <c r="AH819" s="16"/>
      <c r="AI819" s="16" t="n">
        <v>0</v>
      </c>
      <c r="AJ819" s="16" t="n">
        <v>0</v>
      </c>
    </row>
    <row r="820">
      <c r="B820" t="s">
        <v>291</v>
      </c>
      <c r="C820" s="16" t="n">
        <v>0</v>
      </c>
      <c r="D820" s="16" t="n">
        <v>0</v>
      </c>
      <c r="E820" s="16" t="n">
        <v>0</v>
      </c>
      <c r="F820" s="16"/>
      <c r="G820" s="16" t="n">
        <v>0</v>
      </c>
      <c r="H820" s="16" t="n">
        <v>0</v>
      </c>
      <c r="I820" s="16" t="n">
        <v>0</v>
      </c>
      <c r="J820" s="16"/>
      <c r="K820" s="16" t="n">
        <v>0</v>
      </c>
      <c r="L820" s="16" t="n">
        <v>0</v>
      </c>
      <c r="M820" s="16" t="n">
        <v>0</v>
      </c>
      <c r="N820" s="16" t="n">
        <v>0</v>
      </c>
      <c r="O820" s="16" t="n">
        <v>0</v>
      </c>
      <c r="P820" s="16" t="n">
        <v>0</v>
      </c>
      <c r="Q820" s="16" t="n">
        <v>0</v>
      </c>
      <c r="R820" s="16" t="n">
        <v>0</v>
      </c>
      <c r="S820" s="16" t="n">
        <v>0</v>
      </c>
      <c r="T820" s="16" t="n">
        <v>0</v>
      </c>
      <c r="U820" s="16" t="n">
        <v>0</v>
      </c>
      <c r="V820" s="16" t="n">
        <v>0</v>
      </c>
      <c r="W820" s="16"/>
      <c r="X820" s="16" t="n">
        <v>0</v>
      </c>
      <c r="Y820" s="16" t="n">
        <v>0</v>
      </c>
      <c r="Z820" s="16"/>
      <c r="AA820" s="16" t="n">
        <v>0</v>
      </c>
      <c r="AB820" s="16" t="n">
        <v>0</v>
      </c>
      <c r="AC820" s="16" t="n">
        <v>0</v>
      </c>
      <c r="AD820" s="16"/>
      <c r="AE820" s="16" t="n">
        <v>0</v>
      </c>
      <c r="AF820" s="16" t="n">
        <v>0</v>
      </c>
      <c r="AG820" s="16" t="n">
        <v>0</v>
      </c>
      <c r="AH820" s="16"/>
      <c r="AI820" s="16" t="n">
        <v>0</v>
      </c>
      <c r="AJ820" s="16" t="n">
        <v>0</v>
      </c>
    </row>
    <row r="821">
      <c r="B821" t="s">
        <v>292</v>
      </c>
      <c r="C821" s="16" t="n">
        <v>0</v>
      </c>
      <c r="D821" s="16" t="n">
        <v>0</v>
      </c>
      <c r="E821" s="16" t="n">
        <v>0</v>
      </c>
      <c r="F821" s="16"/>
      <c r="G821" s="16" t="n">
        <v>0</v>
      </c>
      <c r="H821" s="16" t="n">
        <v>0</v>
      </c>
      <c r="I821" s="16" t="n">
        <v>0</v>
      </c>
      <c r="J821" s="16"/>
      <c r="K821" s="16" t="n">
        <v>0</v>
      </c>
      <c r="L821" s="16" t="n">
        <v>0</v>
      </c>
      <c r="M821" s="16" t="n">
        <v>0</v>
      </c>
      <c r="N821" s="16" t="n">
        <v>0</v>
      </c>
      <c r="O821" s="16" t="n">
        <v>0</v>
      </c>
      <c r="P821" s="16" t="n">
        <v>0</v>
      </c>
      <c r="Q821" s="16" t="n">
        <v>0</v>
      </c>
      <c r="R821" s="16" t="n">
        <v>0</v>
      </c>
      <c r="S821" s="16" t="n">
        <v>0</v>
      </c>
      <c r="T821" s="16" t="n">
        <v>0</v>
      </c>
      <c r="U821" s="16" t="n">
        <v>0</v>
      </c>
      <c r="V821" s="16" t="n">
        <v>0</v>
      </c>
      <c r="W821" s="16"/>
      <c r="X821" s="16" t="n">
        <v>0</v>
      </c>
      <c r="Y821" s="16" t="n">
        <v>0</v>
      </c>
      <c r="Z821" s="16"/>
      <c r="AA821" s="16" t="n">
        <v>0</v>
      </c>
      <c r="AB821" s="16" t="n">
        <v>0</v>
      </c>
      <c r="AC821" s="16" t="n">
        <v>0</v>
      </c>
      <c r="AD821" s="16"/>
      <c r="AE821" s="16" t="n">
        <v>0</v>
      </c>
      <c r="AF821" s="16" t="n">
        <v>0</v>
      </c>
      <c r="AG821" s="16" t="n">
        <v>0</v>
      </c>
      <c r="AH821" s="16"/>
      <c r="AI821" s="16" t="n">
        <v>0</v>
      </c>
      <c r="AJ821" s="16" t="n">
        <v>0</v>
      </c>
    </row>
    <row r="822">
      <c r="B822" t="s">
        <v>293</v>
      </c>
      <c r="C822" s="16" t="n">
        <v>0</v>
      </c>
      <c r="D822" s="16" t="n">
        <v>0</v>
      </c>
      <c r="E822" s="16" t="n">
        <v>0</v>
      </c>
      <c r="F822" s="16"/>
      <c r="G822" s="16" t="n">
        <v>0</v>
      </c>
      <c r="H822" s="16" t="n">
        <v>0</v>
      </c>
      <c r="I822" s="16" t="n">
        <v>0</v>
      </c>
      <c r="J822" s="16"/>
      <c r="K822" s="16" t="n">
        <v>0</v>
      </c>
      <c r="L822" s="16" t="n">
        <v>0</v>
      </c>
      <c r="M822" s="16" t="n">
        <v>0</v>
      </c>
      <c r="N822" s="16" t="n">
        <v>0</v>
      </c>
      <c r="O822" s="16" t="n">
        <v>0</v>
      </c>
      <c r="P822" s="16" t="n">
        <v>0</v>
      </c>
      <c r="Q822" s="16" t="n">
        <v>0</v>
      </c>
      <c r="R822" s="16" t="n">
        <v>0</v>
      </c>
      <c r="S822" s="16" t="n">
        <v>0</v>
      </c>
      <c r="T822" s="16" t="n">
        <v>0</v>
      </c>
      <c r="U822" s="16" t="n">
        <v>0</v>
      </c>
      <c r="V822" s="16" t="n">
        <v>0</v>
      </c>
      <c r="W822" s="16"/>
      <c r="X822" s="16" t="n">
        <v>0</v>
      </c>
      <c r="Y822" s="16" t="n">
        <v>0</v>
      </c>
      <c r="Z822" s="16"/>
      <c r="AA822" s="16" t="n">
        <v>0</v>
      </c>
      <c r="AB822" s="16" t="n">
        <v>0</v>
      </c>
      <c r="AC822" s="16" t="n">
        <v>0</v>
      </c>
      <c r="AD822" s="16"/>
      <c r="AE822" s="16" t="n">
        <v>0</v>
      </c>
      <c r="AF822" s="16" t="n">
        <v>0</v>
      </c>
      <c r="AG822" s="16" t="n">
        <v>0</v>
      </c>
      <c r="AH822" s="16"/>
      <c r="AI822" s="16" t="n">
        <v>0</v>
      </c>
      <c r="AJ822" s="16" t="n">
        <v>0</v>
      </c>
    </row>
    <row r="823">
      <c r="B823" t="s">
        <v>294</v>
      </c>
      <c r="C823" s="16" t="n">
        <v>0</v>
      </c>
      <c r="D823" s="16" t="n">
        <v>0</v>
      </c>
      <c r="E823" s="16" t="n">
        <v>0</v>
      </c>
      <c r="F823" s="16"/>
      <c r="G823" s="16" t="n">
        <v>0</v>
      </c>
      <c r="H823" s="16" t="n">
        <v>0</v>
      </c>
      <c r="I823" s="16" t="n">
        <v>0</v>
      </c>
      <c r="J823" s="16"/>
      <c r="K823" s="16" t="n">
        <v>0</v>
      </c>
      <c r="L823" s="16" t="n">
        <v>0</v>
      </c>
      <c r="M823" s="16" t="n">
        <v>0</v>
      </c>
      <c r="N823" s="16" t="n">
        <v>0</v>
      </c>
      <c r="O823" s="16" t="n">
        <v>0</v>
      </c>
      <c r="P823" s="16" t="n">
        <v>0</v>
      </c>
      <c r="Q823" s="16" t="n">
        <v>0</v>
      </c>
      <c r="R823" s="16" t="n">
        <v>0</v>
      </c>
      <c r="S823" s="16" t="n">
        <v>0</v>
      </c>
      <c r="T823" s="16" t="n">
        <v>0</v>
      </c>
      <c r="U823" s="16" t="n">
        <v>0</v>
      </c>
      <c r="V823" s="16" t="n">
        <v>0</v>
      </c>
      <c r="W823" s="16"/>
      <c r="X823" s="16" t="n">
        <v>0</v>
      </c>
      <c r="Y823" s="16" t="n">
        <v>0</v>
      </c>
      <c r="Z823" s="16"/>
      <c r="AA823" s="16" t="n">
        <v>0</v>
      </c>
      <c r="AB823" s="16" t="n">
        <v>0</v>
      </c>
      <c r="AC823" s="16" t="n">
        <v>0</v>
      </c>
      <c r="AD823" s="16"/>
      <c r="AE823" s="16" t="n">
        <v>0</v>
      </c>
      <c r="AF823" s="16" t="n">
        <v>0</v>
      </c>
      <c r="AG823" s="16" t="n">
        <v>0</v>
      </c>
      <c r="AH823" s="16"/>
      <c r="AI823" s="16" t="n">
        <v>0</v>
      </c>
      <c r="AJ823" s="16" t="n">
        <v>0</v>
      </c>
    </row>
    <row r="824">
      <c r="B824" t="s">
        <v>295</v>
      </c>
      <c r="C824" s="16" t="n">
        <v>0</v>
      </c>
      <c r="D824" s="16" t="n">
        <v>0</v>
      </c>
      <c r="E824" s="16" t="n">
        <v>0</v>
      </c>
      <c r="F824" s="16"/>
      <c r="G824" s="16" t="n">
        <v>0</v>
      </c>
      <c r="H824" s="16" t="n">
        <v>0</v>
      </c>
      <c r="I824" s="16" t="n">
        <v>0</v>
      </c>
      <c r="J824" s="16"/>
      <c r="K824" s="16" t="n">
        <v>0</v>
      </c>
      <c r="L824" s="16" t="n">
        <v>0</v>
      </c>
      <c r="M824" s="16" t="n">
        <v>0</v>
      </c>
      <c r="N824" s="16" t="n">
        <v>0</v>
      </c>
      <c r="O824" s="16" t="n">
        <v>0</v>
      </c>
      <c r="P824" s="16" t="n">
        <v>0</v>
      </c>
      <c r="Q824" s="16" t="n">
        <v>0</v>
      </c>
      <c r="R824" s="16" t="n">
        <v>0</v>
      </c>
      <c r="S824" s="16" t="n">
        <v>0</v>
      </c>
      <c r="T824" s="16" t="n">
        <v>0</v>
      </c>
      <c r="U824" s="16" t="n">
        <v>0</v>
      </c>
      <c r="V824" s="16" t="n">
        <v>0</v>
      </c>
      <c r="W824" s="16"/>
      <c r="X824" s="16" t="n">
        <v>0</v>
      </c>
      <c r="Y824" s="16" t="n">
        <v>0</v>
      </c>
      <c r="Z824" s="16"/>
      <c r="AA824" s="16" t="n">
        <v>0</v>
      </c>
      <c r="AB824" s="16" t="n">
        <v>0</v>
      </c>
      <c r="AC824" s="16" t="n">
        <v>0</v>
      </c>
      <c r="AD824" s="16"/>
      <c r="AE824" s="16" t="n">
        <v>0</v>
      </c>
      <c r="AF824" s="16" t="n">
        <v>0</v>
      </c>
      <c r="AG824" s="16" t="n">
        <v>0</v>
      </c>
      <c r="AH824" s="16"/>
      <c r="AI824" s="16" t="n">
        <v>0</v>
      </c>
      <c r="AJ824" s="16" t="n">
        <v>0</v>
      </c>
    </row>
    <row r="825">
      <c r="B825" t="s">
        <v>269</v>
      </c>
      <c r="C825" s="16" t="n">
        <v>0.0526021275466385</v>
      </c>
      <c r="D825" s="16" t="n">
        <v>0.0580921260330688</v>
      </c>
      <c r="E825" s="16" t="n">
        <v>0.0474434360307186</v>
      </c>
      <c r="F825" s="16"/>
      <c r="G825" s="16" t="n">
        <v>0.0408636775830372</v>
      </c>
      <c r="H825" s="16" t="n">
        <v>0.0576981754719806</v>
      </c>
      <c r="I825" s="16" t="n">
        <v>0.0524973932791642</v>
      </c>
      <c r="J825" s="16"/>
      <c r="K825" s="16" t="n">
        <v>0.0586531117514066</v>
      </c>
      <c r="L825" s="16" t="n">
        <v>0.0523310217210095</v>
      </c>
      <c r="M825" s="16" t="n">
        <v>0.0406626603611668</v>
      </c>
      <c r="N825" s="16" t="n">
        <v>0.0500048487773298</v>
      </c>
      <c r="O825" s="16" t="n">
        <v>0.053330977890707</v>
      </c>
      <c r="P825" s="16" t="n">
        <v>0.0667231520328546</v>
      </c>
      <c r="Q825" s="16" t="n">
        <v>0.0491740437389411</v>
      </c>
      <c r="R825" s="16" t="n">
        <v>0.0327592155432984</v>
      </c>
      <c r="S825" s="16" t="n">
        <v>0.0730953359137216</v>
      </c>
      <c r="T825" s="16" t="n">
        <v>0.0418710771020567</v>
      </c>
      <c r="U825" s="16" t="n">
        <v>0.0111774919134802</v>
      </c>
      <c r="V825" s="16" t="n">
        <v>0.0741499352555327</v>
      </c>
      <c r="W825" s="16"/>
      <c r="X825" s="16" t="n">
        <v>0.060601635011227</v>
      </c>
      <c r="Y825" s="16" t="n">
        <v>0.0389351685817759</v>
      </c>
      <c r="Z825" s="16"/>
      <c r="AA825" s="16" t="n">
        <v>0.0233709771050262</v>
      </c>
      <c r="AB825" s="16" t="n">
        <v>0.0395531706263045</v>
      </c>
      <c r="AC825" s="16" t="n">
        <v>0.091167553660284</v>
      </c>
      <c r="AD825" s="16"/>
      <c r="AE825" s="16" t="n">
        <v>0.0507718306382758</v>
      </c>
      <c r="AF825" s="16" t="n">
        <v>0.0453272125515044</v>
      </c>
      <c r="AG825" s="16" t="n">
        <v>0.0729898310818437</v>
      </c>
      <c r="AH825" s="16"/>
      <c r="AI825" s="16" t="n">
        <v>0.0319316065974835</v>
      </c>
      <c r="AJ825" s="16" t="n">
        <v>0.0270292895714902</v>
      </c>
    </row>
    <row r="826">
      <c r="B826" t="s">
        <v>270</v>
      </c>
      <c r="C826" s="16" t="n">
        <v>0.0663350296154555</v>
      </c>
      <c r="D826" s="16" t="n">
        <v>0.0814795561354869</v>
      </c>
      <c r="E826" s="16" t="n">
        <v>0.0506397869950309</v>
      </c>
      <c r="F826" s="16"/>
      <c r="G826" s="16" t="n">
        <v>0.0494950387155887</v>
      </c>
      <c r="H826" s="16" t="n">
        <v>0.072739379806055</v>
      </c>
      <c r="I826" s="16" t="n">
        <v>0.0670280591647042</v>
      </c>
      <c r="J826" s="16"/>
      <c r="K826" s="16" t="n">
        <v>0.0542738088391409</v>
      </c>
      <c r="L826" s="16" t="n">
        <v>0.0561353782242854</v>
      </c>
      <c r="M826" s="16" t="n">
        <v>0.104427697008349</v>
      </c>
      <c r="N826" s="16" t="n">
        <v>0.0641780977263209</v>
      </c>
      <c r="O826" s="16" t="n">
        <v>0.0652310025782677</v>
      </c>
      <c r="P826" s="16" t="n">
        <v>0.0893617181325298</v>
      </c>
      <c r="Q826" s="16" t="n">
        <v>0.0636843925127965</v>
      </c>
      <c r="R826" s="16" t="n">
        <v>0.0737239118784793</v>
      </c>
      <c r="S826" s="16" t="n">
        <v>0.0478227832122545</v>
      </c>
      <c r="T826" s="16" t="n">
        <v>0.0651808509290651</v>
      </c>
      <c r="U826" s="16" t="n">
        <v>0.0628350577604108</v>
      </c>
      <c r="V826" s="16" t="n">
        <v>0.0803769522895101</v>
      </c>
      <c r="W826" s="16"/>
      <c r="X826" s="16" t="n">
        <v>0.0746961417774543</v>
      </c>
      <c r="Y826" s="16" t="n">
        <v>0.052050278044875</v>
      </c>
      <c r="Z826" s="16"/>
      <c r="AA826" s="16" t="n">
        <v>0.0470855429692498</v>
      </c>
      <c r="AB826" s="16" t="n">
        <v>0.0595719921877183</v>
      </c>
      <c r="AC826" s="16" t="n">
        <v>0.0892836114987578</v>
      </c>
      <c r="AD826" s="16"/>
      <c r="AE826" s="16" t="n">
        <v>0.0630542922327845</v>
      </c>
      <c r="AF826" s="16" t="n">
        <v>0.0693029766390293</v>
      </c>
      <c r="AG826" s="16" t="n">
        <v>0.0687175025886604</v>
      </c>
      <c r="AH826" s="16"/>
      <c r="AI826" s="16" t="n">
        <v>0.0530445660729255</v>
      </c>
      <c r="AJ826" s="16" t="n">
        <v>0.0507455960073823</v>
      </c>
    </row>
    <row r="827">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row>
    <row r="828">
      <c r="B828" s="7" t="s">
        <v>275</v>
      </c>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row>
    <row r="829">
      <c r="B829" s="26" t="s">
        <v>65</v>
      </c>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row>
    <row r="830">
      <c r="B830" t="s">
        <v>276</v>
      </c>
      <c r="C830" s="16" t="n">
        <v>0</v>
      </c>
      <c r="D830" s="16" t="n">
        <v>0</v>
      </c>
      <c r="E830" s="16" t="n">
        <v>0</v>
      </c>
      <c r="F830" s="16"/>
      <c r="G830" s="16" t="n">
        <v>0</v>
      </c>
      <c r="H830" s="16" t="n">
        <v>0</v>
      </c>
      <c r="I830" s="16" t="n">
        <v>0</v>
      </c>
      <c r="J830" s="16"/>
      <c r="K830" s="16" t="n">
        <v>0</v>
      </c>
      <c r="L830" s="16" t="n">
        <v>0</v>
      </c>
      <c r="M830" s="16" t="n">
        <v>0</v>
      </c>
      <c r="N830" s="16" t="n">
        <v>0</v>
      </c>
      <c r="O830" s="16" t="n">
        <v>0</v>
      </c>
      <c r="P830" s="16" t="n">
        <v>0</v>
      </c>
      <c r="Q830" s="16" t="n">
        <v>0</v>
      </c>
      <c r="R830" s="16" t="n">
        <v>0</v>
      </c>
      <c r="S830" s="16" t="n">
        <v>0</v>
      </c>
      <c r="T830" s="16" t="n">
        <v>0</v>
      </c>
      <c r="U830" s="16" t="n">
        <v>0</v>
      </c>
      <c r="V830" s="16" t="n">
        <v>0</v>
      </c>
      <c r="W830" s="16"/>
      <c r="X830" s="16" t="n">
        <v>0</v>
      </c>
      <c r="Y830" s="16" t="n">
        <v>0</v>
      </c>
      <c r="Z830" s="16"/>
      <c r="AA830" s="16" t="n">
        <v>0</v>
      </c>
      <c r="AB830" s="16" t="n">
        <v>0</v>
      </c>
      <c r="AC830" s="16" t="n">
        <v>0</v>
      </c>
      <c r="AD830" s="16"/>
      <c r="AE830" s="16" t="n">
        <v>0</v>
      </c>
      <c r="AF830" s="16" t="n">
        <v>0</v>
      </c>
      <c r="AG830" s="16" t="n">
        <v>0</v>
      </c>
      <c r="AH830" s="16"/>
      <c r="AI830" s="16" t="n">
        <v>0</v>
      </c>
      <c r="AJ830" s="16" t="n">
        <v>0</v>
      </c>
    </row>
    <row r="831">
      <c r="B831" t="s">
        <v>277</v>
      </c>
      <c r="C831" s="16" t="n">
        <v>0</v>
      </c>
      <c r="D831" s="16" t="n">
        <v>0</v>
      </c>
      <c r="E831" s="16" t="n">
        <v>0</v>
      </c>
      <c r="F831" s="16"/>
      <c r="G831" s="16" t="n">
        <v>0</v>
      </c>
      <c r="H831" s="16" t="n">
        <v>0</v>
      </c>
      <c r="I831" s="16" t="n">
        <v>0</v>
      </c>
      <c r="J831" s="16"/>
      <c r="K831" s="16" t="n">
        <v>0</v>
      </c>
      <c r="L831" s="16" t="n">
        <v>0</v>
      </c>
      <c r="M831" s="16" t="n">
        <v>0</v>
      </c>
      <c r="N831" s="16" t="n">
        <v>0</v>
      </c>
      <c r="O831" s="16" t="n">
        <v>0</v>
      </c>
      <c r="P831" s="16" t="n">
        <v>0</v>
      </c>
      <c r="Q831" s="16" t="n">
        <v>0</v>
      </c>
      <c r="R831" s="16" t="n">
        <v>0</v>
      </c>
      <c r="S831" s="16" t="n">
        <v>0</v>
      </c>
      <c r="T831" s="16" t="n">
        <v>0</v>
      </c>
      <c r="U831" s="16" t="n">
        <v>0</v>
      </c>
      <c r="V831" s="16" t="n">
        <v>0</v>
      </c>
      <c r="W831" s="16"/>
      <c r="X831" s="16" t="n">
        <v>0</v>
      </c>
      <c r="Y831" s="16" t="n">
        <v>0</v>
      </c>
      <c r="Z831" s="16"/>
      <c r="AA831" s="16" t="n">
        <v>0</v>
      </c>
      <c r="AB831" s="16" t="n">
        <v>0</v>
      </c>
      <c r="AC831" s="16" t="n">
        <v>0</v>
      </c>
      <c r="AD831" s="16"/>
      <c r="AE831" s="16" t="n">
        <v>0</v>
      </c>
      <c r="AF831" s="16" t="n">
        <v>0</v>
      </c>
      <c r="AG831" s="16" t="n">
        <v>0</v>
      </c>
      <c r="AH831" s="16"/>
      <c r="AI831" s="16" t="n">
        <v>0</v>
      </c>
      <c r="AJ831" s="16" t="n">
        <v>0</v>
      </c>
    </row>
    <row r="832">
      <c r="B832" t="s">
        <v>278</v>
      </c>
      <c r="C832" s="16" t="n">
        <v>0</v>
      </c>
      <c r="D832" s="16" t="n">
        <v>0</v>
      </c>
      <c r="E832" s="16" t="n">
        <v>0</v>
      </c>
      <c r="F832" s="16"/>
      <c r="G832" s="16" t="n">
        <v>0</v>
      </c>
      <c r="H832" s="16" t="n">
        <v>0</v>
      </c>
      <c r="I832" s="16" t="n">
        <v>0</v>
      </c>
      <c r="J832" s="16"/>
      <c r="K832" s="16" t="n">
        <v>0</v>
      </c>
      <c r="L832" s="16" t="n">
        <v>0</v>
      </c>
      <c r="M832" s="16" t="n">
        <v>0</v>
      </c>
      <c r="N832" s="16" t="n">
        <v>0</v>
      </c>
      <c r="O832" s="16" t="n">
        <v>0</v>
      </c>
      <c r="P832" s="16" t="n">
        <v>0</v>
      </c>
      <c r="Q832" s="16" t="n">
        <v>0</v>
      </c>
      <c r="R832" s="16" t="n">
        <v>0</v>
      </c>
      <c r="S832" s="16" t="n">
        <v>0</v>
      </c>
      <c r="T832" s="16" t="n">
        <v>0</v>
      </c>
      <c r="U832" s="16" t="n">
        <v>0</v>
      </c>
      <c r="V832" s="16" t="n">
        <v>0</v>
      </c>
      <c r="W832" s="16"/>
      <c r="X832" s="16" t="n">
        <v>0</v>
      </c>
      <c r="Y832" s="16" t="n">
        <v>0</v>
      </c>
      <c r="Z832" s="16"/>
      <c r="AA832" s="16" t="n">
        <v>0</v>
      </c>
      <c r="AB832" s="16" t="n">
        <v>0</v>
      </c>
      <c r="AC832" s="16" t="n">
        <v>0</v>
      </c>
      <c r="AD832" s="16"/>
      <c r="AE832" s="16" t="n">
        <v>0</v>
      </c>
      <c r="AF832" s="16" t="n">
        <v>0</v>
      </c>
      <c r="AG832" s="16" t="n">
        <v>0</v>
      </c>
      <c r="AH832" s="16"/>
      <c r="AI832" s="16" t="n">
        <v>0</v>
      </c>
      <c r="AJ832" s="16" t="n">
        <v>0</v>
      </c>
    </row>
    <row r="833">
      <c r="B833" t="s">
        <v>279</v>
      </c>
      <c r="C833" s="16" t="n">
        <v>0</v>
      </c>
      <c r="D833" s="16" t="n">
        <v>0</v>
      </c>
      <c r="E833" s="16" t="n">
        <v>0</v>
      </c>
      <c r="F833" s="16"/>
      <c r="G833" s="16" t="n">
        <v>0</v>
      </c>
      <c r="H833" s="16" t="n">
        <v>0</v>
      </c>
      <c r="I833" s="16" t="n">
        <v>0</v>
      </c>
      <c r="J833" s="16"/>
      <c r="K833" s="16" t="n">
        <v>0</v>
      </c>
      <c r="L833" s="16" t="n">
        <v>0</v>
      </c>
      <c r="M833" s="16" t="n">
        <v>0</v>
      </c>
      <c r="N833" s="16" t="n">
        <v>0</v>
      </c>
      <c r="O833" s="16" t="n">
        <v>0</v>
      </c>
      <c r="P833" s="16" t="n">
        <v>0</v>
      </c>
      <c r="Q833" s="16" t="n">
        <v>0</v>
      </c>
      <c r="R833" s="16" t="n">
        <v>0</v>
      </c>
      <c r="S833" s="16" t="n">
        <v>0</v>
      </c>
      <c r="T833" s="16" t="n">
        <v>0</v>
      </c>
      <c r="U833" s="16" t="n">
        <v>0</v>
      </c>
      <c r="V833" s="16" t="n">
        <v>0</v>
      </c>
      <c r="W833" s="16"/>
      <c r="X833" s="16" t="n">
        <v>0</v>
      </c>
      <c r="Y833" s="16" t="n">
        <v>0</v>
      </c>
      <c r="Z833" s="16"/>
      <c r="AA833" s="16" t="n">
        <v>0</v>
      </c>
      <c r="AB833" s="16" t="n">
        <v>0</v>
      </c>
      <c r="AC833" s="16" t="n">
        <v>0</v>
      </c>
      <c r="AD833" s="16"/>
      <c r="AE833" s="16" t="n">
        <v>0</v>
      </c>
      <c r="AF833" s="16" t="n">
        <v>0</v>
      </c>
      <c r="AG833" s="16" t="n">
        <v>0</v>
      </c>
      <c r="AH833" s="16"/>
      <c r="AI833" s="16" t="n">
        <v>0</v>
      </c>
      <c r="AJ833" s="16" t="n">
        <v>0</v>
      </c>
    </row>
    <row r="834">
      <c r="B834" t="s">
        <v>280</v>
      </c>
      <c r="C834" s="16" t="n">
        <v>0</v>
      </c>
      <c r="D834" s="16" t="n">
        <v>0</v>
      </c>
      <c r="E834" s="16" t="n">
        <v>0</v>
      </c>
      <c r="F834" s="16"/>
      <c r="G834" s="16" t="n">
        <v>0</v>
      </c>
      <c r="H834" s="16" t="n">
        <v>0</v>
      </c>
      <c r="I834" s="16" t="n">
        <v>0</v>
      </c>
      <c r="J834" s="16"/>
      <c r="K834" s="16" t="n">
        <v>0</v>
      </c>
      <c r="L834" s="16" t="n">
        <v>0</v>
      </c>
      <c r="M834" s="16" t="n">
        <v>0</v>
      </c>
      <c r="N834" s="16" t="n">
        <v>0</v>
      </c>
      <c r="O834" s="16" t="n">
        <v>0</v>
      </c>
      <c r="P834" s="16" t="n">
        <v>0</v>
      </c>
      <c r="Q834" s="16" t="n">
        <v>0</v>
      </c>
      <c r="R834" s="16" t="n">
        <v>0</v>
      </c>
      <c r="S834" s="16" t="n">
        <v>0</v>
      </c>
      <c r="T834" s="16" t="n">
        <v>0</v>
      </c>
      <c r="U834" s="16" t="n">
        <v>0</v>
      </c>
      <c r="V834" s="16" t="n">
        <v>0</v>
      </c>
      <c r="W834" s="16"/>
      <c r="X834" s="16" t="n">
        <v>0</v>
      </c>
      <c r="Y834" s="16" t="n">
        <v>0</v>
      </c>
      <c r="Z834" s="16"/>
      <c r="AA834" s="16" t="n">
        <v>0</v>
      </c>
      <c r="AB834" s="16" t="n">
        <v>0</v>
      </c>
      <c r="AC834" s="16" t="n">
        <v>0</v>
      </c>
      <c r="AD834" s="16"/>
      <c r="AE834" s="16" t="n">
        <v>0</v>
      </c>
      <c r="AF834" s="16" t="n">
        <v>0</v>
      </c>
      <c r="AG834" s="16" t="n">
        <v>0</v>
      </c>
      <c r="AH834" s="16"/>
      <c r="AI834" s="16" t="n">
        <v>0</v>
      </c>
      <c r="AJ834" s="16" t="n">
        <v>0</v>
      </c>
    </row>
    <row r="835">
      <c r="B835" t="s">
        <v>281</v>
      </c>
      <c r="C835" s="16" t="n">
        <v>0</v>
      </c>
      <c r="D835" s="16" t="n">
        <v>0</v>
      </c>
      <c r="E835" s="16" t="n">
        <v>0</v>
      </c>
      <c r="F835" s="16"/>
      <c r="G835" s="16" t="n">
        <v>0</v>
      </c>
      <c r="H835" s="16" t="n">
        <v>0</v>
      </c>
      <c r="I835" s="16" t="n">
        <v>0</v>
      </c>
      <c r="J835" s="16"/>
      <c r="K835" s="16" t="n">
        <v>0</v>
      </c>
      <c r="L835" s="16" t="n">
        <v>0</v>
      </c>
      <c r="M835" s="16" t="n">
        <v>0</v>
      </c>
      <c r="N835" s="16" t="n">
        <v>0</v>
      </c>
      <c r="O835" s="16" t="n">
        <v>0</v>
      </c>
      <c r="P835" s="16" t="n">
        <v>0</v>
      </c>
      <c r="Q835" s="16" t="n">
        <v>0</v>
      </c>
      <c r="R835" s="16" t="n">
        <v>0</v>
      </c>
      <c r="S835" s="16" t="n">
        <v>0</v>
      </c>
      <c r="T835" s="16" t="n">
        <v>0</v>
      </c>
      <c r="U835" s="16" t="n">
        <v>0</v>
      </c>
      <c r="V835" s="16" t="n">
        <v>0</v>
      </c>
      <c r="W835" s="16"/>
      <c r="X835" s="16" t="n">
        <v>0</v>
      </c>
      <c r="Y835" s="16" t="n">
        <v>0</v>
      </c>
      <c r="Z835" s="16"/>
      <c r="AA835" s="16" t="n">
        <v>0</v>
      </c>
      <c r="AB835" s="16" t="n">
        <v>0</v>
      </c>
      <c r="AC835" s="16" t="n">
        <v>0</v>
      </c>
      <c r="AD835" s="16"/>
      <c r="AE835" s="16" t="n">
        <v>0</v>
      </c>
      <c r="AF835" s="16" t="n">
        <v>0</v>
      </c>
      <c r="AG835" s="16" t="n">
        <v>0</v>
      </c>
      <c r="AH835" s="16"/>
      <c r="AI835" s="16" t="n">
        <v>0</v>
      </c>
      <c r="AJ835" s="16" t="n">
        <v>0</v>
      </c>
    </row>
    <row r="836">
      <c r="B836" t="s">
        <v>282</v>
      </c>
      <c r="C836" s="16" t="n">
        <v>0</v>
      </c>
      <c r="D836" s="16" t="n">
        <v>0</v>
      </c>
      <c r="E836" s="16" t="n">
        <v>0</v>
      </c>
      <c r="F836" s="16"/>
      <c r="G836" s="16" t="n">
        <v>0</v>
      </c>
      <c r="H836" s="16" t="n">
        <v>0</v>
      </c>
      <c r="I836" s="16" t="n">
        <v>0</v>
      </c>
      <c r="J836" s="16"/>
      <c r="K836" s="16" t="n">
        <v>0</v>
      </c>
      <c r="L836" s="16" t="n">
        <v>0</v>
      </c>
      <c r="M836" s="16" t="n">
        <v>0</v>
      </c>
      <c r="N836" s="16" t="n">
        <v>0</v>
      </c>
      <c r="O836" s="16" t="n">
        <v>0</v>
      </c>
      <c r="P836" s="16" t="n">
        <v>0</v>
      </c>
      <c r="Q836" s="16" t="n">
        <v>0</v>
      </c>
      <c r="R836" s="16" t="n">
        <v>0</v>
      </c>
      <c r="S836" s="16" t="n">
        <v>0</v>
      </c>
      <c r="T836" s="16" t="n">
        <v>0</v>
      </c>
      <c r="U836" s="16" t="n">
        <v>0</v>
      </c>
      <c r="V836" s="16" t="n">
        <v>0</v>
      </c>
      <c r="W836" s="16"/>
      <c r="X836" s="16" t="n">
        <v>0</v>
      </c>
      <c r="Y836" s="16" t="n">
        <v>0</v>
      </c>
      <c r="Z836" s="16"/>
      <c r="AA836" s="16" t="n">
        <v>0</v>
      </c>
      <c r="AB836" s="16" t="n">
        <v>0</v>
      </c>
      <c r="AC836" s="16" t="n">
        <v>0</v>
      </c>
      <c r="AD836" s="16"/>
      <c r="AE836" s="16" t="n">
        <v>0</v>
      </c>
      <c r="AF836" s="16" t="n">
        <v>0</v>
      </c>
      <c r="AG836" s="16" t="n">
        <v>0</v>
      </c>
      <c r="AH836" s="16"/>
      <c r="AI836" s="16" t="n">
        <v>0</v>
      </c>
      <c r="AJ836" s="16" t="n">
        <v>0</v>
      </c>
    </row>
    <row r="837">
      <c r="B837" t="s">
        <v>283</v>
      </c>
      <c r="C837" s="16" t="n">
        <v>0</v>
      </c>
      <c r="D837" s="16" t="n">
        <v>0</v>
      </c>
      <c r="E837" s="16" t="n">
        <v>0</v>
      </c>
      <c r="F837" s="16"/>
      <c r="G837" s="16" t="n">
        <v>0</v>
      </c>
      <c r="H837" s="16" t="n">
        <v>0</v>
      </c>
      <c r="I837" s="16" t="n">
        <v>0</v>
      </c>
      <c r="J837" s="16"/>
      <c r="K837" s="16" t="n">
        <v>0</v>
      </c>
      <c r="L837" s="16" t="n">
        <v>0</v>
      </c>
      <c r="M837" s="16" t="n">
        <v>0</v>
      </c>
      <c r="N837" s="16" t="n">
        <v>0</v>
      </c>
      <c r="O837" s="16" t="n">
        <v>0</v>
      </c>
      <c r="P837" s="16" t="n">
        <v>0</v>
      </c>
      <c r="Q837" s="16" t="n">
        <v>0</v>
      </c>
      <c r="R837" s="16" t="n">
        <v>0</v>
      </c>
      <c r="S837" s="16" t="n">
        <v>0</v>
      </c>
      <c r="T837" s="16" t="n">
        <v>0</v>
      </c>
      <c r="U837" s="16" t="n">
        <v>0</v>
      </c>
      <c r="V837" s="16" t="n">
        <v>0</v>
      </c>
      <c r="W837" s="16"/>
      <c r="X837" s="16" t="n">
        <v>0</v>
      </c>
      <c r="Y837" s="16" t="n">
        <v>0</v>
      </c>
      <c r="Z837" s="16"/>
      <c r="AA837" s="16" t="n">
        <v>0</v>
      </c>
      <c r="AB837" s="16" t="n">
        <v>0</v>
      </c>
      <c r="AC837" s="16" t="n">
        <v>0</v>
      </c>
      <c r="AD837" s="16"/>
      <c r="AE837" s="16" t="n">
        <v>0</v>
      </c>
      <c r="AF837" s="16" t="n">
        <v>0</v>
      </c>
      <c r="AG837" s="16" t="n">
        <v>0</v>
      </c>
      <c r="AH837" s="16"/>
      <c r="AI837" s="16" t="n">
        <v>0</v>
      </c>
      <c r="AJ837" s="16" t="n">
        <v>0</v>
      </c>
    </row>
    <row r="838">
      <c r="B838" t="s">
        <v>284</v>
      </c>
      <c r="C838" s="16" t="n">
        <v>0</v>
      </c>
      <c r="D838" s="16" t="n">
        <v>0</v>
      </c>
      <c r="E838" s="16" t="n">
        <v>0</v>
      </c>
      <c r="F838" s="16"/>
      <c r="G838" s="16" t="n">
        <v>0</v>
      </c>
      <c r="H838" s="16" t="n">
        <v>0</v>
      </c>
      <c r="I838" s="16" t="n">
        <v>0</v>
      </c>
      <c r="J838" s="16"/>
      <c r="K838" s="16" t="n">
        <v>0</v>
      </c>
      <c r="L838" s="16" t="n">
        <v>0</v>
      </c>
      <c r="M838" s="16" t="n">
        <v>0</v>
      </c>
      <c r="N838" s="16" t="n">
        <v>0</v>
      </c>
      <c r="O838" s="16" t="n">
        <v>0</v>
      </c>
      <c r="P838" s="16" t="n">
        <v>0</v>
      </c>
      <c r="Q838" s="16" t="n">
        <v>0</v>
      </c>
      <c r="R838" s="16" t="n">
        <v>0</v>
      </c>
      <c r="S838" s="16" t="n">
        <v>0</v>
      </c>
      <c r="T838" s="16" t="n">
        <v>0</v>
      </c>
      <c r="U838" s="16" t="n">
        <v>0</v>
      </c>
      <c r="V838" s="16" t="n">
        <v>0</v>
      </c>
      <c r="W838" s="16"/>
      <c r="X838" s="16" t="n">
        <v>0</v>
      </c>
      <c r="Y838" s="16" t="n">
        <v>0</v>
      </c>
      <c r="Z838" s="16"/>
      <c r="AA838" s="16" t="n">
        <v>0</v>
      </c>
      <c r="AB838" s="16" t="n">
        <v>0</v>
      </c>
      <c r="AC838" s="16" t="n">
        <v>0</v>
      </c>
      <c r="AD838" s="16"/>
      <c r="AE838" s="16" t="n">
        <v>0</v>
      </c>
      <c r="AF838" s="16" t="n">
        <v>0</v>
      </c>
      <c r="AG838" s="16" t="n">
        <v>0</v>
      </c>
      <c r="AH838" s="16"/>
      <c r="AI838" s="16" t="n">
        <v>0</v>
      </c>
      <c r="AJ838" s="16" t="n">
        <v>0</v>
      </c>
    </row>
    <row r="839">
      <c r="B839" t="s">
        <v>285</v>
      </c>
      <c r="C839" s="16" t="n">
        <v>0</v>
      </c>
      <c r="D839" s="16" t="n">
        <v>0</v>
      </c>
      <c r="E839" s="16" t="n">
        <v>0</v>
      </c>
      <c r="F839" s="16"/>
      <c r="G839" s="16" t="n">
        <v>0</v>
      </c>
      <c r="H839" s="16" t="n">
        <v>0</v>
      </c>
      <c r="I839" s="16" t="n">
        <v>0</v>
      </c>
      <c r="J839" s="16"/>
      <c r="K839" s="16" t="n">
        <v>0</v>
      </c>
      <c r="L839" s="16" t="n">
        <v>0</v>
      </c>
      <c r="M839" s="16" t="n">
        <v>0</v>
      </c>
      <c r="N839" s="16" t="n">
        <v>0</v>
      </c>
      <c r="O839" s="16" t="n">
        <v>0</v>
      </c>
      <c r="P839" s="16" t="n">
        <v>0</v>
      </c>
      <c r="Q839" s="16" t="n">
        <v>0</v>
      </c>
      <c r="R839" s="16" t="n">
        <v>0</v>
      </c>
      <c r="S839" s="16" t="n">
        <v>0</v>
      </c>
      <c r="T839" s="16" t="n">
        <v>0</v>
      </c>
      <c r="U839" s="16" t="n">
        <v>0</v>
      </c>
      <c r="V839" s="16" t="n">
        <v>0</v>
      </c>
      <c r="W839" s="16"/>
      <c r="X839" s="16" t="n">
        <v>0</v>
      </c>
      <c r="Y839" s="16" t="n">
        <v>0</v>
      </c>
      <c r="Z839" s="16"/>
      <c r="AA839" s="16" t="n">
        <v>0</v>
      </c>
      <c r="AB839" s="16" t="n">
        <v>0</v>
      </c>
      <c r="AC839" s="16" t="n">
        <v>0</v>
      </c>
      <c r="AD839" s="16"/>
      <c r="AE839" s="16" t="n">
        <v>0</v>
      </c>
      <c r="AF839" s="16" t="n">
        <v>0</v>
      </c>
      <c r="AG839" s="16" t="n">
        <v>0</v>
      </c>
      <c r="AH839" s="16"/>
      <c r="AI839" s="16" t="n">
        <v>0</v>
      </c>
      <c r="AJ839" s="16" t="n">
        <v>0</v>
      </c>
    </row>
    <row r="840">
      <c r="B840" t="s">
        <v>286</v>
      </c>
      <c r="C840" s="16" t="n">
        <v>0.382061638260365</v>
      </c>
      <c r="D840" s="16" t="n">
        <v>0.395414061619271</v>
      </c>
      <c r="E840" s="16" t="n">
        <v>0.375401784127747</v>
      </c>
      <c r="F840" s="16"/>
      <c r="G840" s="16" t="n">
        <v>0.366301266882594</v>
      </c>
      <c r="H840" s="16" t="n">
        <v>0.35171781149417</v>
      </c>
      <c r="I840" s="16" t="n">
        <v>0.416515734447524</v>
      </c>
      <c r="J840" s="16"/>
      <c r="K840" s="16" t="n">
        <v>0.443480449726422</v>
      </c>
      <c r="L840" s="16" t="n">
        <v>0.381730800846945</v>
      </c>
      <c r="M840" s="16" t="n">
        <v>0.3572677970023</v>
      </c>
      <c r="N840" s="16" t="n">
        <v>0.457374827651058</v>
      </c>
      <c r="O840" s="16" t="n">
        <v>0.421141407347912</v>
      </c>
      <c r="P840" s="16" t="n">
        <v>0.346195756206791</v>
      </c>
      <c r="Q840" s="16" t="n">
        <v>0.344344094936505</v>
      </c>
      <c r="R840" s="16" t="n">
        <v>0.362372716713849</v>
      </c>
      <c r="S840" s="16" t="n">
        <v>0.330823678778013</v>
      </c>
      <c r="T840" s="16" t="n">
        <v>0.340495873428533</v>
      </c>
      <c r="U840" s="16" t="n">
        <v>0.38152560966223</v>
      </c>
      <c r="V840" s="16" t="n">
        <v>0.392463157925949</v>
      </c>
      <c r="W840" s="16"/>
      <c r="X840" s="16" t="n">
        <v>0.364163362702566</v>
      </c>
      <c r="Y840" s="16" t="n">
        <v>0.412640395599249</v>
      </c>
      <c r="Z840" s="16"/>
      <c r="AA840" s="16" t="n">
        <v>0.442075688823248</v>
      </c>
      <c r="AB840" s="16" t="n">
        <v>0.354709354722919</v>
      </c>
      <c r="AC840" s="16" t="n">
        <v>0.375302193383576</v>
      </c>
      <c r="AD840" s="16"/>
      <c r="AE840" s="16" t="n">
        <v>0.406770294858288</v>
      </c>
      <c r="AF840" s="16" t="n">
        <v>0.36623747043326</v>
      </c>
      <c r="AG840" s="16" t="n">
        <v>0.350185594421805</v>
      </c>
      <c r="AH840" s="16"/>
      <c r="AI840" s="16" t="n">
        <v>0.442922462934495</v>
      </c>
      <c r="AJ840" s="16" t="n">
        <v>0.347429813633145</v>
      </c>
    </row>
    <row r="841">
      <c r="B841" t="s">
        <v>287</v>
      </c>
      <c r="C841" s="16" t="n">
        <v>0.316173643028303</v>
      </c>
      <c r="D841" s="16" t="n">
        <v>0.295823770603734</v>
      </c>
      <c r="E841" s="16" t="n">
        <v>0.333303021039195</v>
      </c>
      <c r="F841" s="16"/>
      <c r="G841" s="16" t="n">
        <v>0.347828946214788</v>
      </c>
      <c r="H841" s="16" t="n">
        <v>0.323235596603453</v>
      </c>
      <c r="I841" s="16" t="n">
        <v>0.297101232103218</v>
      </c>
      <c r="J841" s="16"/>
      <c r="K841" s="16" t="n">
        <v>0.347025237919269</v>
      </c>
      <c r="L841" s="16" t="n">
        <v>0.322686475383444</v>
      </c>
      <c r="M841" s="16" t="n">
        <v>0.286473417899847</v>
      </c>
      <c r="N841" s="16" t="n">
        <v>0.252987462845482</v>
      </c>
      <c r="O841" s="16" t="n">
        <v>0.330977683079107</v>
      </c>
      <c r="P841" s="16" t="n">
        <v>0.306602053603652</v>
      </c>
      <c r="Q841" s="16" t="n">
        <v>0.333734470194312</v>
      </c>
      <c r="R841" s="16" t="n">
        <v>0.365679035019428</v>
      </c>
      <c r="S841" s="16" t="n">
        <v>0.356754107950832</v>
      </c>
      <c r="T841" s="16" t="n">
        <v>0.267625102963155</v>
      </c>
      <c r="U841" s="16" t="n">
        <v>0.2430527725758</v>
      </c>
      <c r="V841" s="16" t="n">
        <v>0.374471443582967</v>
      </c>
      <c r="W841" s="16"/>
      <c r="X841" s="16" t="n">
        <v>0.311113900529681</v>
      </c>
      <c r="Y841" s="16" t="n">
        <v>0.324818086877822</v>
      </c>
      <c r="Z841" s="16"/>
      <c r="AA841" s="16" t="n">
        <v>0.296295395643347</v>
      </c>
      <c r="AB841" s="16" t="n">
        <v>0.351016506465246</v>
      </c>
      <c r="AC841" s="16" t="n">
        <v>0.283926500891422</v>
      </c>
      <c r="AD841" s="16"/>
      <c r="AE841" s="16" t="n">
        <v>0.316289484392786</v>
      </c>
      <c r="AF841" s="16" t="n">
        <v>0.329891149558002</v>
      </c>
      <c r="AG841" s="16" t="n">
        <v>0.286592090866205</v>
      </c>
      <c r="AH841" s="16"/>
      <c r="AI841" s="16" t="n">
        <v>0.307607417347077</v>
      </c>
      <c r="AJ841" s="16" t="n">
        <v>0.348320433681104</v>
      </c>
    </row>
    <row r="842">
      <c r="B842" t="s">
        <v>288</v>
      </c>
      <c r="C842" s="16" t="n">
        <v>0</v>
      </c>
      <c r="D842" s="16" t="n">
        <v>0</v>
      </c>
      <c r="E842" s="16" t="n">
        <v>0</v>
      </c>
      <c r="F842" s="16"/>
      <c r="G842" s="16" t="n">
        <v>0</v>
      </c>
      <c r="H842" s="16" t="n">
        <v>0</v>
      </c>
      <c r="I842" s="16" t="n">
        <v>0</v>
      </c>
      <c r="J842" s="16"/>
      <c r="K842" s="16" t="n">
        <v>0</v>
      </c>
      <c r="L842" s="16" t="n">
        <v>0</v>
      </c>
      <c r="M842" s="16" t="n">
        <v>0</v>
      </c>
      <c r="N842" s="16" t="n">
        <v>0</v>
      </c>
      <c r="O842" s="16" t="n">
        <v>0</v>
      </c>
      <c r="P842" s="16" t="n">
        <v>0</v>
      </c>
      <c r="Q842" s="16" t="n">
        <v>0</v>
      </c>
      <c r="R842" s="16" t="n">
        <v>0</v>
      </c>
      <c r="S842" s="16" t="n">
        <v>0</v>
      </c>
      <c r="T842" s="16" t="n">
        <v>0</v>
      </c>
      <c r="U842" s="16" t="n">
        <v>0</v>
      </c>
      <c r="V842" s="16" t="n">
        <v>0</v>
      </c>
      <c r="W842" s="16"/>
      <c r="X842" s="16" t="n">
        <v>0</v>
      </c>
      <c r="Y842" s="16" t="n">
        <v>0</v>
      </c>
      <c r="Z842" s="16"/>
      <c r="AA842" s="16" t="n">
        <v>0</v>
      </c>
      <c r="AB842" s="16" t="n">
        <v>0</v>
      </c>
      <c r="AC842" s="16" t="n">
        <v>0</v>
      </c>
      <c r="AD842" s="16"/>
      <c r="AE842" s="16" t="n">
        <v>0</v>
      </c>
      <c r="AF842" s="16" t="n">
        <v>0</v>
      </c>
      <c r="AG842" s="16" t="n">
        <v>0</v>
      </c>
      <c r="AH842" s="16"/>
      <c r="AI842" s="16" t="n">
        <v>0</v>
      </c>
      <c r="AJ842" s="16" t="n">
        <v>0</v>
      </c>
    </row>
    <row r="843">
      <c r="B843" t="s">
        <v>289</v>
      </c>
      <c r="C843" s="16" t="n">
        <v>0</v>
      </c>
      <c r="D843" s="16" t="n">
        <v>0</v>
      </c>
      <c r="E843" s="16" t="n">
        <v>0</v>
      </c>
      <c r="F843" s="16"/>
      <c r="G843" s="16" t="n">
        <v>0</v>
      </c>
      <c r="H843" s="16" t="n">
        <v>0</v>
      </c>
      <c r="I843" s="16" t="n">
        <v>0</v>
      </c>
      <c r="J843" s="16"/>
      <c r="K843" s="16" t="n">
        <v>0</v>
      </c>
      <c r="L843" s="16" t="n">
        <v>0</v>
      </c>
      <c r="M843" s="16" t="n">
        <v>0</v>
      </c>
      <c r="N843" s="16" t="n">
        <v>0</v>
      </c>
      <c r="O843" s="16" t="n">
        <v>0</v>
      </c>
      <c r="P843" s="16" t="n">
        <v>0</v>
      </c>
      <c r="Q843" s="16" t="n">
        <v>0</v>
      </c>
      <c r="R843" s="16" t="n">
        <v>0</v>
      </c>
      <c r="S843" s="16" t="n">
        <v>0</v>
      </c>
      <c r="T843" s="16" t="n">
        <v>0</v>
      </c>
      <c r="U843" s="16" t="n">
        <v>0</v>
      </c>
      <c r="V843" s="16" t="n">
        <v>0</v>
      </c>
      <c r="W843" s="16"/>
      <c r="X843" s="16" t="n">
        <v>0</v>
      </c>
      <c r="Y843" s="16" t="n">
        <v>0</v>
      </c>
      <c r="Z843" s="16"/>
      <c r="AA843" s="16" t="n">
        <v>0</v>
      </c>
      <c r="AB843" s="16" t="n">
        <v>0</v>
      </c>
      <c r="AC843" s="16" t="n">
        <v>0</v>
      </c>
      <c r="AD843" s="16"/>
      <c r="AE843" s="16" t="n">
        <v>0</v>
      </c>
      <c r="AF843" s="16" t="n">
        <v>0</v>
      </c>
      <c r="AG843" s="16" t="n">
        <v>0</v>
      </c>
      <c r="AH843" s="16"/>
      <c r="AI843" s="16" t="n">
        <v>0</v>
      </c>
      <c r="AJ843" s="16" t="n">
        <v>0</v>
      </c>
    </row>
    <row r="844">
      <c r="B844" t="s">
        <v>290</v>
      </c>
      <c r="C844" s="16" t="n">
        <v>0</v>
      </c>
      <c r="D844" s="16" t="n">
        <v>0</v>
      </c>
      <c r="E844" s="16" t="n">
        <v>0</v>
      </c>
      <c r="F844" s="16"/>
      <c r="G844" s="16" t="n">
        <v>0</v>
      </c>
      <c r="H844" s="16" t="n">
        <v>0</v>
      </c>
      <c r="I844" s="16" t="n">
        <v>0</v>
      </c>
      <c r="J844" s="16"/>
      <c r="K844" s="16" t="n">
        <v>0</v>
      </c>
      <c r="L844" s="16" t="n">
        <v>0</v>
      </c>
      <c r="M844" s="16" t="n">
        <v>0</v>
      </c>
      <c r="N844" s="16" t="n">
        <v>0</v>
      </c>
      <c r="O844" s="16" t="n">
        <v>0</v>
      </c>
      <c r="P844" s="16" t="n">
        <v>0</v>
      </c>
      <c r="Q844" s="16" t="n">
        <v>0</v>
      </c>
      <c r="R844" s="16" t="n">
        <v>0</v>
      </c>
      <c r="S844" s="16" t="n">
        <v>0</v>
      </c>
      <c r="T844" s="16" t="n">
        <v>0</v>
      </c>
      <c r="U844" s="16" t="n">
        <v>0</v>
      </c>
      <c r="V844" s="16" t="n">
        <v>0</v>
      </c>
      <c r="W844" s="16"/>
      <c r="X844" s="16" t="n">
        <v>0</v>
      </c>
      <c r="Y844" s="16" t="n">
        <v>0</v>
      </c>
      <c r="Z844" s="16"/>
      <c r="AA844" s="16" t="n">
        <v>0</v>
      </c>
      <c r="AB844" s="16" t="n">
        <v>0</v>
      </c>
      <c r="AC844" s="16" t="n">
        <v>0</v>
      </c>
      <c r="AD844" s="16"/>
      <c r="AE844" s="16" t="n">
        <v>0</v>
      </c>
      <c r="AF844" s="16" t="n">
        <v>0</v>
      </c>
      <c r="AG844" s="16" t="n">
        <v>0</v>
      </c>
      <c r="AH844" s="16"/>
      <c r="AI844" s="16" t="n">
        <v>0</v>
      </c>
      <c r="AJ844" s="16" t="n">
        <v>0</v>
      </c>
    </row>
    <row r="845">
      <c r="B845" t="s">
        <v>291</v>
      </c>
      <c r="C845" s="16" t="n">
        <v>0</v>
      </c>
      <c r="D845" s="16" t="n">
        <v>0</v>
      </c>
      <c r="E845" s="16" t="n">
        <v>0</v>
      </c>
      <c r="F845" s="16"/>
      <c r="G845" s="16" t="n">
        <v>0</v>
      </c>
      <c r="H845" s="16" t="n">
        <v>0</v>
      </c>
      <c r="I845" s="16" t="n">
        <v>0</v>
      </c>
      <c r="J845" s="16"/>
      <c r="K845" s="16" t="n">
        <v>0</v>
      </c>
      <c r="L845" s="16" t="n">
        <v>0</v>
      </c>
      <c r="M845" s="16" t="n">
        <v>0</v>
      </c>
      <c r="N845" s="16" t="n">
        <v>0</v>
      </c>
      <c r="O845" s="16" t="n">
        <v>0</v>
      </c>
      <c r="P845" s="16" t="n">
        <v>0</v>
      </c>
      <c r="Q845" s="16" t="n">
        <v>0</v>
      </c>
      <c r="R845" s="16" t="n">
        <v>0</v>
      </c>
      <c r="S845" s="16" t="n">
        <v>0</v>
      </c>
      <c r="T845" s="16" t="n">
        <v>0</v>
      </c>
      <c r="U845" s="16" t="n">
        <v>0</v>
      </c>
      <c r="V845" s="16" t="n">
        <v>0</v>
      </c>
      <c r="W845" s="16"/>
      <c r="X845" s="16" t="n">
        <v>0</v>
      </c>
      <c r="Y845" s="16" t="n">
        <v>0</v>
      </c>
      <c r="Z845" s="16"/>
      <c r="AA845" s="16" t="n">
        <v>0</v>
      </c>
      <c r="AB845" s="16" t="n">
        <v>0</v>
      </c>
      <c r="AC845" s="16" t="n">
        <v>0</v>
      </c>
      <c r="AD845" s="16"/>
      <c r="AE845" s="16" t="n">
        <v>0</v>
      </c>
      <c r="AF845" s="16" t="n">
        <v>0</v>
      </c>
      <c r="AG845" s="16" t="n">
        <v>0</v>
      </c>
      <c r="AH845" s="16"/>
      <c r="AI845" s="16" t="n">
        <v>0</v>
      </c>
      <c r="AJ845" s="16" t="n">
        <v>0</v>
      </c>
    </row>
    <row r="846">
      <c r="B846" t="s">
        <v>292</v>
      </c>
      <c r="C846" s="16" t="n">
        <v>0</v>
      </c>
      <c r="D846" s="16" t="n">
        <v>0</v>
      </c>
      <c r="E846" s="16" t="n">
        <v>0</v>
      </c>
      <c r="F846" s="16"/>
      <c r="G846" s="16" t="n">
        <v>0</v>
      </c>
      <c r="H846" s="16" t="n">
        <v>0</v>
      </c>
      <c r="I846" s="16" t="n">
        <v>0</v>
      </c>
      <c r="J846" s="16"/>
      <c r="K846" s="16" t="n">
        <v>0</v>
      </c>
      <c r="L846" s="16" t="n">
        <v>0</v>
      </c>
      <c r="M846" s="16" t="n">
        <v>0</v>
      </c>
      <c r="N846" s="16" t="n">
        <v>0</v>
      </c>
      <c r="O846" s="16" t="n">
        <v>0</v>
      </c>
      <c r="P846" s="16" t="n">
        <v>0</v>
      </c>
      <c r="Q846" s="16" t="n">
        <v>0</v>
      </c>
      <c r="R846" s="16" t="n">
        <v>0</v>
      </c>
      <c r="S846" s="16" t="n">
        <v>0</v>
      </c>
      <c r="T846" s="16" t="n">
        <v>0</v>
      </c>
      <c r="U846" s="16" t="n">
        <v>0</v>
      </c>
      <c r="V846" s="16" t="n">
        <v>0</v>
      </c>
      <c r="W846" s="16"/>
      <c r="X846" s="16" t="n">
        <v>0</v>
      </c>
      <c r="Y846" s="16" t="n">
        <v>0</v>
      </c>
      <c r="Z846" s="16"/>
      <c r="AA846" s="16" t="n">
        <v>0</v>
      </c>
      <c r="AB846" s="16" t="n">
        <v>0</v>
      </c>
      <c r="AC846" s="16" t="n">
        <v>0</v>
      </c>
      <c r="AD846" s="16"/>
      <c r="AE846" s="16" t="n">
        <v>0</v>
      </c>
      <c r="AF846" s="16" t="n">
        <v>0</v>
      </c>
      <c r="AG846" s="16" t="n">
        <v>0</v>
      </c>
      <c r="AH846" s="16"/>
      <c r="AI846" s="16" t="n">
        <v>0</v>
      </c>
      <c r="AJ846" s="16" t="n">
        <v>0</v>
      </c>
    </row>
    <row r="847">
      <c r="B847" t="s">
        <v>293</v>
      </c>
      <c r="C847" s="16" t="n">
        <v>0</v>
      </c>
      <c r="D847" s="16" t="n">
        <v>0</v>
      </c>
      <c r="E847" s="16" t="n">
        <v>0</v>
      </c>
      <c r="F847" s="16"/>
      <c r="G847" s="16" t="n">
        <v>0</v>
      </c>
      <c r="H847" s="16" t="n">
        <v>0</v>
      </c>
      <c r="I847" s="16" t="n">
        <v>0</v>
      </c>
      <c r="J847" s="16"/>
      <c r="K847" s="16" t="n">
        <v>0</v>
      </c>
      <c r="L847" s="16" t="n">
        <v>0</v>
      </c>
      <c r="M847" s="16" t="n">
        <v>0</v>
      </c>
      <c r="N847" s="16" t="n">
        <v>0</v>
      </c>
      <c r="O847" s="16" t="n">
        <v>0</v>
      </c>
      <c r="P847" s="16" t="n">
        <v>0</v>
      </c>
      <c r="Q847" s="16" t="n">
        <v>0</v>
      </c>
      <c r="R847" s="16" t="n">
        <v>0</v>
      </c>
      <c r="S847" s="16" t="n">
        <v>0</v>
      </c>
      <c r="T847" s="16" t="n">
        <v>0</v>
      </c>
      <c r="U847" s="16" t="n">
        <v>0</v>
      </c>
      <c r="V847" s="16" t="n">
        <v>0</v>
      </c>
      <c r="W847" s="16"/>
      <c r="X847" s="16" t="n">
        <v>0</v>
      </c>
      <c r="Y847" s="16" t="n">
        <v>0</v>
      </c>
      <c r="Z847" s="16"/>
      <c r="AA847" s="16" t="n">
        <v>0</v>
      </c>
      <c r="AB847" s="16" t="n">
        <v>0</v>
      </c>
      <c r="AC847" s="16" t="n">
        <v>0</v>
      </c>
      <c r="AD847" s="16"/>
      <c r="AE847" s="16" t="n">
        <v>0</v>
      </c>
      <c r="AF847" s="16" t="n">
        <v>0</v>
      </c>
      <c r="AG847" s="16" t="n">
        <v>0</v>
      </c>
      <c r="AH847" s="16"/>
      <c r="AI847" s="16" t="n">
        <v>0</v>
      </c>
      <c r="AJ847" s="16" t="n">
        <v>0</v>
      </c>
    </row>
    <row r="848">
      <c r="B848" t="s">
        <v>294</v>
      </c>
      <c r="C848" s="16" t="n">
        <v>0</v>
      </c>
      <c r="D848" s="16" t="n">
        <v>0</v>
      </c>
      <c r="E848" s="16" t="n">
        <v>0</v>
      </c>
      <c r="F848" s="16"/>
      <c r="G848" s="16" t="n">
        <v>0</v>
      </c>
      <c r="H848" s="16" t="n">
        <v>0</v>
      </c>
      <c r="I848" s="16" t="n">
        <v>0</v>
      </c>
      <c r="J848" s="16"/>
      <c r="K848" s="16" t="n">
        <v>0</v>
      </c>
      <c r="L848" s="16" t="n">
        <v>0</v>
      </c>
      <c r="M848" s="16" t="n">
        <v>0</v>
      </c>
      <c r="N848" s="16" t="n">
        <v>0</v>
      </c>
      <c r="O848" s="16" t="n">
        <v>0</v>
      </c>
      <c r="P848" s="16" t="n">
        <v>0</v>
      </c>
      <c r="Q848" s="16" t="n">
        <v>0</v>
      </c>
      <c r="R848" s="16" t="n">
        <v>0</v>
      </c>
      <c r="S848" s="16" t="n">
        <v>0</v>
      </c>
      <c r="T848" s="16" t="n">
        <v>0</v>
      </c>
      <c r="U848" s="16" t="n">
        <v>0</v>
      </c>
      <c r="V848" s="16" t="n">
        <v>0</v>
      </c>
      <c r="W848" s="16"/>
      <c r="X848" s="16" t="n">
        <v>0</v>
      </c>
      <c r="Y848" s="16" t="n">
        <v>0</v>
      </c>
      <c r="Z848" s="16"/>
      <c r="AA848" s="16" t="n">
        <v>0</v>
      </c>
      <c r="AB848" s="16" t="n">
        <v>0</v>
      </c>
      <c r="AC848" s="16" t="n">
        <v>0</v>
      </c>
      <c r="AD848" s="16"/>
      <c r="AE848" s="16" t="n">
        <v>0</v>
      </c>
      <c r="AF848" s="16" t="n">
        <v>0</v>
      </c>
      <c r="AG848" s="16" t="n">
        <v>0</v>
      </c>
      <c r="AH848" s="16"/>
      <c r="AI848" s="16" t="n">
        <v>0</v>
      </c>
      <c r="AJ848" s="16" t="n">
        <v>0</v>
      </c>
    </row>
    <row r="849">
      <c r="B849" t="s">
        <v>295</v>
      </c>
      <c r="C849" s="16" t="n">
        <v>0</v>
      </c>
      <c r="D849" s="16" t="n">
        <v>0</v>
      </c>
      <c r="E849" s="16" t="n">
        <v>0</v>
      </c>
      <c r="F849" s="16"/>
      <c r="G849" s="16" t="n">
        <v>0</v>
      </c>
      <c r="H849" s="16" t="n">
        <v>0</v>
      </c>
      <c r="I849" s="16" t="n">
        <v>0</v>
      </c>
      <c r="J849" s="16"/>
      <c r="K849" s="16" t="n">
        <v>0</v>
      </c>
      <c r="L849" s="16" t="n">
        <v>0</v>
      </c>
      <c r="M849" s="16" t="n">
        <v>0</v>
      </c>
      <c r="N849" s="16" t="n">
        <v>0</v>
      </c>
      <c r="O849" s="16" t="n">
        <v>0</v>
      </c>
      <c r="P849" s="16" t="n">
        <v>0</v>
      </c>
      <c r="Q849" s="16" t="n">
        <v>0</v>
      </c>
      <c r="R849" s="16" t="n">
        <v>0</v>
      </c>
      <c r="S849" s="16" t="n">
        <v>0</v>
      </c>
      <c r="T849" s="16" t="n">
        <v>0</v>
      </c>
      <c r="U849" s="16" t="n">
        <v>0</v>
      </c>
      <c r="V849" s="16" t="n">
        <v>0</v>
      </c>
      <c r="W849" s="16"/>
      <c r="X849" s="16" t="n">
        <v>0</v>
      </c>
      <c r="Y849" s="16" t="n">
        <v>0</v>
      </c>
      <c r="Z849" s="16"/>
      <c r="AA849" s="16" t="n">
        <v>0</v>
      </c>
      <c r="AB849" s="16" t="n">
        <v>0</v>
      </c>
      <c r="AC849" s="16" t="n">
        <v>0</v>
      </c>
      <c r="AD849" s="16"/>
      <c r="AE849" s="16" t="n">
        <v>0</v>
      </c>
      <c r="AF849" s="16" t="n">
        <v>0</v>
      </c>
      <c r="AG849" s="16" t="n">
        <v>0</v>
      </c>
      <c r="AH849" s="16"/>
      <c r="AI849" s="16" t="n">
        <v>0</v>
      </c>
      <c r="AJ849" s="16" t="n">
        <v>0</v>
      </c>
    </row>
    <row r="850">
      <c r="B850" t="s">
        <v>269</v>
      </c>
      <c r="C850" s="16" t="n">
        <v>0.0971003837757643</v>
      </c>
      <c r="D850" s="16" t="n">
        <v>0.0961580373597165</v>
      </c>
      <c r="E850" s="16" t="n">
        <v>0.0969143010413461</v>
      </c>
      <c r="F850" s="16"/>
      <c r="G850" s="16" t="n">
        <v>0.0851390759975142</v>
      </c>
      <c r="H850" s="16" t="n">
        <v>0.102224594826842</v>
      </c>
      <c r="I850" s="16" t="n">
        <v>0.097057468594356</v>
      </c>
      <c r="J850" s="16"/>
      <c r="K850" s="16" t="n">
        <v>0.084621813799302</v>
      </c>
      <c r="L850" s="16" t="n">
        <v>0.0580326429216915</v>
      </c>
      <c r="M850" s="16" t="n">
        <v>0.101227979682375</v>
      </c>
      <c r="N850" s="16" t="n">
        <v>0.147433781203387</v>
      </c>
      <c r="O850" s="16" t="n">
        <v>0.0586814191253652</v>
      </c>
      <c r="P850" s="16" t="n">
        <v>0.11840499316902</v>
      </c>
      <c r="Q850" s="16" t="n">
        <v>0.128460811604429</v>
      </c>
      <c r="R850" s="16" t="n">
        <v>0.0816426314118642</v>
      </c>
      <c r="S850" s="16" t="n">
        <v>0.0856264641929494</v>
      </c>
      <c r="T850" s="16" t="n">
        <v>0.140312441151529</v>
      </c>
      <c r="U850" s="16" t="n">
        <v>0.0867089722548676</v>
      </c>
      <c r="V850" s="16" t="n">
        <v>0.0741499352555327</v>
      </c>
      <c r="W850" s="16"/>
      <c r="X850" s="16" t="n">
        <v>0.0953698993286899</v>
      </c>
      <c r="Y850" s="16" t="n">
        <v>0.100056873288674</v>
      </c>
      <c r="Z850" s="16"/>
      <c r="AA850" s="16" t="n">
        <v>0.0939530003297152</v>
      </c>
      <c r="AB850" s="16" t="n">
        <v>0.0791547052925826</v>
      </c>
      <c r="AC850" s="16" t="n">
        <v>0.123376726871166</v>
      </c>
      <c r="AD850" s="16"/>
      <c r="AE850" s="16" t="n">
        <v>0.0929415824367759</v>
      </c>
      <c r="AF850" s="16" t="n">
        <v>0.100104868092545</v>
      </c>
      <c r="AG850" s="16" t="n">
        <v>0.101737710007416</v>
      </c>
      <c r="AH850" s="16"/>
      <c r="AI850" s="16" t="n">
        <v>0.0923143459025197</v>
      </c>
      <c r="AJ850" s="16" t="n">
        <v>0.0848242552189524</v>
      </c>
    </row>
    <row r="851">
      <c r="B851" t="s">
        <v>270</v>
      </c>
      <c r="C851" s="16" t="n">
        <v>0.204664334935568</v>
      </c>
      <c r="D851" s="16" t="n">
        <v>0.212604130417278</v>
      </c>
      <c r="E851" s="16" t="n">
        <v>0.194380893791711</v>
      </c>
      <c r="F851" s="16"/>
      <c r="G851" s="16" t="n">
        <v>0.200730710905104</v>
      </c>
      <c r="H851" s="16" t="n">
        <v>0.222821997075535</v>
      </c>
      <c r="I851" s="16" t="n">
        <v>0.189325564854902</v>
      </c>
      <c r="J851" s="16"/>
      <c r="K851" s="16" t="n">
        <v>0.124872498555007</v>
      </c>
      <c r="L851" s="16" t="n">
        <v>0.237550080847919</v>
      </c>
      <c r="M851" s="16" t="n">
        <v>0.255030805415478</v>
      </c>
      <c r="N851" s="16" t="n">
        <v>0.142203928300073</v>
      </c>
      <c r="O851" s="16" t="n">
        <v>0.189199490447616</v>
      </c>
      <c r="P851" s="16" t="n">
        <v>0.228797197020537</v>
      </c>
      <c r="Q851" s="16" t="n">
        <v>0.193460623264754</v>
      </c>
      <c r="R851" s="16" t="n">
        <v>0.190305616854859</v>
      </c>
      <c r="S851" s="16" t="n">
        <v>0.226795749078205</v>
      </c>
      <c r="T851" s="16" t="n">
        <v>0.251566582456784</v>
      </c>
      <c r="U851" s="16" t="n">
        <v>0.288712645507103</v>
      </c>
      <c r="V851" s="16" t="n">
        <v>0.158915463235551</v>
      </c>
      <c r="W851" s="16"/>
      <c r="X851" s="16" t="n">
        <v>0.229352837439063</v>
      </c>
      <c r="Y851" s="16" t="n">
        <v>0.162484644234256</v>
      </c>
      <c r="Z851" s="16"/>
      <c r="AA851" s="16" t="n">
        <v>0.16767591520369</v>
      </c>
      <c r="AB851" s="16" t="n">
        <v>0.215119433519252</v>
      </c>
      <c r="AC851" s="16" t="n">
        <v>0.217394578853836</v>
      </c>
      <c r="AD851" s="16"/>
      <c r="AE851" s="16" t="n">
        <v>0.18399863831215</v>
      </c>
      <c r="AF851" s="16" t="n">
        <v>0.203766511916193</v>
      </c>
      <c r="AG851" s="16" t="n">
        <v>0.261484604704575</v>
      </c>
      <c r="AH851" s="16"/>
      <c r="AI851" s="16" t="n">
        <v>0.157155773815908</v>
      </c>
      <c r="AJ851" s="16" t="n">
        <v>0.219425497466798</v>
      </c>
    </row>
    <row r="852">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row>
    <row r="853">
      <c r="B853" s="7" t="s">
        <v>310</v>
      </c>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row>
    <row r="854">
      <c r="B854" s="26" t="s">
        <v>65</v>
      </c>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c r="AD854" s="16"/>
      <c r="AE854" s="16"/>
      <c r="AF854" s="16"/>
      <c r="AG854" s="16"/>
      <c r="AH854" s="16"/>
      <c r="AI854" s="16"/>
      <c r="AJ854" s="16"/>
    </row>
    <row r="855">
      <c r="B855" t="s">
        <v>57</v>
      </c>
      <c r="C855" s="16" t="n">
        <v>0.0198767341549753</v>
      </c>
      <c r="D855" s="16" t="n">
        <v>0.0219119866459879</v>
      </c>
      <c r="E855" s="16" t="n">
        <v>0.0174385173767731</v>
      </c>
      <c r="F855" s="16"/>
      <c r="G855" s="16" t="n">
        <v>0.0208630989892829</v>
      </c>
      <c r="H855" s="16" t="n">
        <v>0.0275587636632712</v>
      </c>
      <c r="I855" s="16" t="n">
        <v>0.0123404338139339</v>
      </c>
      <c r="J855" s="16"/>
      <c r="K855" s="16" t="n">
        <v>0.0263553393136778</v>
      </c>
      <c r="L855" s="16" t="n">
        <v>0.00621135111830813</v>
      </c>
      <c r="M855" s="16" t="n">
        <v>0.0261922679800607</v>
      </c>
      <c r="N855" s="16" t="n">
        <v>0.0548816155925087</v>
      </c>
      <c r="O855" s="16" t="n">
        <v>0.0105228039790623</v>
      </c>
      <c r="P855" s="16" t="n">
        <v>0.0180247238075338</v>
      </c>
      <c r="Q855" s="16" t="n">
        <v>0.00430936483632537</v>
      </c>
      <c r="R855" s="16" t="n">
        <v>0.0137863765138294</v>
      </c>
      <c r="S855" s="16" t="n">
        <v>0.0306548882491949</v>
      </c>
      <c r="T855" s="16" t="n">
        <v>0.00774044233114788</v>
      </c>
      <c r="U855" s="16" t="n">
        <v>0.0216044441162308</v>
      </c>
      <c r="V855" s="16" t="n">
        <v>0</v>
      </c>
      <c r="W855" s="16"/>
      <c r="X855" s="16" t="n">
        <v>0.0168638820630217</v>
      </c>
      <c r="Y855" s="16" t="n">
        <v>0.0250241168019954</v>
      </c>
      <c r="Z855" s="16"/>
      <c r="AA855" s="16" t="n">
        <v>0.0101650870444953</v>
      </c>
      <c r="AB855" s="16" t="n">
        <v>0.0204817780039401</v>
      </c>
      <c r="AC855" s="16" t="n">
        <v>0.0260815763662382</v>
      </c>
      <c r="AD855" s="16"/>
      <c r="AE855" s="16" t="n">
        <v>0.0198194071406768</v>
      </c>
      <c r="AF855" s="16" t="n">
        <v>0.015371740217149</v>
      </c>
      <c r="AG855" s="16" t="n">
        <v>0.0296429028547363</v>
      </c>
      <c r="AH855" s="16"/>
      <c r="AI855" s="16" t="n">
        <v>0.0110341421878624</v>
      </c>
      <c r="AJ855" s="16" t="n">
        <v>0.0143570790823298</v>
      </c>
    </row>
    <row r="856">
      <c r="B856" t="s">
        <v>58</v>
      </c>
      <c r="C856" s="16" t="n">
        <v>0.0712928516020069</v>
      </c>
      <c r="D856" s="16" t="n">
        <v>0.058827546757272</v>
      </c>
      <c r="E856" s="16" t="n">
        <v>0.0846151926131352</v>
      </c>
      <c r="F856" s="16"/>
      <c r="G856" s="16" t="n">
        <v>0.0563560400440984</v>
      </c>
      <c r="H856" s="16" t="n">
        <v>0.0811824995829399</v>
      </c>
      <c r="I856" s="16" t="n">
        <v>0.067991769499907</v>
      </c>
      <c r="J856" s="16"/>
      <c r="K856" s="16" t="n">
        <v>0.0440271232166065</v>
      </c>
      <c r="L856" s="16" t="n">
        <v>0.079152017334808</v>
      </c>
      <c r="M856" s="16" t="n">
        <v>0.0669407560916735</v>
      </c>
      <c r="N856" s="16" t="n">
        <v>0.0741361420158807</v>
      </c>
      <c r="O856" s="16" t="n">
        <v>0.0845612640150275</v>
      </c>
      <c r="P856" s="16" t="n">
        <v>0.0969740182791321</v>
      </c>
      <c r="Q856" s="16" t="n">
        <v>0.0675505798018945</v>
      </c>
      <c r="R856" s="16" t="n">
        <v>0.041723068397583</v>
      </c>
      <c r="S856" s="16" t="n">
        <v>0.0832746665175279</v>
      </c>
      <c r="T856" s="16" t="n">
        <v>0.0639761434476861</v>
      </c>
      <c r="U856" s="16" t="n">
        <v>0.095358556619208</v>
      </c>
      <c r="V856" s="16" t="n">
        <v>0.04545360351572</v>
      </c>
      <c r="W856" s="16"/>
      <c r="X856" s="16" t="n">
        <v>0.0759601872230804</v>
      </c>
      <c r="Y856" s="16" t="n">
        <v>0.0633188251146481</v>
      </c>
      <c r="Z856" s="16"/>
      <c r="AA856" s="16" t="n">
        <v>0.0532569309173781</v>
      </c>
      <c r="AB856" s="16" t="n">
        <v>0.0687170752209125</v>
      </c>
      <c r="AC856" s="16" t="n">
        <v>0.0877642929993171</v>
      </c>
      <c r="AD856" s="16"/>
      <c r="AE856" s="16" t="n">
        <v>0.0583341891494139</v>
      </c>
      <c r="AF856" s="16" t="n">
        <v>0.0878824638723382</v>
      </c>
      <c r="AG856" s="16" t="n">
        <v>0.0703182156315163</v>
      </c>
      <c r="AH856" s="16"/>
      <c r="AI856" s="16" t="n">
        <v>0.0521239457531227</v>
      </c>
      <c r="AJ856" s="16" t="n">
        <v>0.0656268134208171</v>
      </c>
    </row>
    <row r="857">
      <c r="B857" t="s">
        <v>308</v>
      </c>
      <c r="C857" s="16" t="n">
        <v>0.416794437448266</v>
      </c>
      <c r="D857" s="16" t="n">
        <v>0.407159637854352</v>
      </c>
      <c r="E857" s="16" t="n">
        <v>0.425195467607727</v>
      </c>
      <c r="F857" s="16"/>
      <c r="G857" s="16" t="n">
        <v>0.365057550891512</v>
      </c>
      <c r="H857" s="16" t="n">
        <v>0.408328824841757</v>
      </c>
      <c r="I857" s="16" t="n">
        <v>0.445104102205371</v>
      </c>
      <c r="J857" s="16"/>
      <c r="K857" s="16" t="n">
        <v>0.38359368885711</v>
      </c>
      <c r="L857" s="16" t="n">
        <v>0.422634592550003</v>
      </c>
      <c r="M857" s="16" t="n">
        <v>0.393850744728458</v>
      </c>
      <c r="N857" s="16" t="n">
        <v>0.404922509436556</v>
      </c>
      <c r="O857" s="16" t="n">
        <v>0.434430188174927</v>
      </c>
      <c r="P857" s="16" t="n">
        <v>0.402908849434237</v>
      </c>
      <c r="Q857" s="16" t="n">
        <v>0.413952182416161</v>
      </c>
      <c r="R857" s="16" t="n">
        <v>0.521989405977481</v>
      </c>
      <c r="S857" s="16" t="n">
        <v>0.420633173829711</v>
      </c>
      <c r="T857" s="16" t="n">
        <v>0.46842602484491</v>
      </c>
      <c r="U857" s="16" t="n">
        <v>0.391995687996628</v>
      </c>
      <c r="V857" s="16" t="n">
        <v>0.393608188527771</v>
      </c>
      <c r="W857" s="16"/>
      <c r="X857" s="16" t="n">
        <v>0.446761998503811</v>
      </c>
      <c r="Y857" s="16" t="n">
        <v>0.365595606890739</v>
      </c>
      <c r="Z857" s="16"/>
      <c r="AA857" s="16" t="n">
        <v>0.444637315851878</v>
      </c>
      <c r="AB857" s="16" t="n">
        <v>0.404713173201301</v>
      </c>
      <c r="AC857" s="16" t="n">
        <v>0.412844519957109</v>
      </c>
      <c r="AD857" s="16"/>
      <c r="AE857" s="16" t="n">
        <v>0.407319714677657</v>
      </c>
      <c r="AF857" s="16" t="n">
        <v>0.40558606287011</v>
      </c>
      <c r="AG857" s="16" t="n">
        <v>0.465885905507298</v>
      </c>
      <c r="AH857" s="16"/>
      <c r="AI857" s="16" t="n">
        <v>0.366448540188916</v>
      </c>
      <c r="AJ857" s="16" t="n">
        <v>0.486118514971241</v>
      </c>
    </row>
    <row r="858">
      <c r="B858" t="s">
        <v>61</v>
      </c>
      <c r="C858" s="16" t="n">
        <v>0.409345243348476</v>
      </c>
      <c r="D858" s="16" t="n">
        <v>0.442245305557381</v>
      </c>
      <c r="E858" s="16" t="n">
        <v>0.377071086723487</v>
      </c>
      <c r="F858" s="16"/>
      <c r="G858" s="16" t="n">
        <v>0.450878194964155</v>
      </c>
      <c r="H858" s="16" t="n">
        <v>0.394244308579003</v>
      </c>
      <c r="I858" s="16" t="n">
        <v>0.406990087675337</v>
      </c>
      <c r="J858" s="16"/>
      <c r="K858" s="16" t="n">
        <v>0.481920635282403</v>
      </c>
      <c r="L858" s="16" t="n">
        <v>0.394603231422958</v>
      </c>
      <c r="M858" s="16" t="n">
        <v>0.447599547870007</v>
      </c>
      <c r="N858" s="16" t="n">
        <v>0.40501296369777</v>
      </c>
      <c r="O858" s="16" t="n">
        <v>0.398266747053891</v>
      </c>
      <c r="P858" s="16" t="n">
        <v>0.401736681355514</v>
      </c>
      <c r="Q858" s="16" t="n">
        <v>0.413337881445465</v>
      </c>
      <c r="R858" s="16" t="n">
        <v>0.355863222682815</v>
      </c>
      <c r="S858" s="16" t="n">
        <v>0.397823806906847</v>
      </c>
      <c r="T858" s="16" t="n">
        <v>0.316092565963324</v>
      </c>
      <c r="U858" s="16" t="n">
        <v>0.417619395326992</v>
      </c>
      <c r="V858" s="16" t="n">
        <v>0.430117067465681</v>
      </c>
      <c r="W858" s="16"/>
      <c r="X858" s="16" t="n">
        <v>0.365959809174551</v>
      </c>
      <c r="Y858" s="16" t="n">
        <v>0.483468175435557</v>
      </c>
      <c r="Z858" s="16"/>
      <c r="AA858" s="16" t="n">
        <v>0.452788182655719</v>
      </c>
      <c r="AB858" s="16" t="n">
        <v>0.418800463425581</v>
      </c>
      <c r="AC858" s="16" t="n">
        <v>0.365322320146831</v>
      </c>
      <c r="AD858" s="16"/>
      <c r="AE858" s="16" t="n">
        <v>0.439572503964494</v>
      </c>
      <c r="AF858" s="16" t="n">
        <v>0.404643008398017</v>
      </c>
      <c r="AG858" s="16" t="n">
        <v>0.339072751597386</v>
      </c>
      <c r="AH858" s="16"/>
      <c r="AI858" s="16" t="n">
        <v>0.514944342922475</v>
      </c>
      <c r="AJ858" s="16" t="n">
        <v>0.367057667228703</v>
      </c>
    </row>
    <row r="859">
      <c r="B859" t="s">
        <v>94</v>
      </c>
      <c r="C859" s="16" t="n">
        <v>0.0826907334462753</v>
      </c>
      <c r="D859" s="16" t="n">
        <v>0.0698555231850068</v>
      </c>
      <c r="E859" s="16" t="n">
        <v>0.0956797356788775</v>
      </c>
      <c r="F859" s="16"/>
      <c r="G859" s="16" t="n">
        <v>0.106845115110952</v>
      </c>
      <c r="H859" s="16" t="n">
        <v>0.0886856033330288</v>
      </c>
      <c r="I859" s="16" t="n">
        <v>0.0675736068054504</v>
      </c>
      <c r="J859" s="16"/>
      <c r="K859" s="16" t="n">
        <v>0.0641032133302022</v>
      </c>
      <c r="L859" s="16" t="n">
        <v>0.0973988075739231</v>
      </c>
      <c r="M859" s="16" t="n">
        <v>0.0654166833298011</v>
      </c>
      <c r="N859" s="16" t="n">
        <v>0.0610467692572841</v>
      </c>
      <c r="O859" s="16" t="n">
        <v>0.0722189967770932</v>
      </c>
      <c r="P859" s="16" t="n">
        <v>0.0803557271235827</v>
      </c>
      <c r="Q859" s="16" t="n">
        <v>0.100849991500154</v>
      </c>
      <c r="R859" s="16" t="n">
        <v>0.0666379264282919</v>
      </c>
      <c r="S859" s="16" t="n">
        <v>0.0676134644967193</v>
      </c>
      <c r="T859" s="16" t="n">
        <v>0.143764823412932</v>
      </c>
      <c r="U859" s="16" t="n">
        <v>0.0734219159409416</v>
      </c>
      <c r="V859" s="16" t="n">
        <v>0.130821140490828</v>
      </c>
      <c r="W859" s="16"/>
      <c r="X859" s="16" t="n">
        <v>0.0944541230355365</v>
      </c>
      <c r="Y859" s="16" t="n">
        <v>0.0625932757570604</v>
      </c>
      <c r="Z859" s="16"/>
      <c r="AA859" s="16" t="n">
        <v>0.0391524835305299</v>
      </c>
      <c r="AB859" s="16" t="n">
        <v>0.0872875101482656</v>
      </c>
      <c r="AC859" s="16" t="n">
        <v>0.107987290530505</v>
      </c>
      <c r="AD859" s="16"/>
      <c r="AE859" s="16" t="n">
        <v>0.0749541850677578</v>
      </c>
      <c r="AF859" s="16" t="n">
        <v>0.0865167246423858</v>
      </c>
      <c r="AG859" s="16" t="n">
        <v>0.095080224409064</v>
      </c>
      <c r="AH859" s="16"/>
      <c r="AI859" s="16" t="n">
        <v>0.0554490289476234</v>
      </c>
      <c r="AJ859" s="16" t="n">
        <v>0.066839925296909</v>
      </c>
    </row>
    <row r="860">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c r="AD860" s="16"/>
      <c r="AE860" s="16"/>
      <c r="AF860" s="16"/>
      <c r="AG860" s="16"/>
      <c r="AH860" s="16"/>
      <c r="AI860" s="16"/>
      <c r="AJ860" s="16"/>
    </row>
    <row r="861">
      <c r="B861" s="7" t="s">
        <v>311</v>
      </c>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c r="AD861" s="16"/>
      <c r="AE861" s="16"/>
      <c r="AF861" s="16"/>
      <c r="AG861" s="16"/>
      <c r="AH861" s="16"/>
      <c r="AI861" s="16"/>
      <c r="AJ861" s="16"/>
    </row>
    <row r="862">
      <c r="B862" s="26" t="s">
        <v>65</v>
      </c>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c r="AG862" s="16"/>
      <c r="AH862" s="16"/>
      <c r="AI862" s="16"/>
      <c r="AJ862" s="16"/>
    </row>
    <row r="863">
      <c r="B863" t="s">
        <v>57</v>
      </c>
      <c r="C863" s="16" t="n">
        <v>0.0197481783441709</v>
      </c>
      <c r="D863" s="16" t="n">
        <v>0.021605437250564</v>
      </c>
      <c r="E863" s="16" t="n">
        <v>0.0184030063578272</v>
      </c>
      <c r="F863" s="16"/>
      <c r="G863" s="16" t="n">
        <v>0.0288132395234012</v>
      </c>
      <c r="H863" s="16" t="n">
        <v>0.0271907951420541</v>
      </c>
      <c r="I863" s="16" t="n">
        <v>0.00924385272949496</v>
      </c>
      <c r="J863" s="16"/>
      <c r="K863" s="16" t="n">
        <v>0.023121085982748</v>
      </c>
      <c r="L863" s="16" t="n">
        <v>0.0163041132697474</v>
      </c>
      <c r="M863" s="16" t="n">
        <v>0.00687343186024319</v>
      </c>
      <c r="N863" s="16" t="n">
        <v>0.044738640344867</v>
      </c>
      <c r="O863" s="16" t="n">
        <v>0.0210868509669911</v>
      </c>
      <c r="P863" s="16" t="n">
        <v>0.0357229958585899</v>
      </c>
      <c r="Q863" s="16" t="n">
        <v>0.0106318278127028</v>
      </c>
      <c r="R863" s="16" t="n">
        <v>0.0100089861751844</v>
      </c>
      <c r="S863" s="16" t="n">
        <v>0.019497998393358</v>
      </c>
      <c r="T863" s="16" t="n">
        <v>0.00774044233114788</v>
      </c>
      <c r="U863" s="16" t="n">
        <v>0.0201389017414249</v>
      </c>
      <c r="V863" s="16" t="n">
        <v>0</v>
      </c>
      <c r="W863" s="16"/>
      <c r="X863" s="16" t="n">
        <v>0.019945335875716</v>
      </c>
      <c r="Y863" s="16" t="n">
        <v>0.0194113396193907</v>
      </c>
      <c r="Z863" s="16"/>
      <c r="AA863" s="16" t="n">
        <v>0.00947486243311268</v>
      </c>
      <c r="AB863" s="16" t="n">
        <v>0.0229309958457074</v>
      </c>
      <c r="AC863" s="16" t="n">
        <v>0.0229107860352301</v>
      </c>
      <c r="AD863" s="16"/>
      <c r="AE863" s="16" t="n">
        <v>0.02114903972644</v>
      </c>
      <c r="AF863" s="16" t="n">
        <v>0.0200178033514065</v>
      </c>
      <c r="AG863" s="16" t="n">
        <v>0.015451001337095</v>
      </c>
      <c r="AH863" s="16"/>
      <c r="AI863" s="16" t="n">
        <v>0.0158887181177228</v>
      </c>
      <c r="AJ863" s="16" t="n">
        <v>0.0103716841038991</v>
      </c>
    </row>
    <row r="864">
      <c r="B864" t="s">
        <v>58</v>
      </c>
      <c r="C864" s="16" t="n">
        <v>0.0831255563101228</v>
      </c>
      <c r="D864" s="16" t="n">
        <v>0.0739615858085026</v>
      </c>
      <c r="E864" s="16" t="n">
        <v>0.0914716234953618</v>
      </c>
      <c r="F864" s="16"/>
      <c r="G864" s="16" t="n">
        <v>0.097177894573231</v>
      </c>
      <c r="H864" s="16" t="n">
        <v>0.0821909855285453</v>
      </c>
      <c r="I864" s="16" t="n">
        <v>0.0784449041738527</v>
      </c>
      <c r="J864" s="16"/>
      <c r="K864" s="16" t="n">
        <v>0.088267826178637</v>
      </c>
      <c r="L864" s="16" t="n">
        <v>0.0678677106071491</v>
      </c>
      <c r="M864" s="16" t="n">
        <v>0.0805585180339713</v>
      </c>
      <c r="N864" s="16" t="n">
        <v>0.119237841343657</v>
      </c>
      <c r="O864" s="16" t="n">
        <v>0.0809158911873664</v>
      </c>
      <c r="P864" s="16" t="n">
        <v>0.0858327896836001</v>
      </c>
      <c r="Q864" s="16" t="n">
        <v>0.0932534352626269</v>
      </c>
      <c r="R864" s="16" t="n">
        <v>0.0793791696212215</v>
      </c>
      <c r="S864" s="16" t="n">
        <v>0.103836504037275</v>
      </c>
      <c r="T864" s="16" t="n">
        <v>0.0422116770133383</v>
      </c>
      <c r="U864" s="16" t="n">
        <v>0.0751493816328224</v>
      </c>
      <c r="V864" s="16" t="n">
        <v>0.0418763999247722</v>
      </c>
      <c r="W864" s="16"/>
      <c r="X864" s="16" t="n">
        <v>0.0803575672842164</v>
      </c>
      <c r="Y864" s="16" t="n">
        <v>0.0878545965166251</v>
      </c>
      <c r="Z864" s="16"/>
      <c r="AA864" s="16" t="n">
        <v>0.0656102500404519</v>
      </c>
      <c r="AB864" s="16" t="n">
        <v>0.0893499795721885</v>
      </c>
      <c r="AC864" s="16" t="n">
        <v>0.0874503117218172</v>
      </c>
      <c r="AD864" s="16"/>
      <c r="AE864" s="16" t="n">
        <v>0.0852886201265117</v>
      </c>
      <c r="AF864" s="16" t="n">
        <v>0.0766541132677547</v>
      </c>
      <c r="AG864" s="16" t="n">
        <v>0.091189120480598</v>
      </c>
      <c r="AH864" s="16"/>
      <c r="AI864" s="16" t="n">
        <v>0.0797612296517967</v>
      </c>
      <c r="AJ864" s="16" t="n">
        <v>0.0778057941380561</v>
      </c>
    </row>
    <row r="865">
      <c r="B865" t="s">
        <v>308</v>
      </c>
      <c r="C865" s="16" t="n">
        <v>0.452445731045882</v>
      </c>
      <c r="D865" s="16" t="n">
        <v>0.415415020147802</v>
      </c>
      <c r="E865" s="16" t="n">
        <v>0.489173370839369</v>
      </c>
      <c r="F865" s="16"/>
      <c r="G865" s="16" t="n">
        <v>0.410949712282755</v>
      </c>
      <c r="H865" s="16" t="n">
        <v>0.473600647536825</v>
      </c>
      <c r="I865" s="16" t="n">
        <v>0.44915417458749</v>
      </c>
      <c r="J865" s="16"/>
      <c r="K865" s="16" t="n">
        <v>0.433653489776818</v>
      </c>
      <c r="L865" s="16" t="n">
        <v>0.489666438171771</v>
      </c>
      <c r="M865" s="16" t="n">
        <v>0.457192940776478</v>
      </c>
      <c r="N865" s="16" t="n">
        <v>0.407345566992325</v>
      </c>
      <c r="O865" s="16" t="n">
        <v>0.504542538345483</v>
      </c>
      <c r="P865" s="16" t="n">
        <v>0.389504863927463</v>
      </c>
      <c r="Q865" s="16" t="n">
        <v>0.430400785568726</v>
      </c>
      <c r="R865" s="16" t="n">
        <v>0.423800076815149</v>
      </c>
      <c r="S865" s="16" t="n">
        <v>0.456951501556668</v>
      </c>
      <c r="T865" s="16" t="n">
        <v>0.504151898272696</v>
      </c>
      <c r="U865" s="16" t="n">
        <v>0.445548534598758</v>
      </c>
      <c r="V865" s="16" t="n">
        <v>0.519451597555109</v>
      </c>
      <c r="W865" s="16"/>
      <c r="X865" s="16" t="n">
        <v>0.473910610667764</v>
      </c>
      <c r="Y865" s="16" t="n">
        <v>0.415773519628291</v>
      </c>
      <c r="Z865" s="16"/>
      <c r="AA865" s="16" t="n">
        <v>0.447934286950895</v>
      </c>
      <c r="AB865" s="16" t="n">
        <v>0.45815252024314</v>
      </c>
      <c r="AC865" s="16" t="n">
        <v>0.448070968077635</v>
      </c>
      <c r="AD865" s="16"/>
      <c r="AE865" s="16" t="n">
        <v>0.438395058643465</v>
      </c>
      <c r="AF865" s="16" t="n">
        <v>0.44682729714978</v>
      </c>
      <c r="AG865" s="16" t="n">
        <v>0.501765315668955</v>
      </c>
      <c r="AH865" s="16"/>
      <c r="AI865" s="16" t="n">
        <v>0.4389669387954</v>
      </c>
      <c r="AJ865" s="16" t="n">
        <v>0.482580157637373</v>
      </c>
    </row>
    <row r="866">
      <c r="B866" t="s">
        <v>61</v>
      </c>
      <c r="C866" s="16" t="n">
        <v>0.341765997365782</v>
      </c>
      <c r="D866" s="16" t="n">
        <v>0.391078819174637</v>
      </c>
      <c r="E866" s="16" t="n">
        <v>0.293124635954608</v>
      </c>
      <c r="F866" s="16"/>
      <c r="G866" s="16" t="n">
        <v>0.337330669329436</v>
      </c>
      <c r="H866" s="16" t="n">
        <v>0.304627316536195</v>
      </c>
      <c r="I866" s="16" t="n">
        <v>0.378068535637748</v>
      </c>
      <c r="J866" s="16"/>
      <c r="K866" s="16" t="n">
        <v>0.373264497575955</v>
      </c>
      <c r="L866" s="16" t="n">
        <v>0.320854971960809</v>
      </c>
      <c r="M866" s="16" t="n">
        <v>0.351650397171322</v>
      </c>
      <c r="N866" s="16" t="n">
        <v>0.330905925716855</v>
      </c>
      <c r="O866" s="16" t="n">
        <v>0.301092332160357</v>
      </c>
      <c r="P866" s="16" t="n">
        <v>0.37914874113308</v>
      </c>
      <c r="Q866" s="16" t="n">
        <v>0.326844843139002</v>
      </c>
      <c r="R866" s="16" t="n">
        <v>0.414424995797484</v>
      </c>
      <c r="S866" s="16" t="n">
        <v>0.328196568479993</v>
      </c>
      <c r="T866" s="16" t="n">
        <v>0.295633807290362</v>
      </c>
      <c r="U866" s="16" t="n">
        <v>0.365602364344628</v>
      </c>
      <c r="V866" s="16" t="n">
        <v>0.36166748137673</v>
      </c>
      <c r="W866" s="16"/>
      <c r="X866" s="16" t="n">
        <v>0.311690993506525</v>
      </c>
      <c r="Y866" s="16" t="n">
        <v>0.393148391273418</v>
      </c>
      <c r="Z866" s="16"/>
      <c r="AA866" s="16" t="n">
        <v>0.416756836882521</v>
      </c>
      <c r="AB866" s="16" t="n">
        <v>0.315914909042708</v>
      </c>
      <c r="AC866" s="16" t="n">
        <v>0.32218183361645</v>
      </c>
      <c r="AD866" s="16"/>
      <c r="AE866" s="16" t="n">
        <v>0.361981651729903</v>
      </c>
      <c r="AF866" s="16" t="n">
        <v>0.346759121904575</v>
      </c>
      <c r="AG866" s="16" t="n">
        <v>0.277401831400855</v>
      </c>
      <c r="AH866" s="16"/>
      <c r="AI866" s="16" t="n">
        <v>0.395862517107857</v>
      </c>
      <c r="AJ866" s="16" t="n">
        <v>0.341197384488015</v>
      </c>
    </row>
    <row r="867">
      <c r="B867" t="s">
        <v>94</v>
      </c>
      <c r="C867" s="16" t="n">
        <v>0.102914536934042</v>
      </c>
      <c r="D867" s="16" t="n">
        <v>0.0979391376184948</v>
      </c>
      <c r="E867" s="16" t="n">
        <v>0.107827363352835</v>
      </c>
      <c r="F867" s="16"/>
      <c r="G867" s="16" t="n">
        <v>0.125728484291177</v>
      </c>
      <c r="H867" s="16" t="n">
        <v>0.112390255256381</v>
      </c>
      <c r="I867" s="16" t="n">
        <v>0.0850885328714141</v>
      </c>
      <c r="J867" s="16"/>
      <c r="K867" s="16" t="n">
        <v>0.0816931004858423</v>
      </c>
      <c r="L867" s="16" t="n">
        <v>0.105306765990524</v>
      </c>
      <c r="M867" s="16" t="n">
        <v>0.103724712157985</v>
      </c>
      <c r="N867" s="16" t="n">
        <v>0.097772025602296</v>
      </c>
      <c r="O867" s="16" t="n">
        <v>0.0923623873398025</v>
      </c>
      <c r="P867" s="16" t="n">
        <v>0.109790609397267</v>
      </c>
      <c r="Q867" s="16" t="n">
        <v>0.138869108216943</v>
      </c>
      <c r="R867" s="16" t="n">
        <v>0.0723867715909604</v>
      </c>
      <c r="S867" s="16" t="n">
        <v>0.0915174275327063</v>
      </c>
      <c r="T867" s="16" t="n">
        <v>0.150262175092456</v>
      </c>
      <c r="U867" s="16" t="n">
        <v>0.0935608176823666</v>
      </c>
      <c r="V867" s="16" t="n">
        <v>0.0770045211433882</v>
      </c>
      <c r="W867" s="16"/>
      <c r="X867" s="16" t="n">
        <v>0.114095492665779</v>
      </c>
      <c r="Y867" s="16" t="n">
        <v>0.0838121529622752</v>
      </c>
      <c r="Z867" s="16"/>
      <c r="AA867" s="16" t="n">
        <v>0.0602237636930191</v>
      </c>
      <c r="AB867" s="16" t="n">
        <v>0.113651595296256</v>
      </c>
      <c r="AC867" s="16" t="n">
        <v>0.119386100548867</v>
      </c>
      <c r="AD867" s="16"/>
      <c r="AE867" s="16" t="n">
        <v>0.0931856297736812</v>
      </c>
      <c r="AF867" s="16" t="n">
        <v>0.109741664326484</v>
      </c>
      <c r="AG867" s="16" t="n">
        <v>0.114192731112498</v>
      </c>
      <c r="AH867" s="16"/>
      <c r="AI867" s="16" t="n">
        <v>0.0695205963272235</v>
      </c>
      <c r="AJ867" s="16" t="n">
        <v>0.0880449796326564</v>
      </c>
    </row>
    <row r="868">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c r="AD868" s="16"/>
      <c r="AE868" s="16"/>
      <c r="AF868" s="16"/>
      <c r="AG868" s="16"/>
      <c r="AH868" s="16"/>
      <c r="AI868" s="16"/>
      <c r="AJ868" s="16"/>
    </row>
    <row r="869">
      <c r="B869" s="7" t="s">
        <v>312</v>
      </c>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row>
    <row r="870">
      <c r="B870" s="26" t="s">
        <v>65</v>
      </c>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row>
    <row r="871">
      <c r="B871" t="s">
        <v>57</v>
      </c>
      <c r="C871" s="16" t="n">
        <v>0.0237672320069224</v>
      </c>
      <c r="D871" s="16" t="n">
        <v>0.0235249705131491</v>
      </c>
      <c r="E871" s="16" t="n">
        <v>0.0246232163652363</v>
      </c>
      <c r="F871" s="16"/>
      <c r="G871" s="16" t="n">
        <v>0.0395666658509955</v>
      </c>
      <c r="H871" s="16" t="n">
        <v>0.0324959894827905</v>
      </c>
      <c r="I871" s="16" t="n">
        <v>0.00940658504760578</v>
      </c>
      <c r="J871" s="16"/>
      <c r="K871" s="16" t="n">
        <v>0.0295433988827021</v>
      </c>
      <c r="L871" s="16" t="n">
        <v>0.0178640626388597</v>
      </c>
      <c r="M871" s="16" t="n">
        <v>0.0574142059910376</v>
      </c>
      <c r="N871" s="16" t="n">
        <v>0.00763706572053126</v>
      </c>
      <c r="O871" s="16" t="n">
        <v>0.0329062696312429</v>
      </c>
      <c r="P871" s="16" t="n">
        <v>0.0245662144358343</v>
      </c>
      <c r="Q871" s="16" t="n">
        <v>0.00917529702589472</v>
      </c>
      <c r="R871" s="16" t="n">
        <v>0.0237953626890138</v>
      </c>
      <c r="S871" s="16" t="n">
        <v>0.0124691138615854</v>
      </c>
      <c r="T871" s="16" t="n">
        <v>0.0164475882966864</v>
      </c>
      <c r="U871" s="16" t="n">
        <v>0.0583396197004564</v>
      </c>
      <c r="V871" s="16" t="n">
        <v>0</v>
      </c>
      <c r="W871" s="16"/>
      <c r="X871" s="16" t="n">
        <v>0.0267960253849634</v>
      </c>
      <c r="Y871" s="16" t="n">
        <v>0.0185926140702587</v>
      </c>
      <c r="Z871" s="16"/>
      <c r="AA871" s="16" t="n">
        <v>0.00855808026422158</v>
      </c>
      <c r="AB871" s="16" t="n">
        <v>0.0299055044741695</v>
      </c>
      <c r="AC871" s="16" t="n">
        <v>0.0265416266351275</v>
      </c>
      <c r="AD871" s="16"/>
      <c r="AE871" s="16" t="n">
        <v>0.0271667077532693</v>
      </c>
      <c r="AF871" s="16" t="n">
        <v>0.0191171657178449</v>
      </c>
      <c r="AG871" s="16" t="n">
        <v>0.0246590164534852</v>
      </c>
      <c r="AH871" s="16"/>
      <c r="AI871" s="16" t="n">
        <v>0.00941350832510095</v>
      </c>
      <c r="AJ871" s="16" t="n">
        <v>0.0176357076192742</v>
      </c>
    </row>
    <row r="872">
      <c r="B872" t="s">
        <v>58</v>
      </c>
      <c r="C872" s="16" t="n">
        <v>0.135322447409963</v>
      </c>
      <c r="D872" s="16" t="n">
        <v>0.133760998658414</v>
      </c>
      <c r="E872" s="16" t="n">
        <v>0.133674249183429</v>
      </c>
      <c r="F872" s="16"/>
      <c r="G872" s="16" t="n">
        <v>0.135416526965012</v>
      </c>
      <c r="H872" s="16" t="n">
        <v>0.133915306030013</v>
      </c>
      <c r="I872" s="16" t="n">
        <v>0.136594378084174</v>
      </c>
      <c r="J872" s="16"/>
      <c r="K872" s="16" t="n">
        <v>0.118728121747829</v>
      </c>
      <c r="L872" s="16" t="n">
        <v>0.159313992213219</v>
      </c>
      <c r="M872" s="16" t="n">
        <v>0.147687102659004</v>
      </c>
      <c r="N872" s="16" t="n">
        <v>0.171696251379249</v>
      </c>
      <c r="O872" s="16" t="n">
        <v>0.132518029705005</v>
      </c>
      <c r="P872" s="16" t="n">
        <v>0.105484616494705</v>
      </c>
      <c r="Q872" s="16" t="n">
        <v>0.0948316974403791</v>
      </c>
      <c r="R872" s="16" t="n">
        <v>0.138343503554447</v>
      </c>
      <c r="S872" s="16" t="n">
        <v>0.131105951144537</v>
      </c>
      <c r="T872" s="16" t="n">
        <v>0.173328411058909</v>
      </c>
      <c r="U872" s="16" t="n">
        <v>0.125673379140813</v>
      </c>
      <c r="V872" s="16" t="n">
        <v>0.1057535674904</v>
      </c>
      <c r="W872" s="16"/>
      <c r="X872" s="16" t="n">
        <v>0.141315579610234</v>
      </c>
      <c r="Y872" s="16" t="n">
        <v>0.125083330537495</v>
      </c>
      <c r="Z872" s="16"/>
      <c r="AA872" s="16" t="n">
        <v>0.112680542286718</v>
      </c>
      <c r="AB872" s="16" t="n">
        <v>0.148584418261642</v>
      </c>
      <c r="AC872" s="16" t="n">
        <v>0.133936776146876</v>
      </c>
      <c r="AD872" s="16"/>
      <c r="AE872" s="16" t="n">
        <v>0.11540833935237</v>
      </c>
      <c r="AF872" s="16" t="n">
        <v>0.149706790053947</v>
      </c>
      <c r="AG872" s="16" t="n">
        <v>0.157533068366504</v>
      </c>
      <c r="AH872" s="16"/>
      <c r="AI872" s="16" t="n">
        <v>0.152630334667001</v>
      </c>
      <c r="AJ872" s="16" t="n">
        <v>0.126380583424422</v>
      </c>
    </row>
    <row r="873">
      <c r="B873" t="s">
        <v>308</v>
      </c>
      <c r="C873" s="16" t="n">
        <v>0.466241351603444</v>
      </c>
      <c r="D873" s="16" t="n">
        <v>0.456396243701468</v>
      </c>
      <c r="E873" s="16" t="n">
        <v>0.478912772851317</v>
      </c>
      <c r="F873" s="16"/>
      <c r="G873" s="16" t="n">
        <v>0.48758498217647</v>
      </c>
      <c r="H873" s="16" t="n">
        <v>0.45106060578536</v>
      </c>
      <c r="I873" s="16" t="n">
        <v>0.471934402792008</v>
      </c>
      <c r="J873" s="16"/>
      <c r="K873" s="16" t="n">
        <v>0.435501357415254</v>
      </c>
      <c r="L873" s="16" t="n">
        <v>0.461546023377145</v>
      </c>
      <c r="M873" s="16" t="n">
        <v>0.419441689687157</v>
      </c>
      <c r="N873" s="16" t="n">
        <v>0.42991025493733</v>
      </c>
      <c r="O873" s="16" t="n">
        <v>0.442257611078547</v>
      </c>
      <c r="P873" s="16" t="n">
        <v>0.450453021161461</v>
      </c>
      <c r="Q873" s="16" t="n">
        <v>0.492461009084506</v>
      </c>
      <c r="R873" s="16" t="n">
        <v>0.463640161181629</v>
      </c>
      <c r="S873" s="16" t="n">
        <v>0.558181920499578</v>
      </c>
      <c r="T873" s="16" t="n">
        <v>0.505719843820587</v>
      </c>
      <c r="U873" s="16" t="n">
        <v>0.481277319740148</v>
      </c>
      <c r="V873" s="16" t="n">
        <v>0.424365177937631</v>
      </c>
      <c r="W873" s="16"/>
      <c r="X873" s="16" t="n">
        <v>0.480230046742304</v>
      </c>
      <c r="Y873" s="16" t="n">
        <v>0.442342014890393</v>
      </c>
      <c r="Z873" s="16"/>
      <c r="AA873" s="16" t="n">
        <v>0.506241040085094</v>
      </c>
      <c r="AB873" s="16" t="n">
        <v>0.453628097632912</v>
      </c>
      <c r="AC873" s="16" t="n">
        <v>0.454222889967436</v>
      </c>
      <c r="AD873" s="16"/>
      <c r="AE873" s="16" t="n">
        <v>0.442278947832187</v>
      </c>
      <c r="AF873" s="16" t="n">
        <v>0.508297877837368</v>
      </c>
      <c r="AG873" s="16" t="n">
        <v>0.440153710031737</v>
      </c>
      <c r="AH873" s="16"/>
      <c r="AI873" s="16" t="n">
        <v>0.440446718910358</v>
      </c>
      <c r="AJ873" s="16" t="n">
        <v>0.503877460128909</v>
      </c>
    </row>
    <row r="874">
      <c r="B874" t="s">
        <v>61</v>
      </c>
      <c r="C874" s="16" t="n">
        <v>0.250736053312194</v>
      </c>
      <c r="D874" s="16" t="n">
        <v>0.276962896654423</v>
      </c>
      <c r="E874" s="16" t="n">
        <v>0.224943792158022</v>
      </c>
      <c r="F874" s="16"/>
      <c r="G874" s="16" t="n">
        <v>0.187181057143119</v>
      </c>
      <c r="H874" s="16" t="n">
        <v>0.24177722255817</v>
      </c>
      <c r="I874" s="16" t="n">
        <v>0.284172238170614</v>
      </c>
      <c r="J874" s="16"/>
      <c r="K874" s="16" t="n">
        <v>0.331168470861487</v>
      </c>
      <c r="L874" s="16" t="n">
        <v>0.215584852959918</v>
      </c>
      <c r="M874" s="16" t="n">
        <v>0.233716070908223</v>
      </c>
      <c r="N874" s="16" t="n">
        <v>0.229450846741962</v>
      </c>
      <c r="O874" s="16" t="n">
        <v>0.258560668650139</v>
      </c>
      <c r="P874" s="16" t="n">
        <v>0.300734939534469</v>
      </c>
      <c r="Q874" s="16" t="n">
        <v>0.250032444826723</v>
      </c>
      <c r="R874" s="16" t="n">
        <v>0.237258476978565</v>
      </c>
      <c r="S874" s="16" t="n">
        <v>0.198797203082646</v>
      </c>
      <c r="T874" s="16" t="n">
        <v>0.17737796460543</v>
      </c>
      <c r="U874" s="16" t="n">
        <v>0.262718451069139</v>
      </c>
      <c r="V874" s="16" t="n">
        <v>0.362731749868671</v>
      </c>
      <c r="W874" s="16"/>
      <c r="X874" s="16" t="n">
        <v>0.212975036126844</v>
      </c>
      <c r="Y874" s="16" t="n">
        <v>0.315249809268818</v>
      </c>
      <c r="Z874" s="16"/>
      <c r="AA874" s="16" t="n">
        <v>0.304694384826489</v>
      </c>
      <c r="AB874" s="16" t="n">
        <v>0.229420287801082</v>
      </c>
      <c r="AC874" s="16" t="n">
        <v>0.240276151164128</v>
      </c>
      <c r="AD874" s="16"/>
      <c r="AE874" s="16" t="n">
        <v>0.300812134400539</v>
      </c>
      <c r="AF874" s="16" t="n">
        <v>0.193534442553051</v>
      </c>
      <c r="AG874" s="16" t="n">
        <v>0.239765620840636</v>
      </c>
      <c r="AH874" s="16"/>
      <c r="AI874" s="16" t="n">
        <v>0.333902719771946</v>
      </c>
      <c r="AJ874" s="16" t="n">
        <v>0.230085101661506</v>
      </c>
    </row>
    <row r="875">
      <c r="B875" t="s">
        <v>94</v>
      </c>
      <c r="C875" s="16" t="n">
        <v>0.123932915667477</v>
      </c>
      <c r="D875" s="16" t="n">
        <v>0.109354890472546</v>
      </c>
      <c r="E875" s="16" t="n">
        <v>0.137845969441996</v>
      </c>
      <c r="F875" s="16"/>
      <c r="G875" s="16" t="n">
        <v>0.150250767864404</v>
      </c>
      <c r="H875" s="16" t="n">
        <v>0.140750876143666</v>
      </c>
      <c r="I875" s="16" t="n">
        <v>0.0978923959055988</v>
      </c>
      <c r="J875" s="16"/>
      <c r="K875" s="16" t="n">
        <v>0.0850586510927268</v>
      </c>
      <c r="L875" s="16" t="n">
        <v>0.145691068810859</v>
      </c>
      <c r="M875" s="16" t="n">
        <v>0.141740930754579</v>
      </c>
      <c r="N875" s="16" t="n">
        <v>0.161305581220927</v>
      </c>
      <c r="O875" s="16" t="n">
        <v>0.133757420935067</v>
      </c>
      <c r="P875" s="16" t="n">
        <v>0.11876120837353</v>
      </c>
      <c r="Q875" s="16" t="n">
        <v>0.153499551622497</v>
      </c>
      <c r="R875" s="16" t="n">
        <v>0.136962495596346</v>
      </c>
      <c r="S875" s="16" t="n">
        <v>0.0994458114116548</v>
      </c>
      <c r="T875" s="16" t="n">
        <v>0.127126192218388</v>
      </c>
      <c r="U875" s="16" t="n">
        <v>0.0719912303494436</v>
      </c>
      <c r="V875" s="16" t="n">
        <v>0.107149504703298</v>
      </c>
      <c r="W875" s="16"/>
      <c r="X875" s="16" t="n">
        <v>0.138683312135656</v>
      </c>
      <c r="Y875" s="16" t="n">
        <v>0.0987322312330354</v>
      </c>
      <c r="Z875" s="16"/>
      <c r="AA875" s="16" t="n">
        <v>0.0678259525374777</v>
      </c>
      <c r="AB875" s="16" t="n">
        <v>0.138461691830195</v>
      </c>
      <c r="AC875" s="16" t="n">
        <v>0.145022556086433</v>
      </c>
      <c r="AD875" s="16"/>
      <c r="AE875" s="16" t="n">
        <v>0.114333870661635</v>
      </c>
      <c r="AF875" s="16" t="n">
        <v>0.129343723837789</v>
      </c>
      <c r="AG875" s="16" t="n">
        <v>0.137888584307639</v>
      </c>
      <c r="AH875" s="16"/>
      <c r="AI875" s="16" t="n">
        <v>0.0636067183255943</v>
      </c>
      <c r="AJ875" s="16" t="n">
        <v>0.122021147165888</v>
      </c>
    </row>
    <row r="87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row>
    <row r="877">
      <c r="B877" s="7" t="s">
        <v>313</v>
      </c>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row>
    <row r="878">
      <c r="B878" s="26" t="s">
        <v>65</v>
      </c>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c r="AD878" s="16"/>
      <c r="AE878" s="16"/>
      <c r="AF878" s="16"/>
      <c r="AG878" s="16"/>
      <c r="AH878" s="16"/>
      <c r="AI878" s="16"/>
      <c r="AJ878" s="16"/>
    </row>
    <row r="879">
      <c r="B879" t="s">
        <v>57</v>
      </c>
      <c r="C879" s="16" t="n">
        <v>0.0269098936863347</v>
      </c>
      <c r="D879" s="16" t="n">
        <v>0.0306377091040223</v>
      </c>
      <c r="E879" s="16" t="n">
        <v>0.0238811217766691</v>
      </c>
      <c r="F879" s="16"/>
      <c r="G879" s="16" t="n">
        <v>0.0258641295263494</v>
      </c>
      <c r="H879" s="16" t="n">
        <v>0.035378324540228</v>
      </c>
      <c r="I879" s="16" t="n">
        <v>0.0194445983656677</v>
      </c>
      <c r="J879" s="16"/>
      <c r="K879" s="16" t="n">
        <v>0.033570120102742</v>
      </c>
      <c r="L879" s="16" t="n">
        <v>0.0231393432504793</v>
      </c>
      <c r="M879" s="16" t="n">
        <v>0.0118635816937571</v>
      </c>
      <c r="N879" s="16" t="n">
        <v>0.01698846343824</v>
      </c>
      <c r="O879" s="16" t="n">
        <v>0.028473109667536</v>
      </c>
      <c r="P879" s="16" t="n">
        <v>0.0282098182166467</v>
      </c>
      <c r="Q879" s="16" t="n">
        <v>0.0278632786462005</v>
      </c>
      <c r="R879" s="16" t="n">
        <v>0.0276751792673469</v>
      </c>
      <c r="S879" s="16" t="n">
        <v>0.0283134875498804</v>
      </c>
      <c r="T879" s="16" t="n">
        <v>0.0457877865643625</v>
      </c>
      <c r="U879" s="16" t="n">
        <v>0.0233358478801826</v>
      </c>
      <c r="V879" s="16" t="n">
        <v>0.0184235640499075</v>
      </c>
      <c r="W879" s="16"/>
      <c r="X879" s="16" t="n">
        <v>0.02643987686192</v>
      </c>
      <c r="Y879" s="16" t="n">
        <v>0.0277129057068254</v>
      </c>
      <c r="Z879" s="16"/>
      <c r="AA879" s="16" t="n">
        <v>0.016536206708335</v>
      </c>
      <c r="AB879" s="16" t="n">
        <v>0.0286604848456499</v>
      </c>
      <c r="AC879" s="16" t="n">
        <v>0.0320606628654881</v>
      </c>
      <c r="AD879" s="16"/>
      <c r="AE879" s="16" t="n">
        <v>0.0274062116316737</v>
      </c>
      <c r="AF879" s="16" t="n">
        <v>0.0239531244316982</v>
      </c>
      <c r="AG879" s="16" t="n">
        <v>0.0319011654566941</v>
      </c>
      <c r="AH879" s="16"/>
      <c r="AI879" s="16" t="n">
        <v>0.0371663097882367</v>
      </c>
      <c r="AJ879" s="16" t="n">
        <v>0.0160257656634864</v>
      </c>
    </row>
    <row r="880">
      <c r="B880" t="s">
        <v>58</v>
      </c>
      <c r="C880" s="16" t="n">
        <v>0.12748832438673</v>
      </c>
      <c r="D880" s="16" t="n">
        <v>0.132648366857436</v>
      </c>
      <c r="E880" s="16" t="n">
        <v>0.121595180500881</v>
      </c>
      <c r="F880" s="16"/>
      <c r="G880" s="16" t="n">
        <v>0.0900178867811524</v>
      </c>
      <c r="H880" s="16" t="n">
        <v>0.153365824115162</v>
      </c>
      <c r="I880" s="16" t="n">
        <v>0.118213325933587</v>
      </c>
      <c r="J880" s="16"/>
      <c r="K880" s="16" t="n">
        <v>0.11047295105343</v>
      </c>
      <c r="L880" s="16" t="n">
        <v>0.133738635420094</v>
      </c>
      <c r="M880" s="16" t="n">
        <v>0.122072765479235</v>
      </c>
      <c r="N880" s="16" t="n">
        <v>0.0910577143490092</v>
      </c>
      <c r="O880" s="16" t="n">
        <v>0.149886726893659</v>
      </c>
      <c r="P880" s="16" t="n">
        <v>0.139306876964795</v>
      </c>
      <c r="Q880" s="16" t="n">
        <v>0.144688413297526</v>
      </c>
      <c r="R880" s="16" t="n">
        <v>0.0830517035888587</v>
      </c>
      <c r="S880" s="16" t="n">
        <v>0.158116908350958</v>
      </c>
      <c r="T880" s="16" t="n">
        <v>0.15138495249691</v>
      </c>
      <c r="U880" s="16" t="n">
        <v>0.0868875788178743</v>
      </c>
      <c r="V880" s="16" t="n">
        <v>0.0995265504564223</v>
      </c>
      <c r="W880" s="16"/>
      <c r="X880" s="16" t="n">
        <v>0.134888425919158</v>
      </c>
      <c r="Y880" s="16" t="n">
        <v>0.114845435505483</v>
      </c>
      <c r="Z880" s="16"/>
      <c r="AA880" s="16" t="n">
        <v>0.105222360990712</v>
      </c>
      <c r="AB880" s="16" t="n">
        <v>0.143000162546789</v>
      </c>
      <c r="AC880" s="16" t="n">
        <v>0.122821831104152</v>
      </c>
      <c r="AD880" s="16"/>
      <c r="AE880" s="16" t="n">
        <v>0.119529363865358</v>
      </c>
      <c r="AF880" s="16" t="n">
        <v>0.130157264261018</v>
      </c>
      <c r="AG880" s="16" t="n">
        <v>0.142937916659107</v>
      </c>
      <c r="AH880" s="16"/>
      <c r="AI880" s="16" t="n">
        <v>0.127106511307724</v>
      </c>
      <c r="AJ880" s="16" t="n">
        <v>0.152736365997767</v>
      </c>
    </row>
    <row r="881">
      <c r="B881" t="s">
        <v>308</v>
      </c>
      <c r="C881" s="16" t="n">
        <v>0.465269637339012</v>
      </c>
      <c r="D881" s="16" t="n">
        <v>0.427257331277078</v>
      </c>
      <c r="E881" s="16" t="n">
        <v>0.502143792335414</v>
      </c>
      <c r="F881" s="16"/>
      <c r="G881" s="16" t="n">
        <v>0.491417998403306</v>
      </c>
      <c r="H881" s="16" t="n">
        <v>0.457472668403289</v>
      </c>
      <c r="I881" s="16" t="n">
        <v>0.462195759338941</v>
      </c>
      <c r="J881" s="16"/>
      <c r="K881" s="16" t="n">
        <v>0.466836672544757</v>
      </c>
      <c r="L881" s="16" t="n">
        <v>0.460770285012227</v>
      </c>
      <c r="M881" s="16" t="n">
        <v>0.520897884189598</v>
      </c>
      <c r="N881" s="16" t="n">
        <v>0.469759615749957</v>
      </c>
      <c r="O881" s="16" t="n">
        <v>0.464746826872101</v>
      </c>
      <c r="P881" s="16" t="n">
        <v>0.402805986093592</v>
      </c>
      <c r="Q881" s="16" t="n">
        <v>0.423962503218161</v>
      </c>
      <c r="R881" s="16" t="n">
        <v>0.539019428494887</v>
      </c>
      <c r="S881" s="16" t="n">
        <v>0.477596632479385</v>
      </c>
      <c r="T881" s="16" t="n">
        <v>0.47311386528385</v>
      </c>
      <c r="U881" s="16" t="n">
        <v>0.480914969760077</v>
      </c>
      <c r="V881" s="16" t="n">
        <v>0.427412297247272</v>
      </c>
      <c r="W881" s="16"/>
      <c r="X881" s="16" t="n">
        <v>0.482745676832997</v>
      </c>
      <c r="Y881" s="16" t="n">
        <v>0.435412259782967</v>
      </c>
      <c r="Z881" s="16"/>
      <c r="AA881" s="16" t="n">
        <v>0.473350482899678</v>
      </c>
      <c r="AB881" s="16" t="n">
        <v>0.474760670782686</v>
      </c>
      <c r="AC881" s="16" t="n">
        <v>0.446738645661239</v>
      </c>
      <c r="AD881" s="16"/>
      <c r="AE881" s="16" t="n">
        <v>0.470189208990556</v>
      </c>
      <c r="AF881" s="16" t="n">
        <v>0.465253923335885</v>
      </c>
      <c r="AG881" s="16" t="n">
        <v>0.452232936724091</v>
      </c>
      <c r="AH881" s="16"/>
      <c r="AI881" s="16" t="n">
        <v>0.404165719192029</v>
      </c>
      <c r="AJ881" s="16" t="n">
        <v>0.528299309591645</v>
      </c>
    </row>
    <row r="882">
      <c r="B882" t="s">
        <v>61</v>
      </c>
      <c r="C882" s="16" t="n">
        <v>0.260892887754338</v>
      </c>
      <c r="D882" s="16" t="n">
        <v>0.297089523266841</v>
      </c>
      <c r="E882" s="16" t="n">
        <v>0.227794343406696</v>
      </c>
      <c r="F882" s="16"/>
      <c r="G882" s="16" t="n">
        <v>0.226288743760955</v>
      </c>
      <c r="H882" s="16" t="n">
        <v>0.231678348891236</v>
      </c>
      <c r="I882" s="16" t="n">
        <v>0.301738908210371</v>
      </c>
      <c r="J882" s="16"/>
      <c r="K882" s="16" t="n">
        <v>0.298202730560483</v>
      </c>
      <c r="L882" s="16" t="n">
        <v>0.253988595999607</v>
      </c>
      <c r="M882" s="16" t="n">
        <v>0.221158258621011</v>
      </c>
      <c r="N882" s="16" t="n">
        <v>0.280279617318189</v>
      </c>
      <c r="O882" s="16" t="n">
        <v>0.241082880681165</v>
      </c>
      <c r="P882" s="16" t="n">
        <v>0.275373302312815</v>
      </c>
      <c r="Q882" s="16" t="n">
        <v>0.264030552428786</v>
      </c>
      <c r="R882" s="16" t="n">
        <v>0.302560537031192</v>
      </c>
      <c r="S882" s="16" t="n">
        <v>0.258149147069052</v>
      </c>
      <c r="T882" s="16" t="n">
        <v>0.184820260823925</v>
      </c>
      <c r="U882" s="16" t="n">
        <v>0.26624613687302</v>
      </c>
      <c r="V882" s="16" t="n">
        <v>0.319120004110333</v>
      </c>
      <c r="W882" s="16"/>
      <c r="X882" s="16" t="n">
        <v>0.227868863753403</v>
      </c>
      <c r="Y882" s="16" t="n">
        <v>0.31731360901416</v>
      </c>
      <c r="Z882" s="16"/>
      <c r="AA882" s="16" t="n">
        <v>0.336883523231314</v>
      </c>
      <c r="AB882" s="16" t="n">
        <v>0.221592475912608</v>
      </c>
      <c r="AC882" s="16" t="n">
        <v>0.258575733118433</v>
      </c>
      <c r="AD882" s="16"/>
      <c r="AE882" s="16" t="n">
        <v>0.277810430419465</v>
      </c>
      <c r="AF882" s="16" t="n">
        <v>0.246916867868762</v>
      </c>
      <c r="AG882" s="16" t="n">
        <v>0.245772111753379</v>
      </c>
      <c r="AH882" s="16"/>
      <c r="AI882" s="16" t="n">
        <v>0.359217321327239</v>
      </c>
      <c r="AJ882" s="16" t="n">
        <v>0.206610337688684</v>
      </c>
    </row>
    <row r="883">
      <c r="B883" t="s">
        <v>94</v>
      </c>
      <c r="C883" s="16" t="n">
        <v>0.119439256833586</v>
      </c>
      <c r="D883" s="16" t="n">
        <v>0.112367069494623</v>
      </c>
      <c r="E883" s="16" t="n">
        <v>0.124585561980339</v>
      </c>
      <c r="F883" s="16"/>
      <c r="G883" s="16" t="n">
        <v>0.166411241528237</v>
      </c>
      <c r="H883" s="16" t="n">
        <v>0.122104834050084</v>
      </c>
      <c r="I883" s="16" t="n">
        <v>0.0984074081514336</v>
      </c>
      <c r="J883" s="16"/>
      <c r="K883" s="16" t="n">
        <v>0.0909175257385873</v>
      </c>
      <c r="L883" s="16" t="n">
        <v>0.128363140317593</v>
      </c>
      <c r="M883" s="16" t="n">
        <v>0.124007510016398</v>
      </c>
      <c r="N883" s="16" t="n">
        <v>0.141914589144604</v>
      </c>
      <c r="O883" s="16" t="n">
        <v>0.115810455885539</v>
      </c>
      <c r="P883" s="16" t="n">
        <v>0.154304016412151</v>
      </c>
      <c r="Q883" s="16" t="n">
        <v>0.139455252409326</v>
      </c>
      <c r="R883" s="16" t="n">
        <v>0.0476931516177156</v>
      </c>
      <c r="S883" s="16" t="n">
        <v>0.0778238245507245</v>
      </c>
      <c r="T883" s="16" t="n">
        <v>0.144893134830953</v>
      </c>
      <c r="U883" s="16" t="n">
        <v>0.142615466668846</v>
      </c>
      <c r="V883" s="16" t="n">
        <v>0.135517584136066</v>
      </c>
      <c r="W883" s="16"/>
      <c r="X883" s="16" t="n">
        <v>0.128057156632523</v>
      </c>
      <c r="Y883" s="16" t="n">
        <v>0.104715789990564</v>
      </c>
      <c r="Z883" s="16"/>
      <c r="AA883" s="16" t="n">
        <v>0.0680074261699611</v>
      </c>
      <c r="AB883" s="16" t="n">
        <v>0.131986205912268</v>
      </c>
      <c r="AC883" s="16" t="n">
        <v>0.139803127250687</v>
      </c>
      <c r="AD883" s="16"/>
      <c r="AE883" s="16" t="n">
        <v>0.105064785092947</v>
      </c>
      <c r="AF883" s="16" t="n">
        <v>0.133718820102637</v>
      </c>
      <c r="AG883" s="16" t="n">
        <v>0.12715586940673</v>
      </c>
      <c r="AH883" s="16"/>
      <c r="AI883" s="16" t="n">
        <v>0.0723441383847715</v>
      </c>
      <c r="AJ883" s="16" t="n">
        <v>0.0963282210584177</v>
      </c>
    </row>
    <row r="884">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c r="AD884" s="16"/>
      <c r="AE884" s="16"/>
      <c r="AF884" s="16"/>
      <c r="AG884" s="16"/>
      <c r="AH884" s="16"/>
      <c r="AI884" s="16"/>
      <c r="AJ884" s="16"/>
    </row>
    <row r="885">
      <c r="B885" s="7" t="s">
        <v>314</v>
      </c>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c r="AD885" s="16"/>
      <c r="AE885" s="16"/>
      <c r="AF885" s="16"/>
      <c r="AG885" s="16"/>
      <c r="AH885" s="16"/>
      <c r="AI885" s="16"/>
      <c r="AJ885" s="16"/>
    </row>
    <row r="886">
      <c r="B886" s="26" t="s">
        <v>65</v>
      </c>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c r="AD886" s="16"/>
      <c r="AE886" s="16"/>
      <c r="AF886" s="16"/>
      <c r="AG886" s="16"/>
      <c r="AH886" s="16"/>
      <c r="AI886" s="16"/>
      <c r="AJ886" s="16"/>
    </row>
    <row r="887">
      <c r="B887" t="s">
        <v>57</v>
      </c>
      <c r="C887" s="16" t="n">
        <v>0.12884398329949</v>
      </c>
      <c r="D887" s="16" t="n">
        <v>0.0855380447525453</v>
      </c>
      <c r="E887" s="16" t="n">
        <v>0.171643389564928</v>
      </c>
      <c r="F887" s="16"/>
      <c r="G887" s="16" t="n">
        <v>0.134632108771613</v>
      </c>
      <c r="H887" s="16" t="n">
        <v>0.143534251282882</v>
      </c>
      <c r="I887" s="16" t="n">
        <v>0.112891296694261</v>
      </c>
      <c r="J887" s="16"/>
      <c r="K887" s="16" t="n">
        <v>0.0884153847928906</v>
      </c>
      <c r="L887" s="16" t="n">
        <v>0.186267864721289</v>
      </c>
      <c r="M887" s="16" t="n">
        <v>0.139281952441023</v>
      </c>
      <c r="N887" s="16" t="n">
        <v>0.106118529883616</v>
      </c>
      <c r="O887" s="16" t="n">
        <v>0.129239962095286</v>
      </c>
      <c r="P887" s="16" t="n">
        <v>0.0999914508141364</v>
      </c>
      <c r="Q887" s="16" t="n">
        <v>0.155847138055557</v>
      </c>
      <c r="R887" s="16" t="n">
        <v>0.172045426178957</v>
      </c>
      <c r="S887" s="16" t="n">
        <v>0.130678391928079</v>
      </c>
      <c r="T887" s="16" t="n">
        <v>0.0894714776211926</v>
      </c>
      <c r="U887" s="16" t="n">
        <v>0.172084065954302</v>
      </c>
      <c r="V887" s="16" t="n">
        <v>0.0872772888332934</v>
      </c>
      <c r="W887" s="16"/>
      <c r="X887" s="16" t="n">
        <v>0.155424146488776</v>
      </c>
      <c r="Y887" s="16" t="n">
        <v>0.0834324375017745</v>
      </c>
      <c r="Z887" s="16"/>
      <c r="AA887" s="16" t="n">
        <v>0.0782955023120695</v>
      </c>
      <c r="AB887" s="16" t="n">
        <v>0.148253921521192</v>
      </c>
      <c r="AC887" s="16" t="n">
        <v>0.139390296351481</v>
      </c>
      <c r="AD887" s="16"/>
      <c r="AE887" s="16" t="n">
        <v>0.105827042768689</v>
      </c>
      <c r="AF887" s="16" t="n">
        <v>0.145181219723318</v>
      </c>
      <c r="AG887" s="16" t="n">
        <v>0.155130592545981</v>
      </c>
      <c r="AH887" s="16"/>
      <c r="AI887" s="16" t="n">
        <v>0.0587384619593677</v>
      </c>
      <c r="AJ887" s="16" t="n">
        <v>0.156980774969163</v>
      </c>
    </row>
    <row r="888">
      <c r="B888" t="s">
        <v>58</v>
      </c>
      <c r="C888" s="16" t="n">
        <v>0.241487147255155</v>
      </c>
      <c r="D888" s="16" t="n">
        <v>0.193473539069781</v>
      </c>
      <c r="E888" s="16" t="n">
        <v>0.285769595630459</v>
      </c>
      <c r="F888" s="16"/>
      <c r="G888" s="16" t="n">
        <v>0.227344049881739</v>
      </c>
      <c r="H888" s="16" t="n">
        <v>0.257537046709163</v>
      </c>
      <c r="I888" s="16" t="n">
        <v>0.232141590693581</v>
      </c>
      <c r="J888" s="16"/>
      <c r="K888" s="16" t="n">
        <v>0.218637355123526</v>
      </c>
      <c r="L888" s="16" t="n">
        <v>0.261783028272056</v>
      </c>
      <c r="M888" s="16" t="n">
        <v>0.260851454791713</v>
      </c>
      <c r="N888" s="16" t="n">
        <v>0.255166662599087</v>
      </c>
      <c r="O888" s="16" t="n">
        <v>0.271843213960926</v>
      </c>
      <c r="P888" s="16" t="n">
        <v>0.219403831725516</v>
      </c>
      <c r="Q888" s="16" t="n">
        <v>0.225519115441895</v>
      </c>
      <c r="R888" s="16" t="n">
        <v>0.247875005532796</v>
      </c>
      <c r="S888" s="16" t="n">
        <v>0.234294830428874</v>
      </c>
      <c r="T888" s="16" t="n">
        <v>0.300652495770651</v>
      </c>
      <c r="U888" s="16" t="n">
        <v>0.159390354666273</v>
      </c>
      <c r="V888" s="16" t="n">
        <v>0.184747450576089</v>
      </c>
      <c r="W888" s="16"/>
      <c r="X888" s="16" t="n">
        <v>0.255211026229867</v>
      </c>
      <c r="Y888" s="16" t="n">
        <v>0.218040242353019</v>
      </c>
      <c r="Z888" s="16"/>
      <c r="AA888" s="16" t="n">
        <v>0.234054815267077</v>
      </c>
      <c r="AB888" s="16" t="n">
        <v>0.251736005748562</v>
      </c>
      <c r="AC888" s="16" t="n">
        <v>0.233146729182591</v>
      </c>
      <c r="AD888" s="16"/>
      <c r="AE888" s="16" t="n">
        <v>0.215202555409129</v>
      </c>
      <c r="AF888" s="16" t="n">
        <v>0.251923430315907</v>
      </c>
      <c r="AG888" s="16" t="n">
        <v>0.289048101981946</v>
      </c>
      <c r="AH888" s="16"/>
      <c r="AI888" s="16" t="n">
        <v>0.198661309127821</v>
      </c>
      <c r="AJ888" s="16" t="n">
        <v>0.306174742035207</v>
      </c>
    </row>
    <row r="889">
      <c r="B889" t="s">
        <v>308</v>
      </c>
      <c r="C889" s="16" t="n">
        <v>0.324942961951076</v>
      </c>
      <c r="D889" s="16" t="n">
        <v>0.367630594316756</v>
      </c>
      <c r="E889" s="16" t="n">
        <v>0.285274589568582</v>
      </c>
      <c r="F889" s="16"/>
      <c r="G889" s="16" t="n">
        <v>0.293430182377547</v>
      </c>
      <c r="H889" s="16" t="n">
        <v>0.321039125994387</v>
      </c>
      <c r="I889" s="16" t="n">
        <v>0.34102102977043</v>
      </c>
      <c r="J889" s="16"/>
      <c r="K889" s="16" t="n">
        <v>0.350622126404018</v>
      </c>
      <c r="L889" s="16" t="n">
        <v>0.304426602833435</v>
      </c>
      <c r="M889" s="16" t="n">
        <v>0.256374309416597</v>
      </c>
      <c r="N889" s="16" t="n">
        <v>0.309311738457633</v>
      </c>
      <c r="O889" s="16" t="n">
        <v>0.333718200665571</v>
      </c>
      <c r="P889" s="16" t="n">
        <v>0.354067978392853</v>
      </c>
      <c r="Q889" s="16" t="n">
        <v>0.309630358494223</v>
      </c>
      <c r="R889" s="16" t="n">
        <v>0.264450170120287</v>
      </c>
      <c r="S889" s="16" t="n">
        <v>0.401935081864868</v>
      </c>
      <c r="T889" s="16" t="n">
        <v>0.322947769499047</v>
      </c>
      <c r="U889" s="16" t="n">
        <v>0.306275505157068</v>
      </c>
      <c r="V889" s="16" t="n">
        <v>0.280374887232025</v>
      </c>
      <c r="W889" s="16"/>
      <c r="X889" s="16" t="n">
        <v>0.304578756905714</v>
      </c>
      <c r="Y889" s="16" t="n">
        <v>0.359734698309725</v>
      </c>
      <c r="Z889" s="16"/>
      <c r="AA889" s="16" t="n">
        <v>0.352954635490267</v>
      </c>
      <c r="AB889" s="16" t="n">
        <v>0.315156925257203</v>
      </c>
      <c r="AC889" s="16" t="n">
        <v>0.317801160047613</v>
      </c>
      <c r="AD889" s="16"/>
      <c r="AE889" s="16" t="n">
        <v>0.335364629982856</v>
      </c>
      <c r="AF889" s="16" t="n">
        <v>0.32340746748035</v>
      </c>
      <c r="AG889" s="16" t="n">
        <v>0.300531665519356</v>
      </c>
      <c r="AH889" s="16"/>
      <c r="AI889" s="16" t="n">
        <v>0.369755591720759</v>
      </c>
      <c r="AJ889" s="16" t="n">
        <v>0.305888160631226</v>
      </c>
    </row>
    <row r="890">
      <c r="B890" t="s">
        <v>61</v>
      </c>
      <c r="C890" s="16" t="n">
        <v>0.20451028558873</v>
      </c>
      <c r="D890" s="16" t="n">
        <v>0.256422409829023</v>
      </c>
      <c r="E890" s="16" t="n">
        <v>0.152118057593147</v>
      </c>
      <c r="F890" s="16"/>
      <c r="G890" s="16" t="n">
        <v>0.221555029514156</v>
      </c>
      <c r="H890" s="16" t="n">
        <v>0.181069554298116</v>
      </c>
      <c r="I890" s="16" t="n">
        <v>0.219585630495603</v>
      </c>
      <c r="J890" s="16"/>
      <c r="K890" s="16" t="n">
        <v>0.263722576312835</v>
      </c>
      <c r="L890" s="16" t="n">
        <v>0.156317762182765</v>
      </c>
      <c r="M890" s="16" t="n">
        <v>0.228639249659987</v>
      </c>
      <c r="N890" s="16" t="n">
        <v>0.208434915021823</v>
      </c>
      <c r="O890" s="16" t="n">
        <v>0.180772606215186</v>
      </c>
      <c r="P890" s="16" t="n">
        <v>0.217450812365898</v>
      </c>
      <c r="Q890" s="16" t="n">
        <v>0.188190126428615</v>
      </c>
      <c r="R890" s="16" t="n">
        <v>0.235426333283302</v>
      </c>
      <c r="S890" s="16" t="n">
        <v>0.150330117216854</v>
      </c>
      <c r="T890" s="16" t="n">
        <v>0.150004488001172</v>
      </c>
      <c r="U890" s="16" t="n">
        <v>0.253216046601907</v>
      </c>
      <c r="V890" s="16" t="n">
        <v>0.37345043810306</v>
      </c>
      <c r="W890" s="16"/>
      <c r="X890" s="16" t="n">
        <v>0.174422055358964</v>
      </c>
      <c r="Y890" s="16" t="n">
        <v>0.255915276420462</v>
      </c>
      <c r="Z890" s="16"/>
      <c r="AA890" s="16" t="n">
        <v>0.268883462119458</v>
      </c>
      <c r="AB890" s="16" t="n">
        <v>0.185892088425946</v>
      </c>
      <c r="AC890" s="16" t="n">
        <v>0.182920266959451</v>
      </c>
      <c r="AD890" s="16"/>
      <c r="AE890" s="16" t="n">
        <v>0.251918357395368</v>
      </c>
      <c r="AF890" s="16" t="n">
        <v>0.167444183475905</v>
      </c>
      <c r="AG890" s="16" t="n">
        <v>0.157658078148676</v>
      </c>
      <c r="AH890" s="16"/>
      <c r="AI890" s="16" t="n">
        <v>0.318285964506293</v>
      </c>
      <c r="AJ890" s="16" t="n">
        <v>0.154046668080453</v>
      </c>
    </row>
    <row r="891">
      <c r="B891" t="s">
        <v>94</v>
      </c>
      <c r="C891" s="16" t="n">
        <v>0.10021562190555</v>
      </c>
      <c r="D891" s="16" t="n">
        <v>0.0969354120318939</v>
      </c>
      <c r="E891" s="16" t="n">
        <v>0.105194367642884</v>
      </c>
      <c r="F891" s="16"/>
      <c r="G891" s="16" t="n">
        <v>0.123038629454946</v>
      </c>
      <c r="H891" s="16" t="n">
        <v>0.0968200217154523</v>
      </c>
      <c r="I891" s="16" t="n">
        <v>0.0943604523461243</v>
      </c>
      <c r="J891" s="16"/>
      <c r="K891" s="16" t="n">
        <v>0.0786025573667304</v>
      </c>
      <c r="L891" s="16" t="n">
        <v>0.091204741990455</v>
      </c>
      <c r="M891" s="16" t="n">
        <v>0.11485303369068</v>
      </c>
      <c r="N891" s="16" t="n">
        <v>0.12096815403784</v>
      </c>
      <c r="O891" s="16" t="n">
        <v>0.0844260170630304</v>
      </c>
      <c r="P891" s="16" t="n">
        <v>0.109085926701597</v>
      </c>
      <c r="Q891" s="16" t="n">
        <v>0.12081326157971</v>
      </c>
      <c r="R891" s="16" t="n">
        <v>0.0802030648846572</v>
      </c>
      <c r="S891" s="16" t="n">
        <v>0.0827615785613253</v>
      </c>
      <c r="T891" s="16" t="n">
        <v>0.136923769107938</v>
      </c>
      <c r="U891" s="16" t="n">
        <v>0.10903402762045</v>
      </c>
      <c r="V891" s="16" t="n">
        <v>0.0741499352555327</v>
      </c>
      <c r="W891" s="16"/>
      <c r="X891" s="16" t="n">
        <v>0.110364015016679</v>
      </c>
      <c r="Y891" s="16" t="n">
        <v>0.0828773454150197</v>
      </c>
      <c r="Z891" s="16"/>
      <c r="AA891" s="16" t="n">
        <v>0.0658115848111292</v>
      </c>
      <c r="AB891" s="16" t="n">
        <v>0.098961059047096</v>
      </c>
      <c r="AC891" s="16" t="n">
        <v>0.126741547458863</v>
      </c>
      <c r="AD891" s="16"/>
      <c r="AE891" s="16" t="n">
        <v>0.0916874144439571</v>
      </c>
      <c r="AF891" s="16" t="n">
        <v>0.112043699004521</v>
      </c>
      <c r="AG891" s="16" t="n">
        <v>0.0976315618040415</v>
      </c>
      <c r="AH891" s="16"/>
      <c r="AI891" s="16" t="n">
        <v>0.0545586726857591</v>
      </c>
      <c r="AJ891" s="16" t="n">
        <v>0.0769096542839518</v>
      </c>
    </row>
    <row r="892">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c r="AD892" s="16"/>
      <c r="AE892" s="16"/>
      <c r="AF892" s="16"/>
      <c r="AG892" s="16"/>
      <c r="AH892" s="16"/>
      <c r="AI892" s="16"/>
      <c r="AJ892" s="16"/>
    </row>
    <row r="893">
      <c r="B893" s="7" t="s">
        <v>315</v>
      </c>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c r="AD893" s="16"/>
      <c r="AE893" s="16"/>
      <c r="AF893" s="16"/>
      <c r="AG893" s="16"/>
      <c r="AH893" s="16"/>
      <c r="AI893" s="16"/>
      <c r="AJ893" s="16"/>
    </row>
    <row r="894">
      <c r="B894" s="26" t="s">
        <v>65</v>
      </c>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c r="AD894" s="16"/>
      <c r="AE894" s="16"/>
      <c r="AF894" s="16"/>
      <c r="AG894" s="16"/>
      <c r="AH894" s="16"/>
      <c r="AI894" s="16"/>
      <c r="AJ894" s="16"/>
    </row>
    <row r="895">
      <c r="B895" t="s">
        <v>57</v>
      </c>
      <c r="C895" s="16" t="n">
        <v>0.0323923411620902</v>
      </c>
      <c r="D895" s="16" t="n">
        <v>0.0276968065669923</v>
      </c>
      <c r="E895" s="16" t="n">
        <v>0.0361219034792528</v>
      </c>
      <c r="F895" s="16"/>
      <c r="G895" s="16" t="n">
        <v>0.0584725376108957</v>
      </c>
      <c r="H895" s="16" t="n">
        <v>0.0319274892470507</v>
      </c>
      <c r="I895" s="16" t="n">
        <v>0.0225241885969242</v>
      </c>
      <c r="J895" s="16"/>
      <c r="K895" s="16" t="n">
        <v>0.0505810636273627</v>
      </c>
      <c r="L895" s="16" t="n">
        <v>0.0310667482956939</v>
      </c>
      <c r="M895" s="16" t="n">
        <v>0.0313055803725286</v>
      </c>
      <c r="N895" s="16" t="n">
        <v>0.0198706912446742</v>
      </c>
      <c r="O895" s="16" t="n">
        <v>0.0364361872504735</v>
      </c>
      <c r="P895" s="16" t="n">
        <v>0.03237525186114</v>
      </c>
      <c r="Q895" s="16" t="n">
        <v>0.0391499616859664</v>
      </c>
      <c r="R895" s="16" t="n">
        <v>0.021310662840907</v>
      </c>
      <c r="S895" s="16" t="n">
        <v>0.0254472707749947</v>
      </c>
      <c r="T895" s="16" t="n">
        <v>0.0251547342622249</v>
      </c>
      <c r="U895" s="16" t="n">
        <v>0.0346327804028594</v>
      </c>
      <c r="V895" s="16" t="n">
        <v>0.0164997847238826</v>
      </c>
      <c r="W895" s="16"/>
      <c r="X895" s="16" t="n">
        <v>0.0330867256678861</v>
      </c>
      <c r="Y895" s="16" t="n">
        <v>0.0312060025545499</v>
      </c>
      <c r="Z895" s="16"/>
      <c r="AA895" s="16" t="n">
        <v>0.0231562729784715</v>
      </c>
      <c r="AB895" s="16" t="n">
        <v>0.0402840058225303</v>
      </c>
      <c r="AC895" s="16" t="n">
        <v>0.0285075062005911</v>
      </c>
      <c r="AD895" s="16"/>
      <c r="AE895" s="16" t="n">
        <v>0.0359017101268269</v>
      </c>
      <c r="AF895" s="16" t="n">
        <v>0.0272396497697529</v>
      </c>
      <c r="AG895" s="16" t="n">
        <v>0.0340647881341696</v>
      </c>
      <c r="AH895" s="16"/>
      <c r="AI895" s="16" t="n">
        <v>0.0206206930209972</v>
      </c>
      <c r="AJ895" s="16" t="n">
        <v>0.0305095570813082</v>
      </c>
    </row>
    <row r="896">
      <c r="B896" t="s">
        <v>58</v>
      </c>
      <c r="C896" s="16" t="n">
        <v>0.0994818452809667</v>
      </c>
      <c r="D896" s="16" t="n">
        <v>0.0862815446095912</v>
      </c>
      <c r="E896" s="16" t="n">
        <v>0.112289099234385</v>
      </c>
      <c r="F896" s="16"/>
      <c r="G896" s="16" t="n">
        <v>0.0963703839067684</v>
      </c>
      <c r="H896" s="16" t="n">
        <v>0.108364123292602</v>
      </c>
      <c r="I896" s="16" t="n">
        <v>0.0924474067386369</v>
      </c>
      <c r="J896" s="16"/>
      <c r="K896" s="16" t="n">
        <v>0.0804067999145478</v>
      </c>
      <c r="L896" s="16" t="n">
        <v>0.125674572445699</v>
      </c>
      <c r="M896" s="16" t="n">
        <v>0.0861786850053332</v>
      </c>
      <c r="N896" s="16" t="n">
        <v>0.114979812749223</v>
      </c>
      <c r="O896" s="16" t="n">
        <v>0.0855080960102677</v>
      </c>
      <c r="P896" s="16" t="n">
        <v>0.0855739820989861</v>
      </c>
      <c r="Q896" s="16" t="n">
        <v>0.0987016165849757</v>
      </c>
      <c r="R896" s="16" t="n">
        <v>0.0775784798147214</v>
      </c>
      <c r="S896" s="16" t="n">
        <v>0.130099584178472</v>
      </c>
      <c r="T896" s="16" t="n">
        <v>0.111095467497238</v>
      </c>
      <c r="U896" s="16" t="n">
        <v>0.0751493816328224</v>
      </c>
      <c r="V896" s="16" t="n">
        <v>0.0638771675656275</v>
      </c>
      <c r="W896" s="16"/>
      <c r="X896" s="16" t="n">
        <v>0.0981814639924938</v>
      </c>
      <c r="Y896" s="16" t="n">
        <v>0.101703514275827</v>
      </c>
      <c r="Z896" s="16"/>
      <c r="AA896" s="16" t="n">
        <v>0.10455669090247</v>
      </c>
      <c r="AB896" s="16" t="n">
        <v>0.096428769806731</v>
      </c>
      <c r="AC896" s="16" t="n">
        <v>0.0999002322440567</v>
      </c>
      <c r="AD896" s="16"/>
      <c r="AE896" s="16" t="n">
        <v>0.101215507076347</v>
      </c>
      <c r="AF896" s="16" t="n">
        <v>0.0970259389285324</v>
      </c>
      <c r="AG896" s="16" t="n">
        <v>0.10011689841536</v>
      </c>
      <c r="AH896" s="16"/>
      <c r="AI896" s="16" t="n">
        <v>0.091044590758715</v>
      </c>
      <c r="AJ896" s="16" t="n">
        <v>0.0974164080785747</v>
      </c>
    </row>
    <row r="897">
      <c r="B897" t="s">
        <v>308</v>
      </c>
      <c r="C897" s="16" t="n">
        <v>0.436645791340557</v>
      </c>
      <c r="D897" s="16" t="n">
        <v>0.420301525780145</v>
      </c>
      <c r="E897" s="16" t="n">
        <v>0.451657773623602</v>
      </c>
      <c r="F897" s="16"/>
      <c r="G897" s="16" t="n">
        <v>0.433566666941686</v>
      </c>
      <c r="H897" s="16" t="n">
        <v>0.422753100285733</v>
      </c>
      <c r="I897" s="16" t="n">
        <v>0.450786533384714</v>
      </c>
      <c r="J897" s="16"/>
      <c r="K897" s="16" t="n">
        <v>0.420967075128009</v>
      </c>
      <c r="L897" s="16" t="n">
        <v>0.413344350054135</v>
      </c>
      <c r="M897" s="16" t="n">
        <v>0.438568755692121</v>
      </c>
      <c r="N897" s="16" t="n">
        <v>0.473207486928935</v>
      </c>
      <c r="O897" s="16" t="n">
        <v>0.454721203631305</v>
      </c>
      <c r="P897" s="16" t="n">
        <v>0.434392839556063</v>
      </c>
      <c r="Q897" s="16" t="n">
        <v>0.414664968171745</v>
      </c>
      <c r="R897" s="16" t="n">
        <v>0.417515792637846</v>
      </c>
      <c r="S897" s="16" t="n">
        <v>0.456457676810507</v>
      </c>
      <c r="T897" s="16" t="n">
        <v>0.436779952983566</v>
      </c>
      <c r="U897" s="16" t="n">
        <v>0.505379031074819</v>
      </c>
      <c r="V897" s="16" t="n">
        <v>0.366526593913522</v>
      </c>
      <c r="W897" s="16"/>
      <c r="X897" s="16" t="n">
        <v>0.455647832688593</v>
      </c>
      <c r="Y897" s="16" t="n">
        <v>0.404181277681203</v>
      </c>
      <c r="Z897" s="16"/>
      <c r="AA897" s="16" t="n">
        <v>0.464262488762324</v>
      </c>
      <c r="AB897" s="16" t="n">
        <v>0.436270704695565</v>
      </c>
      <c r="AC897" s="16" t="n">
        <v>0.417201670118916</v>
      </c>
      <c r="AD897" s="16"/>
      <c r="AE897" s="16" t="n">
        <v>0.431445928245363</v>
      </c>
      <c r="AF897" s="16" t="n">
        <v>0.439369518558152</v>
      </c>
      <c r="AG897" s="16" t="n">
        <v>0.444648141392933</v>
      </c>
      <c r="AH897" s="16"/>
      <c r="AI897" s="16" t="n">
        <v>0.41449914686806</v>
      </c>
      <c r="AJ897" s="16" t="n">
        <v>0.48842218483058</v>
      </c>
    </row>
    <row r="898">
      <c r="B898" t="s">
        <v>61</v>
      </c>
      <c r="C898" s="16" t="n">
        <v>0.331651860077164</v>
      </c>
      <c r="D898" s="16" t="n">
        <v>0.375898958297928</v>
      </c>
      <c r="E898" s="16" t="n">
        <v>0.28831513694063</v>
      </c>
      <c r="F898" s="16"/>
      <c r="G898" s="16" t="n">
        <v>0.293088561492042</v>
      </c>
      <c r="H898" s="16" t="n">
        <v>0.328800837321883</v>
      </c>
      <c r="I898" s="16" t="n">
        <v>0.349535144401597</v>
      </c>
      <c r="J898" s="16"/>
      <c r="K898" s="16" t="n">
        <v>0.37072645311552</v>
      </c>
      <c r="L898" s="16" t="n">
        <v>0.334785455382571</v>
      </c>
      <c r="M898" s="16" t="n">
        <v>0.369318798895957</v>
      </c>
      <c r="N898" s="16" t="n">
        <v>0.286146029705724</v>
      </c>
      <c r="O898" s="16" t="n">
        <v>0.296246392878037</v>
      </c>
      <c r="P898" s="16" t="n">
        <v>0.334186242289084</v>
      </c>
      <c r="Q898" s="16" t="n">
        <v>0.330934658122518</v>
      </c>
      <c r="R898" s="16" t="n">
        <v>0.391041596723605</v>
      </c>
      <c r="S898" s="16" t="n">
        <v>0.290597537751024</v>
      </c>
      <c r="T898" s="16" t="n">
        <v>0.310429073833976</v>
      </c>
      <c r="U898" s="16" t="n">
        <v>0.285907163184277</v>
      </c>
      <c r="V898" s="16" t="n">
        <v>0.456219716783575</v>
      </c>
      <c r="W898" s="16"/>
      <c r="X898" s="16" t="n">
        <v>0.300656723447936</v>
      </c>
      <c r="Y898" s="16" t="n">
        <v>0.384606277870654</v>
      </c>
      <c r="Z898" s="16"/>
      <c r="AA898" s="16" t="n">
        <v>0.359281650363951</v>
      </c>
      <c r="AB898" s="16" t="n">
        <v>0.323374220876637</v>
      </c>
      <c r="AC898" s="16" t="n">
        <v>0.322768316408074</v>
      </c>
      <c r="AD898" s="16"/>
      <c r="AE898" s="16" t="n">
        <v>0.342810744604949</v>
      </c>
      <c r="AF898" s="16" t="n">
        <v>0.336016104817717</v>
      </c>
      <c r="AG898" s="16" t="n">
        <v>0.292691625783669</v>
      </c>
      <c r="AH898" s="16"/>
      <c r="AI898" s="16" t="n">
        <v>0.421109389957881</v>
      </c>
      <c r="AJ898" s="16" t="n">
        <v>0.29798167584119</v>
      </c>
    </row>
    <row r="899">
      <c r="B899" t="s">
        <v>94</v>
      </c>
      <c r="C899" s="16" t="n">
        <v>0.0998281621392225</v>
      </c>
      <c r="D899" s="16" t="n">
        <v>0.0898211647453426</v>
      </c>
      <c r="E899" s="16" t="n">
        <v>0.11161608672213</v>
      </c>
      <c r="F899" s="16"/>
      <c r="G899" s="16" t="n">
        <v>0.118501850048608</v>
      </c>
      <c r="H899" s="16" t="n">
        <v>0.108154449852732</v>
      </c>
      <c r="I899" s="16" t="n">
        <v>0.0847067268781276</v>
      </c>
      <c r="J899" s="16"/>
      <c r="K899" s="16" t="n">
        <v>0.0773186082145604</v>
      </c>
      <c r="L899" s="16" t="n">
        <v>0.095128873821901</v>
      </c>
      <c r="M899" s="16" t="n">
        <v>0.0746281800340595</v>
      </c>
      <c r="N899" s="16" t="n">
        <v>0.105795979371444</v>
      </c>
      <c r="O899" s="16" t="n">
        <v>0.127088120229917</v>
      </c>
      <c r="P899" s="16" t="n">
        <v>0.113471684194727</v>
      </c>
      <c r="Q899" s="16" t="n">
        <v>0.116548795434795</v>
      </c>
      <c r="R899" s="16" t="n">
        <v>0.0925534679829199</v>
      </c>
      <c r="S899" s="16" t="n">
        <v>0.0973979304850031</v>
      </c>
      <c r="T899" s="16" t="n">
        <v>0.116540771422995</v>
      </c>
      <c r="U899" s="16" t="n">
        <v>0.0989316437052223</v>
      </c>
      <c r="V899" s="16" t="n">
        <v>0.0968767370133927</v>
      </c>
      <c r="W899" s="16"/>
      <c r="X899" s="16" t="n">
        <v>0.112427254203091</v>
      </c>
      <c r="Y899" s="16" t="n">
        <v>0.0783029276177654</v>
      </c>
      <c r="Z899" s="16"/>
      <c r="AA899" s="16" t="n">
        <v>0.0487428969927836</v>
      </c>
      <c r="AB899" s="16" t="n">
        <v>0.103642298798537</v>
      </c>
      <c r="AC899" s="16" t="n">
        <v>0.131622275028362</v>
      </c>
      <c r="AD899" s="16"/>
      <c r="AE899" s="16" t="n">
        <v>0.0886261099465142</v>
      </c>
      <c r="AF899" s="16" t="n">
        <v>0.100348787925846</v>
      </c>
      <c r="AG899" s="16" t="n">
        <v>0.128478546273867</v>
      </c>
      <c r="AH899" s="16"/>
      <c r="AI899" s="16" t="n">
        <v>0.0527261793943462</v>
      </c>
      <c r="AJ899" s="16" t="n">
        <v>0.0856701741683474</v>
      </c>
    </row>
    <row r="900">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row>
    <row r="901">
      <c r="B901" s="7" t="s">
        <v>316</v>
      </c>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16"/>
      <c r="AI901" s="16"/>
      <c r="AJ901" s="16"/>
    </row>
    <row r="902">
      <c r="B902" s="26" t="s">
        <v>65</v>
      </c>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c r="AD902" s="16"/>
      <c r="AE902" s="16"/>
      <c r="AF902" s="16"/>
      <c r="AG902" s="16"/>
      <c r="AH902" s="16"/>
      <c r="AI902" s="16"/>
      <c r="AJ902" s="16"/>
    </row>
    <row r="903">
      <c r="B903" t="s">
        <v>57</v>
      </c>
      <c r="C903" s="16" t="n">
        <v>0.0191806719590009</v>
      </c>
      <c r="D903" s="16" t="n">
        <v>0.0193609615482384</v>
      </c>
      <c r="E903" s="16" t="n">
        <v>0.0194960616147444</v>
      </c>
      <c r="F903" s="16"/>
      <c r="G903" s="16" t="n">
        <v>0.0341917566279053</v>
      </c>
      <c r="H903" s="16" t="n">
        <v>0.0215848760108055</v>
      </c>
      <c r="I903" s="16" t="n">
        <v>0.0110152334805047</v>
      </c>
      <c r="J903" s="16"/>
      <c r="K903" s="16" t="n">
        <v>0.0176030336786555</v>
      </c>
      <c r="L903" s="16" t="n">
        <v>0.0192579322173482</v>
      </c>
      <c r="M903" s="16" t="n">
        <v>0.0180587737714779</v>
      </c>
      <c r="N903" s="16" t="n">
        <v>0.027750176906627</v>
      </c>
      <c r="O903" s="16" t="n">
        <v>0.0329062696312429</v>
      </c>
      <c r="P903" s="16" t="n">
        <v>0.0298331113822742</v>
      </c>
      <c r="Q903" s="16" t="n">
        <v>0.0256050369988672</v>
      </c>
      <c r="R903" s="16" t="n">
        <v>0.00896385285428461</v>
      </c>
      <c r="S903" s="16" t="n">
        <v>0.00830972063010849</v>
      </c>
      <c r="T903" s="16" t="n">
        <v>0.00774044233114788</v>
      </c>
      <c r="U903" s="16" t="n">
        <v>0.0211265686860629</v>
      </c>
      <c r="V903" s="16" t="n">
        <v>0</v>
      </c>
      <c r="W903" s="16"/>
      <c r="X903" s="16" t="n">
        <v>0.0180812165910015</v>
      </c>
      <c r="Y903" s="16" t="n">
        <v>0.0210590640305955</v>
      </c>
      <c r="Z903" s="16"/>
      <c r="AA903" s="16" t="n">
        <v>0.00990326026764781</v>
      </c>
      <c r="AB903" s="16" t="n">
        <v>0.0276045835602331</v>
      </c>
      <c r="AC903" s="16" t="n">
        <v>0.0146137916521604</v>
      </c>
      <c r="AD903" s="16"/>
      <c r="AE903" s="16" t="n">
        <v>0.0178323363989689</v>
      </c>
      <c r="AF903" s="16" t="n">
        <v>0.0187914877708108</v>
      </c>
      <c r="AG903" s="16" t="n">
        <v>0.0235934440114983</v>
      </c>
      <c r="AH903" s="16"/>
      <c r="AI903" s="16" t="n">
        <v>0.00759679584450855</v>
      </c>
      <c r="AJ903" s="16" t="n">
        <v>0.0200950525914106</v>
      </c>
    </row>
    <row r="904">
      <c r="B904" t="s">
        <v>58</v>
      </c>
      <c r="C904" s="16" t="n">
        <v>0.101740740136456</v>
      </c>
      <c r="D904" s="16" t="n">
        <v>0.0926279011769894</v>
      </c>
      <c r="E904" s="16" t="n">
        <v>0.112482028084405</v>
      </c>
      <c r="F904" s="16"/>
      <c r="G904" s="16" t="n">
        <v>0.108077563618404</v>
      </c>
      <c r="H904" s="16" t="n">
        <v>0.109484876426156</v>
      </c>
      <c r="I904" s="16" t="n">
        <v>0.0920334481254385</v>
      </c>
      <c r="J904" s="16"/>
      <c r="K904" s="16" t="n">
        <v>0.0879308087017016</v>
      </c>
      <c r="L904" s="16" t="n">
        <v>0.101302920207283</v>
      </c>
      <c r="M904" s="16" t="n">
        <v>0.0872723107669761</v>
      </c>
      <c r="N904" s="16" t="n">
        <v>0.130922309279288</v>
      </c>
      <c r="O904" s="16" t="n">
        <v>0.0867702678101623</v>
      </c>
      <c r="P904" s="16" t="n">
        <v>0.117399541021529</v>
      </c>
      <c r="Q904" s="16" t="n">
        <v>0.0943967733530156</v>
      </c>
      <c r="R904" s="16" t="n">
        <v>0.0882686604547108</v>
      </c>
      <c r="S904" s="16" t="n">
        <v>0.11056796644153</v>
      </c>
      <c r="T904" s="16" t="n">
        <v>0.101312039838416</v>
      </c>
      <c r="U904" s="16" t="n">
        <v>0.129912728109118</v>
      </c>
      <c r="V904" s="16" t="n">
        <v>0.0767997486985623</v>
      </c>
      <c r="W904" s="16"/>
      <c r="X904" s="16" t="n">
        <v>0.109425335557841</v>
      </c>
      <c r="Y904" s="16" t="n">
        <v>0.0886118005422934</v>
      </c>
      <c r="Z904" s="16"/>
      <c r="AA904" s="16" t="n">
        <v>0.094029991816328</v>
      </c>
      <c r="AB904" s="16" t="n">
        <v>0.0968513893596166</v>
      </c>
      <c r="AC904" s="16" t="n">
        <v>0.113849467846625</v>
      </c>
      <c r="AD904" s="16"/>
      <c r="AE904" s="16" t="n">
        <v>0.108869243859149</v>
      </c>
      <c r="AF904" s="16" t="n">
        <v>0.0955353396547882</v>
      </c>
      <c r="AG904" s="16" t="n">
        <v>0.0960444602830589</v>
      </c>
      <c r="AH904" s="16"/>
      <c r="AI904" s="16" t="n">
        <v>0.0715061409556911</v>
      </c>
      <c r="AJ904" s="16" t="n">
        <v>0.105755588582222</v>
      </c>
    </row>
    <row r="905">
      <c r="B905" t="s">
        <v>308</v>
      </c>
      <c r="C905" s="16" t="n">
        <v>0.437214668866206</v>
      </c>
      <c r="D905" s="16" t="n">
        <v>0.416809652133358</v>
      </c>
      <c r="E905" s="16" t="n">
        <v>0.456596442021694</v>
      </c>
      <c r="F905" s="16"/>
      <c r="G905" s="16" t="n">
        <v>0.415782057649162</v>
      </c>
      <c r="H905" s="16" t="n">
        <v>0.435201387071853</v>
      </c>
      <c r="I905" s="16" t="n">
        <v>0.447552666246592</v>
      </c>
      <c r="J905" s="16"/>
      <c r="K905" s="16" t="n">
        <v>0.424288566144456</v>
      </c>
      <c r="L905" s="16" t="n">
        <v>0.435795149313303</v>
      </c>
      <c r="M905" s="16" t="n">
        <v>0.467817416749859</v>
      </c>
      <c r="N905" s="16" t="n">
        <v>0.473937345941717</v>
      </c>
      <c r="O905" s="16" t="n">
        <v>0.509049004004233</v>
      </c>
      <c r="P905" s="16" t="n">
        <v>0.423463007880052</v>
      </c>
      <c r="Q905" s="16" t="n">
        <v>0.37856634989608</v>
      </c>
      <c r="R905" s="16" t="n">
        <v>0.434982959812677</v>
      </c>
      <c r="S905" s="16" t="n">
        <v>0.450509016667757</v>
      </c>
      <c r="T905" s="16" t="n">
        <v>0.388316560611781</v>
      </c>
      <c r="U905" s="16" t="n">
        <v>0.417981057885546</v>
      </c>
      <c r="V905" s="16" t="n">
        <v>0.461398804277978</v>
      </c>
      <c r="W905" s="16"/>
      <c r="X905" s="16" t="n">
        <v>0.453122433689477</v>
      </c>
      <c r="Y905" s="16" t="n">
        <v>0.410036649466292</v>
      </c>
      <c r="Z905" s="16"/>
      <c r="AA905" s="16" t="n">
        <v>0.471834509653456</v>
      </c>
      <c r="AB905" s="16" t="n">
        <v>0.438934934731941</v>
      </c>
      <c r="AC905" s="16" t="n">
        <v>0.409909982215488</v>
      </c>
      <c r="AD905" s="16"/>
      <c r="AE905" s="16" t="n">
        <v>0.42087006746502</v>
      </c>
      <c r="AF905" s="16" t="n">
        <v>0.453558682844179</v>
      </c>
      <c r="AG905" s="16" t="n">
        <v>0.44575985640213</v>
      </c>
      <c r="AH905" s="16"/>
      <c r="AI905" s="16" t="n">
        <v>0.447238824428028</v>
      </c>
      <c r="AJ905" s="16" t="n">
        <v>0.462903447486752</v>
      </c>
    </row>
    <row r="906">
      <c r="B906" t="s">
        <v>61</v>
      </c>
      <c r="C906" s="16" t="n">
        <v>0.334006333065072</v>
      </c>
      <c r="D906" s="16" t="n">
        <v>0.377208016206823</v>
      </c>
      <c r="E906" s="16" t="n">
        <v>0.289112652210465</v>
      </c>
      <c r="F906" s="16"/>
      <c r="G906" s="16" t="n">
        <v>0.310878351176852</v>
      </c>
      <c r="H906" s="16" t="n">
        <v>0.333582886437043</v>
      </c>
      <c r="I906" s="16" t="n">
        <v>0.343534881135407</v>
      </c>
      <c r="J906" s="16"/>
      <c r="K906" s="16" t="n">
        <v>0.391958520094811</v>
      </c>
      <c r="L906" s="16" t="n">
        <v>0.326977535156488</v>
      </c>
      <c r="M906" s="16" t="n">
        <v>0.335481627633029</v>
      </c>
      <c r="N906" s="16" t="n">
        <v>0.271118439274202</v>
      </c>
      <c r="O906" s="16" t="n">
        <v>0.289127879595245</v>
      </c>
      <c r="P906" s="16" t="n">
        <v>0.307602290237446</v>
      </c>
      <c r="Q906" s="16" t="n">
        <v>0.338972244282937</v>
      </c>
      <c r="R906" s="16" t="n">
        <v>0.346908772625108</v>
      </c>
      <c r="S906" s="16" t="n">
        <v>0.311938082187283</v>
      </c>
      <c r="T906" s="16" t="n">
        <v>0.376544761983827</v>
      </c>
      <c r="U906" s="16" t="n">
        <v>0.364324367057746</v>
      </c>
      <c r="V906" s="16" t="n">
        <v>0.350667505324089</v>
      </c>
      <c r="W906" s="16"/>
      <c r="X906" s="16" t="n">
        <v>0.305213374871077</v>
      </c>
      <c r="Y906" s="16" t="n">
        <v>0.38319838393274</v>
      </c>
      <c r="Z906" s="16"/>
      <c r="AA906" s="16" t="n">
        <v>0.360344085546539</v>
      </c>
      <c r="AB906" s="16" t="n">
        <v>0.33704485491366</v>
      </c>
      <c r="AC906" s="16" t="n">
        <v>0.310920052919168</v>
      </c>
      <c r="AD906" s="16"/>
      <c r="AE906" s="16" t="n">
        <v>0.359138893259572</v>
      </c>
      <c r="AF906" s="16" t="n">
        <v>0.31714178991756</v>
      </c>
      <c r="AG906" s="16" t="n">
        <v>0.303224277849632</v>
      </c>
      <c r="AH906" s="16"/>
      <c r="AI906" s="16" t="n">
        <v>0.414077792860703</v>
      </c>
      <c r="AJ906" s="16" t="n">
        <v>0.323254339301659</v>
      </c>
    </row>
    <row r="907">
      <c r="B907" t="s">
        <v>94</v>
      </c>
      <c r="C907" s="16" t="n">
        <v>0.107857585973266</v>
      </c>
      <c r="D907" s="16" t="n">
        <v>0.0939934689345914</v>
      </c>
      <c r="E907" s="16" t="n">
        <v>0.122312816068692</v>
      </c>
      <c r="F907" s="16"/>
      <c r="G907" s="16" t="n">
        <v>0.131070270927678</v>
      </c>
      <c r="H907" s="16" t="n">
        <v>0.100145974054143</v>
      </c>
      <c r="I907" s="16" t="n">
        <v>0.105863771012057</v>
      </c>
      <c r="J907" s="16"/>
      <c r="K907" s="16" t="n">
        <v>0.0782190713803752</v>
      </c>
      <c r="L907" s="16" t="n">
        <v>0.116666463105578</v>
      </c>
      <c r="M907" s="16" t="n">
        <v>0.0913698710786578</v>
      </c>
      <c r="N907" s="16" t="n">
        <v>0.0962717285981663</v>
      </c>
      <c r="O907" s="16" t="n">
        <v>0.0821465789591167</v>
      </c>
      <c r="P907" s="16" t="n">
        <v>0.121702049478699</v>
      </c>
      <c r="Q907" s="16" t="n">
        <v>0.1624595954691</v>
      </c>
      <c r="R907" s="16" t="n">
        <v>0.120875754253219</v>
      </c>
      <c r="S907" s="16" t="n">
        <v>0.118675214073322</v>
      </c>
      <c r="T907" s="16" t="n">
        <v>0.126086195234828</v>
      </c>
      <c r="U907" s="16" t="n">
        <v>0.066655278261527</v>
      </c>
      <c r="V907" s="16" t="n">
        <v>0.11113394169937</v>
      </c>
      <c r="W907" s="16"/>
      <c r="X907" s="16" t="n">
        <v>0.114157639290603</v>
      </c>
      <c r="Y907" s="16" t="n">
        <v>0.097094102028079</v>
      </c>
      <c r="Z907" s="16"/>
      <c r="AA907" s="16" t="n">
        <v>0.0638881527160289</v>
      </c>
      <c r="AB907" s="16" t="n">
        <v>0.0995642374345492</v>
      </c>
      <c r="AC907" s="16" t="n">
        <v>0.150706705366559</v>
      </c>
      <c r="AD907" s="16"/>
      <c r="AE907" s="16" t="n">
        <v>0.0932894590172906</v>
      </c>
      <c r="AF907" s="16" t="n">
        <v>0.114972699812662</v>
      </c>
      <c r="AG907" s="16" t="n">
        <v>0.13137796145368</v>
      </c>
      <c r="AH907" s="16"/>
      <c r="AI907" s="16" t="n">
        <v>0.0595804459110687</v>
      </c>
      <c r="AJ907" s="16" t="n">
        <v>0.0879915720379562</v>
      </c>
    </row>
    <row r="908">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c r="AD908" s="16"/>
      <c r="AE908" s="16"/>
      <c r="AF908" s="16"/>
      <c r="AG908" s="16"/>
      <c r="AH908" s="16"/>
      <c r="AI908" s="16"/>
      <c r="AJ908" s="16"/>
    </row>
    <row r="909">
      <c r="B909" s="7" t="s">
        <v>317</v>
      </c>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16"/>
      <c r="AI909" s="16"/>
      <c r="AJ909" s="16"/>
    </row>
    <row r="910">
      <c r="B910" s="26" t="s">
        <v>65</v>
      </c>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row>
    <row r="911">
      <c r="B911" t="s">
        <v>57</v>
      </c>
      <c r="C911" s="16" t="n">
        <v>0.0242851826296712</v>
      </c>
      <c r="D911" s="16" t="n">
        <v>0.0203708981028837</v>
      </c>
      <c r="E911" s="16" t="n">
        <v>0.0288227439856152</v>
      </c>
      <c r="F911" s="16"/>
      <c r="G911" s="16" t="n">
        <v>0.0527630635413067</v>
      </c>
      <c r="H911" s="16" t="n">
        <v>0.025145875197108</v>
      </c>
      <c r="I911" s="16" t="n">
        <v>0.01223686539302</v>
      </c>
      <c r="J911" s="16"/>
      <c r="K911" s="16" t="n">
        <v>0.0300023719774093</v>
      </c>
      <c r="L911" s="16" t="n">
        <v>0.0310312610253888</v>
      </c>
      <c r="M911" s="16" t="n">
        <v>0.0230489236049918</v>
      </c>
      <c r="N911" s="16" t="n">
        <v>0.0245692078229522</v>
      </c>
      <c r="O911" s="16" t="n">
        <v>0.0176462194890653</v>
      </c>
      <c r="P911" s="16" t="n">
        <v>0.00901236190376688</v>
      </c>
      <c r="Q911" s="16" t="n">
        <v>0.0444908132978822</v>
      </c>
      <c r="R911" s="16" t="n">
        <v>0</v>
      </c>
      <c r="S911" s="16" t="n">
        <v>0.0211142025592294</v>
      </c>
      <c r="T911" s="16" t="n">
        <v>0.017414291931077</v>
      </c>
      <c r="U911" s="16" t="n">
        <v>0.0342516993329713</v>
      </c>
      <c r="V911" s="16" t="n">
        <v>0.02272680175786</v>
      </c>
      <c r="W911" s="16"/>
      <c r="X911" s="16" t="n">
        <v>0.0228266657634033</v>
      </c>
      <c r="Y911" s="16" t="n">
        <v>0.0267770223146871</v>
      </c>
      <c r="Z911" s="16"/>
      <c r="AA911" s="16" t="n">
        <v>0.0134835259974487</v>
      </c>
      <c r="AB911" s="16" t="n">
        <v>0.0249441388815199</v>
      </c>
      <c r="AC911" s="16" t="n">
        <v>0.0312051603367373</v>
      </c>
      <c r="AD911" s="16"/>
      <c r="AE911" s="16" t="n">
        <v>0.0302910443874563</v>
      </c>
      <c r="AF911" s="16" t="n">
        <v>0.0156858715203119</v>
      </c>
      <c r="AG911" s="16" t="n">
        <v>0.0266802338678473</v>
      </c>
      <c r="AH911" s="16"/>
      <c r="AI911" s="16" t="n">
        <v>0.00758694677886402</v>
      </c>
      <c r="AJ911" s="16" t="n">
        <v>0.0185130992803721</v>
      </c>
    </row>
    <row r="912">
      <c r="B912" t="s">
        <v>58</v>
      </c>
      <c r="C912" s="16" t="n">
        <v>0.105799549785509</v>
      </c>
      <c r="D912" s="16" t="n">
        <v>0.0880055861386778</v>
      </c>
      <c r="E912" s="16" t="n">
        <v>0.120948956220483</v>
      </c>
      <c r="F912" s="16"/>
      <c r="G912" s="16" t="n">
        <v>0.118135466782983</v>
      </c>
      <c r="H912" s="16" t="n">
        <v>0.115551817725101</v>
      </c>
      <c r="I912" s="16" t="n">
        <v>0.0918546608250477</v>
      </c>
      <c r="J912" s="16"/>
      <c r="K912" s="16" t="n">
        <v>0.0765633957814778</v>
      </c>
      <c r="L912" s="16" t="n">
        <v>0.0891956929933586</v>
      </c>
      <c r="M912" s="16" t="n">
        <v>0.134658842582718</v>
      </c>
      <c r="N912" s="16" t="n">
        <v>0.132318050084883</v>
      </c>
      <c r="O912" s="16" t="n">
        <v>0.143639928303773</v>
      </c>
      <c r="P912" s="16" t="n">
        <v>0.114919061804331</v>
      </c>
      <c r="Q912" s="16" t="n">
        <v>0.109444551638506</v>
      </c>
      <c r="R912" s="16" t="n">
        <v>0.101837392022716</v>
      </c>
      <c r="S912" s="16" t="n">
        <v>0.129110099827981</v>
      </c>
      <c r="T912" s="16" t="n">
        <v>0.074416536989554</v>
      </c>
      <c r="U912" s="16" t="n">
        <v>0.099040579880196</v>
      </c>
      <c r="V912" s="16" t="n">
        <v>0.0349233487737901</v>
      </c>
      <c r="W912" s="16"/>
      <c r="X912" s="16" t="n">
        <v>0.113020174791174</v>
      </c>
      <c r="Y912" s="16" t="n">
        <v>0.093463292073401</v>
      </c>
      <c r="Z912" s="16"/>
      <c r="AA912" s="16" t="n">
        <v>0.0957675931175826</v>
      </c>
      <c r="AB912" s="16" t="n">
        <v>0.113498368227335</v>
      </c>
      <c r="AC912" s="16" t="n">
        <v>0.102747476248033</v>
      </c>
      <c r="AD912" s="16"/>
      <c r="AE912" s="16" t="n">
        <v>0.103492688366711</v>
      </c>
      <c r="AF912" s="16" t="n">
        <v>0.102956472962911</v>
      </c>
      <c r="AG912" s="16" t="n">
        <v>0.117995636373559</v>
      </c>
      <c r="AH912" s="16"/>
      <c r="AI912" s="16" t="n">
        <v>0.109052228092791</v>
      </c>
      <c r="AJ912" s="16" t="n">
        <v>0.117895331322882</v>
      </c>
    </row>
    <row r="913">
      <c r="B913" t="s">
        <v>308</v>
      </c>
      <c r="C913" s="16" t="n">
        <v>0.453536607592978</v>
      </c>
      <c r="D913" s="16" t="n">
        <v>0.426544348372655</v>
      </c>
      <c r="E913" s="16" t="n">
        <v>0.482420295870047</v>
      </c>
      <c r="F913" s="16"/>
      <c r="G913" s="16" t="n">
        <v>0.405348480718763</v>
      </c>
      <c r="H913" s="16" t="n">
        <v>0.463105476560751</v>
      </c>
      <c r="I913" s="16" t="n">
        <v>0.46366686333224</v>
      </c>
      <c r="J913" s="16"/>
      <c r="K913" s="16" t="n">
        <v>0.448108991470565</v>
      </c>
      <c r="L913" s="16" t="n">
        <v>0.494359330406516</v>
      </c>
      <c r="M913" s="16" t="n">
        <v>0.453167193172996</v>
      </c>
      <c r="N913" s="16" t="n">
        <v>0.445318895337194</v>
      </c>
      <c r="O913" s="16" t="n">
        <v>0.467719856304192</v>
      </c>
      <c r="P913" s="16" t="n">
        <v>0.406328288644414</v>
      </c>
      <c r="Q913" s="16" t="n">
        <v>0.343574175149791</v>
      </c>
      <c r="R913" s="16" t="n">
        <v>0.523202506888684</v>
      </c>
      <c r="S913" s="16" t="n">
        <v>0.47937236145688</v>
      </c>
      <c r="T913" s="16" t="n">
        <v>0.519150110681121</v>
      </c>
      <c r="U913" s="16" t="n">
        <v>0.408523870036487</v>
      </c>
      <c r="V913" s="16" t="n">
        <v>0.449741793138521</v>
      </c>
      <c r="W913" s="16"/>
      <c r="X913" s="16" t="n">
        <v>0.457681843163829</v>
      </c>
      <c r="Y913" s="16" t="n">
        <v>0.446454576018247</v>
      </c>
      <c r="Z913" s="16"/>
      <c r="AA913" s="16" t="n">
        <v>0.465324053694418</v>
      </c>
      <c r="AB913" s="16" t="n">
        <v>0.447667081031916</v>
      </c>
      <c r="AC913" s="16" t="n">
        <v>0.452874037200296</v>
      </c>
      <c r="AD913" s="16"/>
      <c r="AE913" s="16" t="n">
        <v>0.427538390663016</v>
      </c>
      <c r="AF913" s="16" t="n">
        <v>0.486989164710305</v>
      </c>
      <c r="AG913" s="16" t="n">
        <v>0.451218943990627</v>
      </c>
      <c r="AH913" s="16"/>
      <c r="AI913" s="16" t="n">
        <v>0.391933927244516</v>
      </c>
      <c r="AJ913" s="16" t="n">
        <v>0.514620450093876</v>
      </c>
    </row>
    <row r="914">
      <c r="B914" t="s">
        <v>61</v>
      </c>
      <c r="C914" s="16" t="n">
        <v>0.335177942857155</v>
      </c>
      <c r="D914" s="16" t="n">
        <v>0.390163387911909</v>
      </c>
      <c r="E914" s="16" t="n">
        <v>0.279018743585766</v>
      </c>
      <c r="F914" s="16"/>
      <c r="G914" s="16" t="n">
        <v>0.337125819699432</v>
      </c>
      <c r="H914" s="16" t="n">
        <v>0.30446959043202</v>
      </c>
      <c r="I914" s="16" t="n">
        <v>0.362977128832989</v>
      </c>
      <c r="J914" s="16"/>
      <c r="K914" s="16" t="n">
        <v>0.384043544976077</v>
      </c>
      <c r="L914" s="16" t="n">
        <v>0.299740939371775</v>
      </c>
      <c r="M914" s="16" t="n">
        <v>0.316033523107773</v>
      </c>
      <c r="N914" s="16" t="n">
        <v>0.342173001901377</v>
      </c>
      <c r="O914" s="16" t="n">
        <v>0.27251628664619</v>
      </c>
      <c r="P914" s="16" t="n">
        <v>0.385104972420289</v>
      </c>
      <c r="Q914" s="16" t="n">
        <v>0.359066047695521</v>
      </c>
      <c r="R914" s="16" t="n">
        <v>0.352209871720486</v>
      </c>
      <c r="S914" s="16" t="n">
        <v>0.300414851616292</v>
      </c>
      <c r="T914" s="16" t="n">
        <v>0.29769564034724</v>
      </c>
      <c r="U914" s="16" t="n">
        <v>0.363705639368302</v>
      </c>
      <c r="V914" s="16" t="n">
        <v>0.397655098642461</v>
      </c>
      <c r="W914" s="16"/>
      <c r="X914" s="16" t="n">
        <v>0.320049016266063</v>
      </c>
      <c r="Y914" s="16" t="n">
        <v>0.361025336564602</v>
      </c>
      <c r="Z914" s="16"/>
      <c r="AA914" s="16" t="n">
        <v>0.382485775429245</v>
      </c>
      <c r="AB914" s="16" t="n">
        <v>0.325309395667893</v>
      </c>
      <c r="AC914" s="16" t="n">
        <v>0.314210091089087</v>
      </c>
      <c r="AD914" s="16"/>
      <c r="AE914" s="16" t="n">
        <v>0.36383065558334</v>
      </c>
      <c r="AF914" s="16" t="n">
        <v>0.315297655006071</v>
      </c>
      <c r="AG914" s="16" t="n">
        <v>0.301479342974092</v>
      </c>
      <c r="AH914" s="16"/>
      <c r="AI914" s="16" t="n">
        <v>0.435257205817058</v>
      </c>
      <c r="AJ914" s="16" t="n">
        <v>0.275354262726654</v>
      </c>
    </row>
    <row r="915">
      <c r="B915" t="s">
        <v>94</v>
      </c>
      <c r="C915" s="16" t="n">
        <v>0.0812007171346874</v>
      </c>
      <c r="D915" s="16" t="n">
        <v>0.0749157794738738</v>
      </c>
      <c r="E915" s="16" t="n">
        <v>0.0887892603380895</v>
      </c>
      <c r="F915" s="16"/>
      <c r="G915" s="16" t="n">
        <v>0.0866271692575164</v>
      </c>
      <c r="H915" s="16" t="n">
        <v>0.0917272400850205</v>
      </c>
      <c r="I915" s="16" t="n">
        <v>0.0692644816167032</v>
      </c>
      <c r="J915" s="16"/>
      <c r="K915" s="16" t="n">
        <v>0.061281695794471</v>
      </c>
      <c r="L915" s="16" t="n">
        <v>0.0856727762029618</v>
      </c>
      <c r="M915" s="16" t="n">
        <v>0.0730915175315207</v>
      </c>
      <c r="N915" s="16" t="n">
        <v>0.0556208448535937</v>
      </c>
      <c r="O915" s="16" t="n">
        <v>0.0984777092567796</v>
      </c>
      <c r="P915" s="16" t="n">
        <v>0.0846353152271983</v>
      </c>
      <c r="Q915" s="16" t="n">
        <v>0.1434244122183</v>
      </c>
      <c r="R915" s="16" t="n">
        <v>0.022750229368114</v>
      </c>
      <c r="S915" s="16" t="n">
        <v>0.0699884845396172</v>
      </c>
      <c r="T915" s="16" t="n">
        <v>0.0913234200510081</v>
      </c>
      <c r="U915" s="16" t="n">
        <v>0.094478211382044</v>
      </c>
      <c r="V915" s="16" t="n">
        <v>0.0949529576873678</v>
      </c>
      <c r="W915" s="16"/>
      <c r="X915" s="16" t="n">
        <v>0.086422300015531</v>
      </c>
      <c r="Y915" s="16" t="n">
        <v>0.072279773029063</v>
      </c>
      <c r="Z915" s="16"/>
      <c r="AA915" s="16" t="n">
        <v>0.0429390517613063</v>
      </c>
      <c r="AB915" s="16" t="n">
        <v>0.0885810161913356</v>
      </c>
      <c r="AC915" s="16" t="n">
        <v>0.0989632351258465</v>
      </c>
      <c r="AD915" s="16"/>
      <c r="AE915" s="16" t="n">
        <v>0.0748472209994774</v>
      </c>
      <c r="AF915" s="16" t="n">
        <v>0.079070835800401</v>
      </c>
      <c r="AG915" s="16" t="n">
        <v>0.102625842793876</v>
      </c>
      <c r="AH915" s="16"/>
      <c r="AI915" s="16" t="n">
        <v>0.0561696920667712</v>
      </c>
      <c r="AJ915" s="16" t="n">
        <v>0.0736168565762153</v>
      </c>
    </row>
    <row r="9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c r="AD916" s="16"/>
      <c r="AE916" s="16"/>
      <c r="AF916" s="16"/>
      <c r="AG916" s="16"/>
      <c r="AH916" s="16"/>
      <c r="AI916" s="16"/>
      <c r="AJ916" s="16"/>
    </row>
    <row r="917">
      <c r="B917" s="7" t="s">
        <v>318</v>
      </c>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c r="AD917" s="16"/>
      <c r="AE917" s="16"/>
      <c r="AF917" s="16"/>
      <c r="AG917" s="16"/>
      <c r="AH917" s="16"/>
      <c r="AI917" s="16"/>
      <c r="AJ917" s="16"/>
    </row>
    <row r="918">
      <c r="B918" s="26" t="s">
        <v>65</v>
      </c>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c r="AD918" s="16"/>
      <c r="AE918" s="16"/>
      <c r="AF918" s="16"/>
      <c r="AG918" s="16"/>
      <c r="AH918" s="16"/>
      <c r="AI918" s="16"/>
      <c r="AJ918" s="16"/>
    </row>
    <row r="919">
      <c r="B919" t="s">
        <v>57</v>
      </c>
      <c r="C919" s="16" t="n">
        <v>0.0178484324697977</v>
      </c>
      <c r="D919" s="16" t="n">
        <v>0.0177857528736951</v>
      </c>
      <c r="E919" s="16" t="n">
        <v>0.0183721226013372</v>
      </c>
      <c r="F919" s="16"/>
      <c r="G919" s="16" t="n">
        <v>0.0296728856698927</v>
      </c>
      <c r="H919" s="16" t="n">
        <v>0.0179619876292464</v>
      </c>
      <c r="I919" s="16" t="n">
        <v>0.0130726140337386</v>
      </c>
      <c r="J919" s="16"/>
      <c r="K919" s="16" t="n">
        <v>0.0212184719987087</v>
      </c>
      <c r="L919" s="16" t="n">
        <v>0.0182261664198498</v>
      </c>
      <c r="M919" s="16" t="n">
        <v>0.0278364697755861</v>
      </c>
      <c r="N919" s="16" t="n">
        <v>0.0350885013499177</v>
      </c>
      <c r="O919" s="16" t="n">
        <v>0.00497157364463418</v>
      </c>
      <c r="P919" s="16" t="n">
        <v>0.0049774080578972</v>
      </c>
      <c r="Q919" s="16" t="n">
        <v>0.0125101293293303</v>
      </c>
      <c r="R919" s="16" t="n">
        <v>0.0200179723503687</v>
      </c>
      <c r="S919" s="16" t="n">
        <v>0.00702888453177265</v>
      </c>
      <c r="T919" s="16" t="n">
        <v>0.0250905213681769</v>
      </c>
      <c r="U919" s="16" t="n">
        <v>0.0350037718202739</v>
      </c>
      <c r="V919" s="16" t="n">
        <v>0</v>
      </c>
      <c r="W919" s="16"/>
      <c r="X919" s="16" t="n">
        <v>0.0188106674844382</v>
      </c>
      <c r="Y919" s="16" t="n">
        <v>0.016204477949115</v>
      </c>
      <c r="Z919" s="16"/>
      <c r="AA919" s="16" t="n">
        <v>0.00328854969753868</v>
      </c>
      <c r="AB919" s="16" t="n">
        <v>0.0161605843726009</v>
      </c>
      <c r="AC919" s="16" t="n">
        <v>0.0306217029860929</v>
      </c>
      <c r="AD919" s="16"/>
      <c r="AE919" s="16" t="n">
        <v>0.0158515522430258</v>
      </c>
      <c r="AF919" s="16" t="n">
        <v>0.0168468713308891</v>
      </c>
      <c r="AG919" s="16" t="n">
        <v>0.0252910874990614</v>
      </c>
      <c r="AH919" s="16"/>
      <c r="AI919" s="16" t="n">
        <v>0.0064270011838593</v>
      </c>
      <c r="AJ919" s="16" t="n">
        <v>0.0117760678758392</v>
      </c>
    </row>
    <row r="920">
      <c r="B920" t="s">
        <v>58</v>
      </c>
      <c r="C920" s="16" t="n">
        <v>0.0958348853277588</v>
      </c>
      <c r="D920" s="16" t="n">
        <v>0.0925510217708665</v>
      </c>
      <c r="E920" s="16" t="n">
        <v>0.0957465502712313</v>
      </c>
      <c r="F920" s="16"/>
      <c r="G920" s="16" t="n">
        <v>0.100832243651707</v>
      </c>
      <c r="H920" s="16" t="n">
        <v>0.110261220734563</v>
      </c>
      <c r="I920" s="16" t="n">
        <v>0.0804400605456282</v>
      </c>
      <c r="J920" s="16"/>
      <c r="K920" s="16" t="n">
        <v>0.102922741360892</v>
      </c>
      <c r="L920" s="16" t="n">
        <v>0.081669522324501</v>
      </c>
      <c r="M920" s="16" t="n">
        <v>0.0851430511178738</v>
      </c>
      <c r="N920" s="16" t="n">
        <v>0.115695212944601</v>
      </c>
      <c r="O920" s="16" t="n">
        <v>0.114464811682559</v>
      </c>
      <c r="P920" s="16" t="n">
        <v>0.0758873868108713</v>
      </c>
      <c r="Q920" s="16" t="n">
        <v>0.120224364732957</v>
      </c>
      <c r="R920" s="16" t="n">
        <v>0.0767212746242716</v>
      </c>
      <c r="S920" s="16" t="n">
        <v>0.106490453376617</v>
      </c>
      <c r="T920" s="16" t="n">
        <v>0.0766829116955287</v>
      </c>
      <c r="U920" s="16" t="n">
        <v>0.104479932755147</v>
      </c>
      <c r="V920" s="16" t="n">
        <v>0.0602999639746797</v>
      </c>
      <c r="W920" s="16"/>
      <c r="X920" s="16" t="n">
        <v>0.0997721024091446</v>
      </c>
      <c r="Y920" s="16" t="n">
        <v>0.0891082481535007</v>
      </c>
      <c r="Z920" s="16"/>
      <c r="AA920" s="16" t="n">
        <v>0.0863623150745625</v>
      </c>
      <c r="AB920" s="16" t="n">
        <v>0.0956543910484887</v>
      </c>
      <c r="AC920" s="16" t="n">
        <v>0.102917751237101</v>
      </c>
      <c r="AD920" s="16"/>
      <c r="AE920" s="16" t="n">
        <v>0.0977236353348435</v>
      </c>
      <c r="AF920" s="16" t="n">
        <v>0.0965799410511383</v>
      </c>
      <c r="AG920" s="16" t="n">
        <v>0.0892269031398876</v>
      </c>
      <c r="AH920" s="16"/>
      <c r="AI920" s="16" t="n">
        <v>0.091828079410496</v>
      </c>
      <c r="AJ920" s="16" t="n">
        <v>0.0914123633852391</v>
      </c>
    </row>
    <row r="921">
      <c r="B921" t="s">
        <v>308</v>
      </c>
      <c r="C921" s="16" t="n">
        <v>0.467068333538717</v>
      </c>
      <c r="D921" s="16" t="n">
        <v>0.435488027660214</v>
      </c>
      <c r="E921" s="16" t="n">
        <v>0.501530568449054</v>
      </c>
      <c r="F921" s="16"/>
      <c r="G921" s="16" t="n">
        <v>0.473620928515571</v>
      </c>
      <c r="H921" s="16" t="n">
        <v>0.459811225427037</v>
      </c>
      <c r="I921" s="16" t="n">
        <v>0.471231740845075</v>
      </c>
      <c r="J921" s="16"/>
      <c r="K921" s="16" t="n">
        <v>0.430623130926506</v>
      </c>
      <c r="L921" s="16" t="n">
        <v>0.482379815709182</v>
      </c>
      <c r="M921" s="16" t="n">
        <v>0.464112097534124</v>
      </c>
      <c r="N921" s="16" t="n">
        <v>0.433024943536793</v>
      </c>
      <c r="O921" s="16" t="n">
        <v>0.465495328420029</v>
      </c>
      <c r="P921" s="16" t="n">
        <v>0.453088774728555</v>
      </c>
      <c r="Q921" s="16" t="n">
        <v>0.465117813846448</v>
      </c>
      <c r="R921" s="16" t="n">
        <v>0.486897030204468</v>
      </c>
      <c r="S921" s="16" t="n">
        <v>0.539370551478972</v>
      </c>
      <c r="T921" s="16" t="n">
        <v>0.452405384832548</v>
      </c>
      <c r="U921" s="16" t="n">
        <v>0.513317518374171</v>
      </c>
      <c r="V921" s="16" t="n">
        <v>0.396001674377538</v>
      </c>
      <c r="W921" s="16"/>
      <c r="X921" s="16" t="n">
        <v>0.478019566726742</v>
      </c>
      <c r="Y921" s="16" t="n">
        <v>0.448358424802719</v>
      </c>
      <c r="Z921" s="16"/>
      <c r="AA921" s="16" t="n">
        <v>0.480911373377215</v>
      </c>
      <c r="AB921" s="16" t="n">
        <v>0.493443586391758</v>
      </c>
      <c r="AC921" s="16" t="n">
        <v>0.421792235241008</v>
      </c>
      <c r="AD921" s="16"/>
      <c r="AE921" s="16" t="n">
        <v>0.4442782212089</v>
      </c>
      <c r="AF921" s="16" t="n">
        <v>0.481179937037019</v>
      </c>
      <c r="AG921" s="16" t="n">
        <v>0.497501911974526</v>
      </c>
      <c r="AH921" s="16"/>
      <c r="AI921" s="16" t="n">
        <v>0.454896980026412</v>
      </c>
      <c r="AJ921" s="16" t="n">
        <v>0.514452077340913</v>
      </c>
    </row>
    <row r="922">
      <c r="B922" t="s">
        <v>61</v>
      </c>
      <c r="C922" s="16" t="n">
        <v>0.331908712761233</v>
      </c>
      <c r="D922" s="16" t="n">
        <v>0.365426726181283</v>
      </c>
      <c r="E922" s="16" t="n">
        <v>0.299601801182351</v>
      </c>
      <c r="F922" s="16"/>
      <c r="G922" s="16" t="n">
        <v>0.313771936923207</v>
      </c>
      <c r="H922" s="16" t="n">
        <v>0.317122391826111</v>
      </c>
      <c r="I922" s="16" t="n">
        <v>0.352827971663729</v>
      </c>
      <c r="J922" s="16"/>
      <c r="K922" s="16" t="n">
        <v>0.390533986909864</v>
      </c>
      <c r="L922" s="16" t="n">
        <v>0.334901296876641</v>
      </c>
      <c r="M922" s="16" t="n">
        <v>0.330245848766712</v>
      </c>
      <c r="N922" s="16" t="n">
        <v>0.316782561571298</v>
      </c>
      <c r="O922" s="16" t="n">
        <v>0.348935066279095</v>
      </c>
      <c r="P922" s="16" t="n">
        <v>0.367578239585041</v>
      </c>
      <c r="Q922" s="16" t="n">
        <v>0.267665708862941</v>
      </c>
      <c r="R922" s="16" t="n">
        <v>0.31874202201371</v>
      </c>
      <c r="S922" s="16" t="n">
        <v>0.269447332633924</v>
      </c>
      <c r="T922" s="16" t="n">
        <v>0.363442911865265</v>
      </c>
      <c r="U922" s="16" t="n">
        <v>0.264527289705512</v>
      </c>
      <c r="V922" s="16" t="n">
        <v>0.397322270462741</v>
      </c>
      <c r="W922" s="16"/>
      <c r="X922" s="16" t="n">
        <v>0.300583130535986</v>
      </c>
      <c r="Y922" s="16" t="n">
        <v>0.385427688612943</v>
      </c>
      <c r="Z922" s="16"/>
      <c r="AA922" s="16" t="n">
        <v>0.367428300527467</v>
      </c>
      <c r="AB922" s="16" t="n">
        <v>0.314249789376907</v>
      </c>
      <c r="AC922" s="16" t="n">
        <v>0.329874767165119</v>
      </c>
      <c r="AD922" s="16"/>
      <c r="AE922" s="16" t="n">
        <v>0.354692783060242</v>
      </c>
      <c r="AF922" s="16" t="n">
        <v>0.31642931813959</v>
      </c>
      <c r="AG922" s="16" t="n">
        <v>0.304410115551357</v>
      </c>
      <c r="AH922" s="16"/>
      <c r="AI922" s="16" t="n">
        <v>0.392965116495436</v>
      </c>
      <c r="AJ922" s="16" t="n">
        <v>0.295662133116126</v>
      </c>
    </row>
    <row r="923">
      <c r="B923" t="s">
        <v>94</v>
      </c>
      <c r="C923" s="16" t="n">
        <v>0.0873396359024938</v>
      </c>
      <c r="D923" s="16" t="n">
        <v>0.0887484715139419</v>
      </c>
      <c r="E923" s="16" t="n">
        <v>0.0847489574960261</v>
      </c>
      <c r="F923" s="16"/>
      <c r="G923" s="16" t="n">
        <v>0.0821020052396223</v>
      </c>
      <c r="H923" s="16" t="n">
        <v>0.0948431743830422</v>
      </c>
      <c r="I923" s="16" t="n">
        <v>0.0824276129118291</v>
      </c>
      <c r="J923" s="16"/>
      <c r="K923" s="16" t="n">
        <v>0.0547016688040287</v>
      </c>
      <c r="L923" s="16" t="n">
        <v>0.0828231986698259</v>
      </c>
      <c r="M923" s="16" t="n">
        <v>0.0926625328057045</v>
      </c>
      <c r="N923" s="16" t="n">
        <v>0.0994087805973903</v>
      </c>
      <c r="O923" s="16" t="n">
        <v>0.066133219973683</v>
      </c>
      <c r="P923" s="16" t="n">
        <v>0.098468190817636</v>
      </c>
      <c r="Q923" s="16" t="n">
        <v>0.134481983228323</v>
      </c>
      <c r="R923" s="16" t="n">
        <v>0.0976217008071812</v>
      </c>
      <c r="S923" s="16" t="n">
        <v>0.0776627779787138</v>
      </c>
      <c r="T923" s="16" t="n">
        <v>0.0823782702384813</v>
      </c>
      <c r="U923" s="16" t="n">
        <v>0.0826714873448969</v>
      </c>
      <c r="V923" s="16" t="n">
        <v>0.14637609118504</v>
      </c>
      <c r="W923" s="16"/>
      <c r="X923" s="16" t="n">
        <v>0.10281453284369</v>
      </c>
      <c r="Y923" s="16" t="n">
        <v>0.0609011604817223</v>
      </c>
      <c r="Z923" s="16"/>
      <c r="AA923" s="16" t="n">
        <v>0.0620094613232165</v>
      </c>
      <c r="AB923" s="16" t="n">
        <v>0.0804916488102463</v>
      </c>
      <c r="AC923" s="16" t="n">
        <v>0.114793543370679</v>
      </c>
      <c r="AD923" s="16"/>
      <c r="AE923" s="16" t="n">
        <v>0.0874538081529892</v>
      </c>
      <c r="AF923" s="16" t="n">
        <v>0.0889639324413631</v>
      </c>
      <c r="AG923" s="16" t="n">
        <v>0.0835699818351682</v>
      </c>
      <c r="AH923" s="16"/>
      <c r="AI923" s="16" t="n">
        <v>0.0538828228837971</v>
      </c>
      <c r="AJ923" s="16" t="n">
        <v>0.0866973582818827</v>
      </c>
    </row>
    <row r="924">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c r="AD924" s="16"/>
      <c r="AE924" s="16"/>
      <c r="AF924" s="16"/>
      <c r="AG924" s="16"/>
      <c r="AH924" s="16"/>
      <c r="AI924" s="16"/>
      <c r="AJ924" s="16"/>
    </row>
    <row r="925">
      <c r="B925" s="7" t="s">
        <v>319</v>
      </c>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c r="AD925" s="16"/>
      <c r="AE925" s="16"/>
      <c r="AF925" s="16"/>
      <c r="AG925" s="16"/>
      <c r="AH925" s="16"/>
      <c r="AI925" s="16"/>
      <c r="AJ925" s="16"/>
    </row>
    <row r="926">
      <c r="B926" s="26" t="s">
        <v>65</v>
      </c>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c r="AG926" s="16"/>
      <c r="AH926" s="16"/>
      <c r="AI926" s="16"/>
      <c r="AJ926" s="16"/>
    </row>
    <row r="927">
      <c r="B927" t="s">
        <v>57</v>
      </c>
      <c r="C927" s="16" t="n">
        <v>0.0449277550711463</v>
      </c>
      <c r="D927" s="16" t="n">
        <v>0.0537200166067203</v>
      </c>
      <c r="E927" s="16" t="n">
        <v>0.0362256922291073</v>
      </c>
      <c r="F927" s="16"/>
      <c r="G927" s="16" t="n">
        <v>0.057969994584932</v>
      </c>
      <c r="H927" s="16" t="n">
        <v>0.0480275091748994</v>
      </c>
      <c r="I927" s="16" t="n">
        <v>0.0368928476298933</v>
      </c>
      <c r="J927" s="16"/>
      <c r="K927" s="16" t="n">
        <v>0.0391800787167867</v>
      </c>
      <c r="L927" s="16" t="n">
        <v>0.0301760919249511</v>
      </c>
      <c r="M927" s="16" t="n">
        <v>0.0824899946327313</v>
      </c>
      <c r="N927" s="16" t="n">
        <v>0.0472445498719774</v>
      </c>
      <c r="O927" s="16" t="n">
        <v>0.0259701913875227</v>
      </c>
      <c r="P927" s="16" t="n">
        <v>0.0565024539273067</v>
      </c>
      <c r="Q927" s="16" t="n">
        <v>0.0384951064589033</v>
      </c>
      <c r="R927" s="16" t="n">
        <v>0.0338787108849935</v>
      </c>
      <c r="S927" s="16" t="n">
        <v>0.0608113371017709</v>
      </c>
      <c r="T927" s="16" t="n">
        <v>0.0164475882966864</v>
      </c>
      <c r="U927" s="16" t="n">
        <v>0.0617771175708122</v>
      </c>
      <c r="V927" s="16" t="n">
        <v>0.0665269810086571</v>
      </c>
      <c r="W927" s="16"/>
      <c r="X927" s="16" t="n">
        <v>0.0389135916200327</v>
      </c>
      <c r="Y927" s="16" t="n">
        <v>0.0552028033110788</v>
      </c>
      <c r="Z927" s="16"/>
      <c r="AA927" s="16" t="n">
        <v>0.0208211604891839</v>
      </c>
      <c r="AB927" s="16" t="n">
        <v>0.0572491002378968</v>
      </c>
      <c r="AC927" s="16" t="n">
        <v>0.0458580684561763</v>
      </c>
      <c r="AD927" s="16"/>
      <c r="AE927" s="16" t="n">
        <v>0.0538855642232272</v>
      </c>
      <c r="AF927" s="16" t="n">
        <v>0.0351745478567226</v>
      </c>
      <c r="AG927" s="16" t="n">
        <v>0.0419425893452883</v>
      </c>
      <c r="AH927" s="16"/>
      <c r="AI927" s="16" t="n">
        <v>0.041807507707227</v>
      </c>
      <c r="AJ927" s="16" t="n">
        <v>0.0321310793017634</v>
      </c>
    </row>
    <row r="928">
      <c r="B928" t="s">
        <v>58</v>
      </c>
      <c r="C928" s="16" t="n">
        <v>0.203230703276946</v>
      </c>
      <c r="D928" s="16" t="n">
        <v>0.193735271269602</v>
      </c>
      <c r="E928" s="16" t="n">
        <v>0.212272399667938</v>
      </c>
      <c r="F928" s="16"/>
      <c r="G928" s="16" t="n">
        <v>0.160371535526097</v>
      </c>
      <c r="H928" s="16" t="n">
        <v>0.209503384687619</v>
      </c>
      <c r="I928" s="16" t="n">
        <v>0.21432273878627</v>
      </c>
      <c r="J928" s="16"/>
      <c r="K928" s="16" t="n">
        <v>0.207242031325299</v>
      </c>
      <c r="L928" s="16" t="n">
        <v>0.191679153918616</v>
      </c>
      <c r="M928" s="16" t="n">
        <v>0.191497817300982</v>
      </c>
      <c r="N928" s="16" t="n">
        <v>0.205269926635154</v>
      </c>
      <c r="O928" s="16" t="n">
        <v>0.226565385853467</v>
      </c>
      <c r="P928" s="16" t="n">
        <v>0.202456420950675</v>
      </c>
      <c r="Q928" s="16" t="n">
        <v>0.159791450201691</v>
      </c>
      <c r="R928" s="16" t="n">
        <v>0.195432400214896</v>
      </c>
      <c r="S928" s="16" t="n">
        <v>0.217876134445709</v>
      </c>
      <c r="T928" s="16" t="n">
        <v>0.239623926851502</v>
      </c>
      <c r="U928" s="16" t="n">
        <v>0.237765500064371</v>
      </c>
      <c r="V928" s="16" t="n">
        <v>0.126826944983337</v>
      </c>
      <c r="W928" s="16"/>
      <c r="X928" s="16" t="n">
        <v>0.202806396459844</v>
      </c>
      <c r="Y928" s="16" t="n">
        <v>0.203955620890127</v>
      </c>
      <c r="Z928" s="16"/>
      <c r="AA928" s="16" t="n">
        <v>0.240802219182743</v>
      </c>
      <c r="AB928" s="16" t="n">
        <v>0.1898368025803</v>
      </c>
      <c r="AC928" s="16" t="n">
        <v>0.194010110678383</v>
      </c>
      <c r="AD928" s="16"/>
      <c r="AE928" s="16" t="n">
        <v>0.181404155261065</v>
      </c>
      <c r="AF928" s="16" t="n">
        <v>0.226044243074332</v>
      </c>
      <c r="AG928" s="16" t="n">
        <v>0.212533969944067</v>
      </c>
      <c r="AH928" s="16"/>
      <c r="AI928" s="16" t="n">
        <v>0.226298455801582</v>
      </c>
      <c r="AJ928" s="16" t="n">
        <v>0.235329475286267</v>
      </c>
    </row>
    <row r="929">
      <c r="B929" t="s">
        <v>308</v>
      </c>
      <c r="C929" s="16" t="n">
        <v>0.29582569778126</v>
      </c>
      <c r="D929" s="16" t="n">
        <v>0.288720230327299</v>
      </c>
      <c r="E929" s="16" t="n">
        <v>0.30622593447556</v>
      </c>
      <c r="F929" s="16"/>
      <c r="G929" s="16" t="n">
        <v>0.252436263897717</v>
      </c>
      <c r="H929" s="16" t="n">
        <v>0.294946030855637</v>
      </c>
      <c r="I929" s="16" t="n">
        <v>0.313781121606576</v>
      </c>
      <c r="J929" s="16"/>
      <c r="K929" s="16" t="n">
        <v>0.331359245562641</v>
      </c>
      <c r="L929" s="16" t="n">
        <v>0.263661652649377</v>
      </c>
      <c r="M929" s="16" t="n">
        <v>0.284139731043428</v>
      </c>
      <c r="N929" s="16" t="n">
        <v>0.297413954615546</v>
      </c>
      <c r="O929" s="16" t="n">
        <v>0.302514237460411</v>
      </c>
      <c r="P929" s="16" t="n">
        <v>0.274876722548902</v>
      </c>
      <c r="Q929" s="16" t="n">
        <v>0.304354171877748</v>
      </c>
      <c r="R929" s="16" t="n">
        <v>0.303943086654241</v>
      </c>
      <c r="S929" s="16" t="n">
        <v>0.303289513003351</v>
      </c>
      <c r="T929" s="16" t="n">
        <v>0.293628702456698</v>
      </c>
      <c r="U929" s="16" t="n">
        <v>0.245599223139578</v>
      </c>
      <c r="V929" s="16" t="n">
        <v>0.367386089960637</v>
      </c>
      <c r="W929" s="16"/>
      <c r="X929" s="16" t="n">
        <v>0.295942094625026</v>
      </c>
      <c r="Y929" s="16" t="n">
        <v>0.295626836677068</v>
      </c>
      <c r="Z929" s="16"/>
      <c r="AA929" s="16" t="n">
        <v>0.340079818783825</v>
      </c>
      <c r="AB929" s="16" t="n">
        <v>0.281599432245239</v>
      </c>
      <c r="AC929" s="16" t="n">
        <v>0.28289200345198</v>
      </c>
      <c r="AD929" s="16"/>
      <c r="AE929" s="16" t="n">
        <v>0.313628867734384</v>
      </c>
      <c r="AF929" s="16" t="n">
        <v>0.282942266763773</v>
      </c>
      <c r="AG929" s="16" t="n">
        <v>0.276020367482003</v>
      </c>
      <c r="AH929" s="16"/>
      <c r="AI929" s="16" t="n">
        <v>0.292657480501048</v>
      </c>
      <c r="AJ929" s="16" t="n">
        <v>0.313750166589091</v>
      </c>
    </row>
    <row r="930">
      <c r="B930" t="s">
        <v>61</v>
      </c>
      <c r="C930" s="16" t="n">
        <v>0.122302611987119</v>
      </c>
      <c r="D930" s="16" t="n">
        <v>0.141762326470171</v>
      </c>
      <c r="E930" s="16" t="n">
        <v>0.100895517036343</v>
      </c>
      <c r="F930" s="16"/>
      <c r="G930" s="16" t="n">
        <v>0.106113386935404</v>
      </c>
      <c r="H930" s="16" t="n">
        <v>0.104288193619734</v>
      </c>
      <c r="I930" s="16" t="n">
        <v>0.145455823415464</v>
      </c>
      <c r="J930" s="16"/>
      <c r="K930" s="16" t="n">
        <v>0.187161158178031</v>
      </c>
      <c r="L930" s="16" t="n">
        <v>0.0995674371230866</v>
      </c>
      <c r="M930" s="16" t="n">
        <v>0.126311088462719</v>
      </c>
      <c r="N930" s="16" t="n">
        <v>0.113215840137408</v>
      </c>
      <c r="O930" s="16" t="n">
        <v>0.141009372766998</v>
      </c>
      <c r="P930" s="16" t="n">
        <v>0.160060848090462</v>
      </c>
      <c r="Q930" s="16" t="n">
        <v>0.0971850976353057</v>
      </c>
      <c r="R930" s="16" t="n">
        <v>0.110859803446106</v>
      </c>
      <c r="S930" s="16" t="n">
        <v>0.081543159820601</v>
      </c>
      <c r="T930" s="16" t="n">
        <v>0.0965812864693325</v>
      </c>
      <c r="U930" s="16" t="n">
        <v>0.101176329800983</v>
      </c>
      <c r="V930" s="16" t="n">
        <v>0.106479601607404</v>
      </c>
      <c r="W930" s="16"/>
      <c r="X930" s="16" t="n">
        <v>0.105776922157368</v>
      </c>
      <c r="Y930" s="16" t="n">
        <v>0.150536340847184</v>
      </c>
      <c r="Z930" s="16"/>
      <c r="AA930" s="16" t="n">
        <v>0.17096208030129</v>
      </c>
      <c r="AB930" s="16" t="n">
        <v>0.0940936003702988</v>
      </c>
      <c r="AC930" s="16" t="n">
        <v>0.124889787179737</v>
      </c>
      <c r="AD930" s="16"/>
      <c r="AE930" s="16" t="n">
        <v>0.157511059841114</v>
      </c>
      <c r="AF930" s="16" t="n">
        <v>0.0972187608844403</v>
      </c>
      <c r="AG930" s="16" t="n">
        <v>0.0822914876937238</v>
      </c>
      <c r="AH930" s="16"/>
      <c r="AI930" s="16" t="n">
        <v>0.17432150762616</v>
      </c>
      <c r="AJ930" s="16" t="n">
        <v>0.0964366894691435</v>
      </c>
    </row>
    <row r="931">
      <c r="B931" t="s">
        <v>94</v>
      </c>
      <c r="C931" s="16" t="n">
        <v>0.333713231883528</v>
      </c>
      <c r="D931" s="16" t="n">
        <v>0.322062155326208</v>
      </c>
      <c r="E931" s="16" t="n">
        <v>0.344380456591052</v>
      </c>
      <c r="F931" s="16"/>
      <c r="G931" s="16" t="n">
        <v>0.423108819055849</v>
      </c>
      <c r="H931" s="16" t="n">
        <v>0.343234881662112</v>
      </c>
      <c r="I931" s="16" t="n">
        <v>0.289547468561796</v>
      </c>
      <c r="J931" s="16"/>
      <c r="K931" s="16" t="n">
        <v>0.235057486217242</v>
      </c>
      <c r="L931" s="16" t="n">
        <v>0.414915664383969</v>
      </c>
      <c r="M931" s="16" t="n">
        <v>0.315561368560139</v>
      </c>
      <c r="N931" s="16" t="n">
        <v>0.336855728739914</v>
      </c>
      <c r="O931" s="16" t="n">
        <v>0.303940812531601</v>
      </c>
      <c r="P931" s="16" t="n">
        <v>0.306103554482654</v>
      </c>
      <c r="Q931" s="16" t="n">
        <v>0.400174173826352</v>
      </c>
      <c r="R931" s="16" t="n">
        <v>0.355885998799763</v>
      </c>
      <c r="S931" s="16" t="n">
        <v>0.336479855628568</v>
      </c>
      <c r="T931" s="16" t="n">
        <v>0.35371849592578</v>
      </c>
      <c r="U931" s="16" t="n">
        <v>0.353681829424255</v>
      </c>
      <c r="V931" s="16" t="n">
        <v>0.332780382439965</v>
      </c>
      <c r="W931" s="16"/>
      <c r="X931" s="16" t="n">
        <v>0.356560995137729</v>
      </c>
      <c r="Y931" s="16" t="n">
        <v>0.294678398274542</v>
      </c>
      <c r="Z931" s="16"/>
      <c r="AA931" s="16" t="n">
        <v>0.227334721242957</v>
      </c>
      <c r="AB931" s="16" t="n">
        <v>0.377221064566265</v>
      </c>
      <c r="AC931" s="16" t="n">
        <v>0.352350030233724</v>
      </c>
      <c r="AD931" s="16"/>
      <c r="AE931" s="16" t="n">
        <v>0.293570352940209</v>
      </c>
      <c r="AF931" s="16" t="n">
        <v>0.358620181420732</v>
      </c>
      <c r="AG931" s="16" t="n">
        <v>0.387211585534918</v>
      </c>
      <c r="AH931" s="16"/>
      <c r="AI931" s="16" t="n">
        <v>0.264915048363983</v>
      </c>
      <c r="AJ931" s="16" t="n">
        <v>0.322352589353735</v>
      </c>
    </row>
    <row r="932">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c r="AD932" s="16"/>
      <c r="AE932" s="16"/>
      <c r="AF932" s="16"/>
      <c r="AG932" s="16"/>
      <c r="AH932" s="16"/>
      <c r="AI932" s="16"/>
      <c r="AJ932" s="16"/>
    </row>
    <row r="933">
      <c r="B933" s="7" t="s">
        <v>320</v>
      </c>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c r="AD933" s="16"/>
      <c r="AE933" s="16"/>
      <c r="AF933" s="16"/>
      <c r="AG933" s="16"/>
      <c r="AH933" s="16"/>
      <c r="AI933" s="16"/>
      <c r="AJ933" s="16"/>
    </row>
    <row r="934">
      <c r="B934" s="26" t="s">
        <v>65</v>
      </c>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c r="AD934" s="16"/>
      <c r="AE934" s="16"/>
      <c r="AF934" s="16"/>
      <c r="AG934" s="16"/>
      <c r="AH934" s="16"/>
      <c r="AI934" s="16"/>
      <c r="AJ934" s="16"/>
    </row>
    <row r="935">
      <c r="B935" t="s">
        <v>57</v>
      </c>
      <c r="C935" s="16" t="n">
        <v>0.0363173157728251</v>
      </c>
      <c r="D935" s="16" t="n">
        <v>0.0409968046106545</v>
      </c>
      <c r="E935" s="16" t="n">
        <v>0.0325808825744241</v>
      </c>
      <c r="F935" s="16"/>
      <c r="G935" s="16" t="n">
        <v>0.0515445166148558</v>
      </c>
      <c r="H935" s="16" t="n">
        <v>0.0401611880133621</v>
      </c>
      <c r="I935" s="16" t="n">
        <v>0.0267271717168476</v>
      </c>
      <c r="J935" s="16"/>
      <c r="K935" s="16" t="n">
        <v>0.0581639314855785</v>
      </c>
      <c r="L935" s="16" t="n">
        <v>0.0282013143368924</v>
      </c>
      <c r="M935" s="16" t="n">
        <v>0.0558341461015193</v>
      </c>
      <c r="N935" s="16" t="n">
        <v>0.0152178101052435</v>
      </c>
      <c r="O935" s="16" t="n">
        <v>0.0244372563925715</v>
      </c>
      <c r="P935" s="16" t="n">
        <v>0.0556711118261556</v>
      </c>
      <c r="Q935" s="16" t="n">
        <v>0.0281152263230363</v>
      </c>
      <c r="R935" s="16" t="n">
        <v>0.0376841654425313</v>
      </c>
      <c r="S935" s="16" t="n">
        <v>0.0360432941765948</v>
      </c>
      <c r="T935" s="16" t="n">
        <v>0.0206119210768101</v>
      </c>
      <c r="U935" s="16" t="n">
        <v>0.0412654704274879</v>
      </c>
      <c r="V935" s="16" t="n">
        <v>0</v>
      </c>
      <c r="W935" s="16"/>
      <c r="X935" s="16" t="n">
        <v>0.034217378407694</v>
      </c>
      <c r="Y935" s="16" t="n">
        <v>0.0399050063806625</v>
      </c>
      <c r="Z935" s="16"/>
      <c r="AA935" s="16" t="n">
        <v>0.0231279279412016</v>
      </c>
      <c r="AB935" s="16" t="n">
        <v>0.0451683506912136</v>
      </c>
      <c r="AC935" s="16" t="n">
        <v>0.0340045142922834</v>
      </c>
      <c r="AD935" s="16"/>
      <c r="AE935" s="16" t="n">
        <v>0.0367959221776236</v>
      </c>
      <c r="AF935" s="16" t="n">
        <v>0.038427870779826</v>
      </c>
      <c r="AG935" s="16" t="n">
        <v>0.030541741362121</v>
      </c>
      <c r="AH935" s="16"/>
      <c r="AI935" s="16" t="n">
        <v>0.0248701976531914</v>
      </c>
      <c r="AJ935" s="16" t="n">
        <v>0.03741620250784</v>
      </c>
    </row>
    <row r="936">
      <c r="B936" t="s">
        <v>58</v>
      </c>
      <c r="C936" s="16" t="n">
        <v>0.159056077181228</v>
      </c>
      <c r="D936" s="16" t="n">
        <v>0.124331248875923</v>
      </c>
      <c r="E936" s="16" t="n">
        <v>0.192045168321297</v>
      </c>
      <c r="F936" s="16"/>
      <c r="G936" s="16" t="n">
        <v>0.153538764482851</v>
      </c>
      <c r="H936" s="16" t="n">
        <v>0.168809258525125</v>
      </c>
      <c r="I936" s="16" t="n">
        <v>0.152161635038831</v>
      </c>
      <c r="J936" s="16"/>
      <c r="K936" s="16" t="n">
        <v>0.116266501501959</v>
      </c>
      <c r="L936" s="16" t="n">
        <v>0.169602508965178</v>
      </c>
      <c r="M936" s="16" t="n">
        <v>0.1844812954315</v>
      </c>
      <c r="N936" s="16" t="n">
        <v>0.214589382789627</v>
      </c>
      <c r="O936" s="16" t="n">
        <v>0.135905407483327</v>
      </c>
      <c r="P936" s="16" t="n">
        <v>0.134141165204834</v>
      </c>
      <c r="Q936" s="16" t="n">
        <v>0.180934661217246</v>
      </c>
      <c r="R936" s="16" t="n">
        <v>0.158932697371607</v>
      </c>
      <c r="S936" s="16" t="n">
        <v>0.15771906612323</v>
      </c>
      <c r="T936" s="16" t="n">
        <v>0.209354905443445</v>
      </c>
      <c r="U936" s="16" t="n">
        <v>0.107165280656355</v>
      </c>
      <c r="V936" s="16" t="n">
        <v>0.101450329782447</v>
      </c>
      <c r="W936" s="16"/>
      <c r="X936" s="16" t="n">
        <v>0.171306626083467</v>
      </c>
      <c r="Y936" s="16" t="n">
        <v>0.138126319957411</v>
      </c>
      <c r="Z936" s="16"/>
      <c r="AA936" s="16" t="n">
        <v>0.134708244391624</v>
      </c>
      <c r="AB936" s="16" t="n">
        <v>0.166990241061472</v>
      </c>
      <c r="AC936" s="16" t="n">
        <v>0.166028682065495</v>
      </c>
      <c r="AD936" s="16"/>
      <c r="AE936" s="16" t="n">
        <v>0.141064464220251</v>
      </c>
      <c r="AF936" s="16" t="n">
        <v>0.178194559630601</v>
      </c>
      <c r="AG936" s="16" t="n">
        <v>0.166013493640123</v>
      </c>
      <c r="AH936" s="16"/>
      <c r="AI936" s="16" t="n">
        <v>0.155492917175383</v>
      </c>
      <c r="AJ936" s="16" t="n">
        <v>0.178205777489241</v>
      </c>
    </row>
    <row r="937">
      <c r="B937" t="s">
        <v>308</v>
      </c>
      <c r="C937" s="16" t="n">
        <v>0.406391655055535</v>
      </c>
      <c r="D937" s="16" t="n">
        <v>0.419489209807251</v>
      </c>
      <c r="E937" s="16" t="n">
        <v>0.397526999006132</v>
      </c>
      <c r="F937" s="16"/>
      <c r="G937" s="16" t="n">
        <v>0.368972310734752</v>
      </c>
      <c r="H937" s="16" t="n">
        <v>0.383160207529764</v>
      </c>
      <c r="I937" s="16" t="n">
        <v>0.442783390065441</v>
      </c>
      <c r="J937" s="16"/>
      <c r="K937" s="16" t="n">
        <v>0.457760337542018</v>
      </c>
      <c r="L937" s="16" t="n">
        <v>0.382530213424453</v>
      </c>
      <c r="M937" s="16" t="n">
        <v>0.385079436354282</v>
      </c>
      <c r="N937" s="16" t="n">
        <v>0.401941921969537</v>
      </c>
      <c r="O937" s="16" t="n">
        <v>0.439916893871289</v>
      </c>
      <c r="P937" s="16" t="n">
        <v>0.368518734464216</v>
      </c>
      <c r="Q937" s="16" t="n">
        <v>0.405031849645174</v>
      </c>
      <c r="R937" s="16" t="n">
        <v>0.366075745031698</v>
      </c>
      <c r="S937" s="16" t="n">
        <v>0.418791677238016</v>
      </c>
      <c r="T937" s="16" t="n">
        <v>0.400018109655884</v>
      </c>
      <c r="U937" s="16" t="n">
        <v>0.355707734836085</v>
      </c>
      <c r="V937" s="16" t="n">
        <v>0.481032966759015</v>
      </c>
      <c r="W937" s="16"/>
      <c r="X937" s="16" t="n">
        <v>0.397023899088884</v>
      </c>
      <c r="Y937" s="16" t="n">
        <v>0.422396232456807</v>
      </c>
      <c r="Z937" s="16"/>
      <c r="AA937" s="16" t="n">
        <v>0.447632438516405</v>
      </c>
      <c r="AB937" s="16" t="n">
        <v>0.3727906200669</v>
      </c>
      <c r="AC937" s="16" t="n">
        <v>0.421548966852168</v>
      </c>
      <c r="AD937" s="16"/>
      <c r="AE937" s="16" t="n">
        <v>0.434093832451843</v>
      </c>
      <c r="AF937" s="16" t="n">
        <v>0.37706548365362</v>
      </c>
      <c r="AG937" s="16" t="n">
        <v>0.395376369241326</v>
      </c>
      <c r="AH937" s="16"/>
      <c r="AI937" s="16" t="n">
        <v>0.393381401181435</v>
      </c>
      <c r="AJ937" s="16" t="n">
        <v>0.416083804222598</v>
      </c>
    </row>
    <row r="938">
      <c r="B938" t="s">
        <v>61</v>
      </c>
      <c r="C938" s="16" t="n">
        <v>0.179161080813838</v>
      </c>
      <c r="D938" s="16" t="n">
        <v>0.222237345381131</v>
      </c>
      <c r="E938" s="16" t="n">
        <v>0.136955126886398</v>
      </c>
      <c r="F938" s="16"/>
      <c r="G938" s="16" t="n">
        <v>0.153915843833927</v>
      </c>
      <c r="H938" s="16" t="n">
        <v>0.173067048804273</v>
      </c>
      <c r="I938" s="16" t="n">
        <v>0.194801303010388</v>
      </c>
      <c r="J938" s="16"/>
      <c r="K938" s="16" t="n">
        <v>0.225813966993214</v>
      </c>
      <c r="L938" s="16" t="n">
        <v>0.143974697123943</v>
      </c>
      <c r="M938" s="16" t="n">
        <v>0.158211266256219</v>
      </c>
      <c r="N938" s="16" t="n">
        <v>0.14512465617885</v>
      </c>
      <c r="O938" s="16" t="n">
        <v>0.197084799814646</v>
      </c>
      <c r="P938" s="16" t="n">
        <v>0.240422497601833</v>
      </c>
      <c r="Q938" s="16" t="n">
        <v>0.127793077681839</v>
      </c>
      <c r="R938" s="16" t="n">
        <v>0.194854214116177</v>
      </c>
      <c r="S938" s="16" t="n">
        <v>0.173071605550087</v>
      </c>
      <c r="T938" s="16" t="n">
        <v>0.13651000824659</v>
      </c>
      <c r="U938" s="16" t="n">
        <v>0.187256069932184</v>
      </c>
      <c r="V938" s="16" t="n">
        <v>0.298635782390378</v>
      </c>
      <c r="W938" s="16"/>
      <c r="X938" s="16" t="n">
        <v>0.156675678372807</v>
      </c>
      <c r="Y938" s="16" t="n">
        <v>0.21757683001219</v>
      </c>
      <c r="Z938" s="16"/>
      <c r="AA938" s="16" t="n">
        <v>0.241391124628129</v>
      </c>
      <c r="AB938" s="16" t="n">
        <v>0.170652660405861</v>
      </c>
      <c r="AC938" s="16" t="n">
        <v>0.145596613876696</v>
      </c>
      <c r="AD938" s="16"/>
      <c r="AE938" s="16" t="n">
        <v>0.204063483264958</v>
      </c>
      <c r="AF938" s="16" t="n">
        <v>0.170327288625056</v>
      </c>
      <c r="AG938" s="16" t="n">
        <v>0.131852514700844</v>
      </c>
      <c r="AH938" s="16"/>
      <c r="AI938" s="16" t="n">
        <v>0.284678281239391</v>
      </c>
      <c r="AJ938" s="16" t="n">
        <v>0.15738077089625</v>
      </c>
    </row>
    <row r="939">
      <c r="B939" t="s">
        <v>94</v>
      </c>
      <c r="C939" s="16" t="n">
        <v>0.219073871176575</v>
      </c>
      <c r="D939" s="16" t="n">
        <v>0.19294539132504</v>
      </c>
      <c r="E939" s="16" t="n">
        <v>0.240891823211748</v>
      </c>
      <c r="F939" s="16"/>
      <c r="G939" s="16" t="n">
        <v>0.272028564333614</v>
      </c>
      <c r="H939" s="16" t="n">
        <v>0.234802297127476</v>
      </c>
      <c r="I939" s="16" t="n">
        <v>0.183526500168492</v>
      </c>
      <c r="J939" s="16"/>
      <c r="K939" s="16" t="n">
        <v>0.14199526247723</v>
      </c>
      <c r="L939" s="16" t="n">
        <v>0.275691266149533</v>
      </c>
      <c r="M939" s="16" t="n">
        <v>0.21639385585648</v>
      </c>
      <c r="N939" s="16" t="n">
        <v>0.223126228956742</v>
      </c>
      <c r="O939" s="16" t="n">
        <v>0.202655642438167</v>
      </c>
      <c r="P939" s="16" t="n">
        <v>0.201246490902961</v>
      </c>
      <c r="Q939" s="16" t="n">
        <v>0.258125185132704</v>
      </c>
      <c r="R939" s="16" t="n">
        <v>0.242453178037987</v>
      </c>
      <c r="S939" s="16" t="n">
        <v>0.214374356912073</v>
      </c>
      <c r="T939" s="16" t="n">
        <v>0.23350505557727</v>
      </c>
      <c r="U939" s="16" t="n">
        <v>0.308605444147888</v>
      </c>
      <c r="V939" s="16" t="n">
        <v>0.11888092106816</v>
      </c>
      <c r="W939" s="16"/>
      <c r="X939" s="16" t="n">
        <v>0.240776418047148</v>
      </c>
      <c r="Y939" s="16" t="n">
        <v>0.181995611192929</v>
      </c>
      <c r="Z939" s="16"/>
      <c r="AA939" s="16" t="n">
        <v>0.15314026452264</v>
      </c>
      <c r="AB939" s="16" t="n">
        <v>0.244398127774552</v>
      </c>
      <c r="AC939" s="16" t="n">
        <v>0.232821222913358</v>
      </c>
      <c r="AD939" s="16"/>
      <c r="AE939" s="16" t="n">
        <v>0.183982297885325</v>
      </c>
      <c r="AF939" s="16" t="n">
        <v>0.235984797310898</v>
      </c>
      <c r="AG939" s="16" t="n">
        <v>0.276215881055586</v>
      </c>
      <c r="AH939" s="16"/>
      <c r="AI939" s="16" t="n">
        <v>0.1415772027506</v>
      </c>
      <c r="AJ939" s="16" t="n">
        <v>0.210913444884071</v>
      </c>
    </row>
    <row r="940">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c r="AD940" s="16"/>
      <c r="AE940" s="16"/>
      <c r="AF940" s="16"/>
      <c r="AG940" s="16"/>
      <c r="AH940" s="16"/>
      <c r="AI940" s="16"/>
      <c r="AJ940" s="16"/>
    </row>
    <row r="941">
      <c r="B941" s="7" t="s">
        <v>321</v>
      </c>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row>
    <row r="942">
      <c r="B942" s="26" t="s">
        <v>65</v>
      </c>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c r="AD942" s="16"/>
      <c r="AE942" s="16"/>
      <c r="AF942" s="16"/>
      <c r="AG942" s="16"/>
      <c r="AH942" s="16"/>
      <c r="AI942" s="16"/>
      <c r="AJ942" s="16"/>
    </row>
    <row r="943">
      <c r="B943" t="s">
        <v>57</v>
      </c>
      <c r="C943" s="16" t="n">
        <v>0.0291172078450035</v>
      </c>
      <c r="D943" s="16" t="n">
        <v>0.0252939653636572</v>
      </c>
      <c r="E943" s="16" t="n">
        <v>0.0317297640288097</v>
      </c>
      <c r="F943" s="16"/>
      <c r="G943" s="16" t="n">
        <v>0.0334764762510659</v>
      </c>
      <c r="H943" s="16" t="n">
        <v>0.0363401260426878</v>
      </c>
      <c r="I943" s="16" t="n">
        <v>0.0206758676366012</v>
      </c>
      <c r="J943" s="16"/>
      <c r="K943" s="16" t="n">
        <v>0.0349395030038085</v>
      </c>
      <c r="L943" s="16" t="n">
        <v>0.0359995753062708</v>
      </c>
      <c r="M943" s="16" t="n">
        <v>0.0236721432833814</v>
      </c>
      <c r="N943" s="16" t="n">
        <v>0.00935139771770871</v>
      </c>
      <c r="O943" s="16" t="n">
        <v>0.0308437139071789</v>
      </c>
      <c r="P943" s="16" t="n">
        <v>0.0499786478100075</v>
      </c>
      <c r="Q943" s="16" t="n">
        <v>0.0232989255272283</v>
      </c>
      <c r="R943" s="16" t="n">
        <v>0.0100833481959797</v>
      </c>
      <c r="S943" s="16" t="n">
        <v>0.0178575197889853</v>
      </c>
      <c r="T943" s="16" t="n">
        <v>0.0328309636993248</v>
      </c>
      <c r="U943" s="16" t="n">
        <v>0.0466716957603651</v>
      </c>
      <c r="V943" s="16" t="n">
        <v>0.02272680175786</v>
      </c>
      <c r="W943" s="16"/>
      <c r="X943" s="16" t="n">
        <v>0.0317812339672082</v>
      </c>
      <c r="Y943" s="16" t="n">
        <v>0.0245657856662424</v>
      </c>
      <c r="Z943" s="16"/>
      <c r="AA943" s="16" t="n">
        <v>0.0183673952086253</v>
      </c>
      <c r="AB943" s="16" t="n">
        <v>0.0423090465093652</v>
      </c>
      <c r="AC943" s="16" t="n">
        <v>0.0192364253740364</v>
      </c>
      <c r="AD943" s="16"/>
      <c r="AE943" s="16" t="n">
        <v>0.0345646729132876</v>
      </c>
      <c r="AF943" s="16" t="n">
        <v>0.0263597389796474</v>
      </c>
      <c r="AG943" s="16" t="n">
        <v>0.0205290392659029</v>
      </c>
      <c r="AH943" s="16"/>
      <c r="AI943" s="16" t="n">
        <v>0.0120207541265025</v>
      </c>
      <c r="AJ943" s="16" t="n">
        <v>0.0457475558984374</v>
      </c>
    </row>
    <row r="944">
      <c r="B944" t="s">
        <v>58</v>
      </c>
      <c r="C944" s="16" t="n">
        <v>0.116387951339048</v>
      </c>
      <c r="D944" s="16" t="n">
        <v>0.0967194042627822</v>
      </c>
      <c r="E944" s="16" t="n">
        <v>0.135400276895226</v>
      </c>
      <c r="F944" s="16"/>
      <c r="G944" s="16" t="n">
        <v>0.147690224957975</v>
      </c>
      <c r="H944" s="16" t="n">
        <v>0.136610058880504</v>
      </c>
      <c r="I944" s="16" t="n">
        <v>0.0852118510872646</v>
      </c>
      <c r="J944" s="16"/>
      <c r="K944" s="16" t="n">
        <v>0.120871726307417</v>
      </c>
      <c r="L944" s="16" t="n">
        <v>0.119537565048291</v>
      </c>
      <c r="M944" s="16" t="n">
        <v>0.156419081581951</v>
      </c>
      <c r="N944" s="16" t="n">
        <v>0.114792314476093</v>
      </c>
      <c r="O944" s="16" t="n">
        <v>0.144944344548937</v>
      </c>
      <c r="P944" s="16" t="n">
        <v>0.0997827167377872</v>
      </c>
      <c r="Q944" s="16" t="n">
        <v>0.118045435627049</v>
      </c>
      <c r="R944" s="16" t="n">
        <v>0.0921923447036268</v>
      </c>
      <c r="S944" s="16" t="n">
        <v>0.119971871016201</v>
      </c>
      <c r="T944" s="16" t="n">
        <v>0.0965307201297772</v>
      </c>
      <c r="U944" s="16" t="n">
        <v>0.076207321822421</v>
      </c>
      <c r="V944" s="16" t="n">
        <v>0.0803769522895101</v>
      </c>
      <c r="W944" s="16"/>
      <c r="X944" s="16" t="n">
        <v>0.130618078620699</v>
      </c>
      <c r="Y944" s="16" t="n">
        <v>0.0920761338322812</v>
      </c>
      <c r="Z944" s="16"/>
      <c r="AA944" s="16" t="n">
        <v>0.0958885456878949</v>
      </c>
      <c r="AB944" s="16" t="n">
        <v>0.120482265271333</v>
      </c>
      <c r="AC944" s="16" t="n">
        <v>0.125717056385959</v>
      </c>
      <c r="AD944" s="16"/>
      <c r="AE944" s="16" t="n">
        <v>0.115480304306974</v>
      </c>
      <c r="AF944" s="16" t="n">
        <v>0.120373700290756</v>
      </c>
      <c r="AG944" s="16" t="n">
        <v>0.110293601981604</v>
      </c>
      <c r="AH944" s="16"/>
      <c r="AI944" s="16" t="n">
        <v>0.0895183959374268</v>
      </c>
      <c r="AJ944" s="16" t="n">
        <v>0.120033723786474</v>
      </c>
    </row>
    <row r="945">
      <c r="B945" t="s">
        <v>308</v>
      </c>
      <c r="C945" s="16" t="n">
        <v>0.424555009372566</v>
      </c>
      <c r="D945" s="16" t="n">
        <v>0.414879435951417</v>
      </c>
      <c r="E945" s="16" t="n">
        <v>0.436001495449484</v>
      </c>
      <c r="F945" s="16"/>
      <c r="G945" s="16" t="n">
        <v>0.357237497795807</v>
      </c>
      <c r="H945" s="16" t="n">
        <v>0.427275950937163</v>
      </c>
      <c r="I945" s="16" t="n">
        <v>0.448611337521175</v>
      </c>
      <c r="J945" s="16"/>
      <c r="K945" s="16" t="n">
        <v>0.413833492074222</v>
      </c>
      <c r="L945" s="16" t="n">
        <v>0.398330460498087</v>
      </c>
      <c r="M945" s="16" t="n">
        <v>0.419727814727989</v>
      </c>
      <c r="N945" s="16" t="n">
        <v>0.407913693661058</v>
      </c>
      <c r="O945" s="16" t="n">
        <v>0.437592424801519</v>
      </c>
      <c r="P945" s="16" t="n">
        <v>0.393646244334984</v>
      </c>
      <c r="Q945" s="16" t="n">
        <v>0.428079029526505</v>
      </c>
      <c r="R945" s="16" t="n">
        <v>0.476112594603337</v>
      </c>
      <c r="S945" s="16" t="n">
        <v>0.476553156454858</v>
      </c>
      <c r="T945" s="16" t="n">
        <v>0.442254020608739</v>
      </c>
      <c r="U945" s="16" t="n">
        <v>0.40448040629994</v>
      </c>
      <c r="V945" s="16" t="n">
        <v>0.420784557932771</v>
      </c>
      <c r="W945" s="16"/>
      <c r="X945" s="16" t="n">
        <v>0.428098978817099</v>
      </c>
      <c r="Y945" s="16" t="n">
        <v>0.418500225976768</v>
      </c>
      <c r="Z945" s="16"/>
      <c r="AA945" s="16" t="n">
        <v>0.458881433782781</v>
      </c>
      <c r="AB945" s="16" t="n">
        <v>0.410865225346181</v>
      </c>
      <c r="AC945" s="16" t="n">
        <v>0.418073901649042</v>
      </c>
      <c r="AD945" s="16"/>
      <c r="AE945" s="16" t="n">
        <v>0.415617445308305</v>
      </c>
      <c r="AF945" s="16" t="n">
        <v>0.427033167361488</v>
      </c>
      <c r="AG945" s="16" t="n">
        <v>0.443011676313196</v>
      </c>
      <c r="AH945" s="16"/>
      <c r="AI945" s="16" t="n">
        <v>0.421529572363935</v>
      </c>
      <c r="AJ945" s="16" t="n">
        <v>0.467113486399986</v>
      </c>
    </row>
    <row r="946">
      <c r="B946" t="s">
        <v>61</v>
      </c>
      <c r="C946" s="16" t="n">
        <v>0.327980164929585</v>
      </c>
      <c r="D946" s="16" t="n">
        <v>0.374638547113748</v>
      </c>
      <c r="E946" s="16" t="n">
        <v>0.281857944567813</v>
      </c>
      <c r="F946" s="16"/>
      <c r="G946" s="16" t="n">
        <v>0.354812513911901</v>
      </c>
      <c r="H946" s="16" t="n">
        <v>0.29161339566692</v>
      </c>
      <c r="I946" s="16" t="n">
        <v>0.351215124961351</v>
      </c>
      <c r="J946" s="16"/>
      <c r="K946" s="16" t="n">
        <v>0.363014330439146</v>
      </c>
      <c r="L946" s="16" t="n">
        <v>0.326736318052834</v>
      </c>
      <c r="M946" s="16" t="n">
        <v>0.289461654103902</v>
      </c>
      <c r="N946" s="16" t="n">
        <v>0.35399537311535</v>
      </c>
      <c r="O946" s="16" t="n">
        <v>0.288005531129045</v>
      </c>
      <c r="P946" s="16" t="n">
        <v>0.334809207321255</v>
      </c>
      <c r="Q946" s="16" t="n">
        <v>0.287000507583944</v>
      </c>
      <c r="R946" s="16" t="n">
        <v>0.368760162582594</v>
      </c>
      <c r="S946" s="16" t="n">
        <v>0.293621805644747</v>
      </c>
      <c r="T946" s="16" t="n">
        <v>0.317288828064921</v>
      </c>
      <c r="U946" s="16" t="n">
        <v>0.374248745419191</v>
      </c>
      <c r="V946" s="16" t="n">
        <v>0.436885101538116</v>
      </c>
      <c r="W946" s="16"/>
      <c r="X946" s="16" t="n">
        <v>0.28957319067747</v>
      </c>
      <c r="Y946" s="16" t="n">
        <v>0.393597522422132</v>
      </c>
      <c r="Z946" s="16"/>
      <c r="AA946" s="16" t="n">
        <v>0.371085648126486</v>
      </c>
      <c r="AB946" s="16" t="n">
        <v>0.323874433770811</v>
      </c>
      <c r="AC946" s="16" t="n">
        <v>0.302339371855618</v>
      </c>
      <c r="AD946" s="16"/>
      <c r="AE946" s="16" t="n">
        <v>0.351638181243687</v>
      </c>
      <c r="AF946" s="16" t="n">
        <v>0.316192285729815</v>
      </c>
      <c r="AG946" s="16" t="n">
        <v>0.290281819812908</v>
      </c>
      <c r="AH946" s="16"/>
      <c r="AI946" s="16" t="n">
        <v>0.416475781345661</v>
      </c>
      <c r="AJ946" s="16" t="n">
        <v>0.28537140173873</v>
      </c>
    </row>
    <row r="947">
      <c r="B947" t="s">
        <v>94</v>
      </c>
      <c r="C947" s="16" t="n">
        <v>0.101959666513797</v>
      </c>
      <c r="D947" s="16" t="n">
        <v>0.0884686473083955</v>
      </c>
      <c r="E947" s="16" t="n">
        <v>0.115010519058667</v>
      </c>
      <c r="F947" s="16"/>
      <c r="G947" s="16" t="n">
        <v>0.106783287083251</v>
      </c>
      <c r="H947" s="16" t="n">
        <v>0.108160468472725</v>
      </c>
      <c r="I947" s="16" t="n">
        <v>0.0942858187936083</v>
      </c>
      <c r="J947" s="16"/>
      <c r="K947" s="16" t="n">
        <v>0.0673409481754068</v>
      </c>
      <c r="L947" s="16" t="n">
        <v>0.119396081094518</v>
      </c>
      <c r="M947" s="16" t="n">
        <v>0.110719306302775</v>
      </c>
      <c r="N947" s="16" t="n">
        <v>0.113947221029791</v>
      </c>
      <c r="O947" s="16" t="n">
        <v>0.0986139856133203</v>
      </c>
      <c r="P947" s="16" t="n">
        <v>0.121783183795967</v>
      </c>
      <c r="Q947" s="16" t="n">
        <v>0.143576101735274</v>
      </c>
      <c r="R947" s="16" t="n">
        <v>0.0528515499144625</v>
      </c>
      <c r="S947" s="16" t="n">
        <v>0.0919956470952087</v>
      </c>
      <c r="T947" s="16" t="n">
        <v>0.111095467497238</v>
      </c>
      <c r="U947" s="16" t="n">
        <v>0.0983918306980826</v>
      </c>
      <c r="V947" s="16" t="n">
        <v>0.0392265864817426</v>
      </c>
      <c r="W947" s="16"/>
      <c r="X947" s="16" t="n">
        <v>0.119928517917524</v>
      </c>
      <c r="Y947" s="16" t="n">
        <v>0.0712603321025772</v>
      </c>
      <c r="Z947" s="16"/>
      <c r="AA947" s="16" t="n">
        <v>0.0557769771942121</v>
      </c>
      <c r="AB947" s="16" t="n">
        <v>0.10246902910231</v>
      </c>
      <c r="AC947" s="16" t="n">
        <v>0.134633244735345</v>
      </c>
      <c r="AD947" s="16"/>
      <c r="AE947" s="16" t="n">
        <v>0.0826993962277466</v>
      </c>
      <c r="AF947" s="16" t="n">
        <v>0.110041107638293</v>
      </c>
      <c r="AG947" s="16" t="n">
        <v>0.135883862626389</v>
      </c>
      <c r="AH947" s="16"/>
      <c r="AI947" s="16" t="n">
        <v>0.060455496226475</v>
      </c>
      <c r="AJ947" s="16" t="n">
        <v>0.0817338321763725</v>
      </c>
    </row>
    <row r="948">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row>
    <row r="949">
      <c r="B949" s="7" t="s">
        <v>323</v>
      </c>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c r="AG949" s="16"/>
      <c r="AH949" s="16"/>
      <c r="AI949" s="16"/>
      <c r="AJ949" s="16"/>
    </row>
    <row r="950">
      <c r="B950" s="26" t="s">
        <v>65</v>
      </c>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c r="AD950" s="16"/>
      <c r="AE950" s="16"/>
      <c r="AF950" s="16"/>
      <c r="AG950" s="16"/>
      <c r="AH950" s="16"/>
      <c r="AI950" s="16"/>
      <c r="AJ950" s="16"/>
    </row>
    <row r="951">
      <c r="B951" t="s">
        <v>57</v>
      </c>
      <c r="C951" s="16" t="n">
        <v>0.0159848339466885</v>
      </c>
      <c r="D951" s="16" t="n">
        <v>0.0166832411189212</v>
      </c>
      <c r="E951" s="16" t="n">
        <v>0.0157000882894887</v>
      </c>
      <c r="F951" s="16"/>
      <c r="G951" s="16" t="n">
        <v>0.0144450509624539</v>
      </c>
      <c r="H951" s="16" t="n">
        <v>0.0194539405616749</v>
      </c>
      <c r="I951" s="16" t="n">
        <v>0.0133656147316745</v>
      </c>
      <c r="J951" s="16"/>
      <c r="K951" s="16" t="n">
        <v>0.0221102761211039</v>
      </c>
      <c r="L951" s="16" t="n">
        <v>0.0135863054475818</v>
      </c>
      <c r="M951" s="16" t="n">
        <v>0.00687343186024319</v>
      </c>
      <c r="N951" s="16" t="n">
        <v>0.0350109243478345</v>
      </c>
      <c r="O951" s="16" t="n">
        <v>0.022921879333108</v>
      </c>
      <c r="P951" s="16" t="n">
        <v>0.0197065240580656</v>
      </c>
      <c r="Q951" s="16" t="n">
        <v>0.00531591390635141</v>
      </c>
      <c r="R951" s="16" t="n">
        <v>0</v>
      </c>
      <c r="S951" s="16" t="n">
        <v>0.0186594516927933</v>
      </c>
      <c r="T951" s="16" t="n">
        <v>0.0106616844596473</v>
      </c>
      <c r="U951" s="16" t="n">
        <v>0.0116679239400913</v>
      </c>
      <c r="V951" s="16" t="n">
        <v>0</v>
      </c>
      <c r="W951" s="16"/>
      <c r="X951" s="16" t="n">
        <v>0.0166031712291505</v>
      </c>
      <c r="Y951" s="16" t="n">
        <v>0.0149284201233048</v>
      </c>
      <c r="Z951" s="16"/>
      <c r="AA951" s="16" t="n">
        <v>0.00962218772325221</v>
      </c>
      <c r="AB951" s="16" t="n">
        <v>0.0210049335157697</v>
      </c>
      <c r="AC951" s="16" t="n">
        <v>0.0138655582533374</v>
      </c>
      <c r="AD951" s="16"/>
      <c r="AE951" s="16" t="n">
        <v>0.0119702419659906</v>
      </c>
      <c r="AF951" s="16" t="n">
        <v>0.0169414624466141</v>
      </c>
      <c r="AG951" s="16" t="n">
        <v>0.0246092452292441</v>
      </c>
      <c r="AH951" s="16"/>
      <c r="AI951" s="16" t="n">
        <v>0.0182962426938688</v>
      </c>
      <c r="AJ951" s="16" t="n">
        <v>0.0177755301782127</v>
      </c>
    </row>
    <row r="952">
      <c r="B952" t="s">
        <v>58</v>
      </c>
      <c r="C952" s="16" t="n">
        <v>0.0746951312104745</v>
      </c>
      <c r="D952" s="16" t="n">
        <v>0.0596943279608944</v>
      </c>
      <c r="E952" s="16" t="n">
        <v>0.0907305834854135</v>
      </c>
      <c r="F952" s="16"/>
      <c r="G952" s="16" t="n">
        <v>0.0842127142198724</v>
      </c>
      <c r="H952" s="16" t="n">
        <v>0.0818315370375402</v>
      </c>
      <c r="I952" s="16" t="n">
        <v>0.0642969513806386</v>
      </c>
      <c r="J952" s="16"/>
      <c r="K952" s="16" t="n">
        <v>0.0825478511036105</v>
      </c>
      <c r="L952" s="16" t="n">
        <v>0.0689862705642918</v>
      </c>
      <c r="M952" s="16" t="n">
        <v>0.102929201856441</v>
      </c>
      <c r="N952" s="16" t="n">
        <v>0.112899848369694</v>
      </c>
      <c r="O952" s="16" t="n">
        <v>0.0892258420612851</v>
      </c>
      <c r="P952" s="16" t="n">
        <v>0.0689884869660581</v>
      </c>
      <c r="Q952" s="16" t="n">
        <v>0.0874834521463019</v>
      </c>
      <c r="R952" s="16" t="n">
        <v>0.0946770445517336</v>
      </c>
      <c r="S952" s="16" t="n">
        <v>0.0552145847754741</v>
      </c>
      <c r="T952" s="16" t="n">
        <v>0.0356879929337762</v>
      </c>
      <c r="U952" s="16" t="n">
        <v>0.0502059879910006</v>
      </c>
      <c r="V952" s="16" t="n">
        <v>0</v>
      </c>
      <c r="W952" s="16"/>
      <c r="X952" s="16" t="n">
        <v>0.0853842616870945</v>
      </c>
      <c r="Y952" s="16" t="n">
        <v>0.0564330184190661</v>
      </c>
      <c r="Z952" s="16"/>
      <c r="AA952" s="16" t="n">
        <v>0.0621315341111356</v>
      </c>
      <c r="AB952" s="16" t="n">
        <v>0.0814535628218784</v>
      </c>
      <c r="AC952" s="16" t="n">
        <v>0.0747293149476074</v>
      </c>
      <c r="AD952" s="16"/>
      <c r="AE952" s="16" t="n">
        <v>0.0675142982867374</v>
      </c>
      <c r="AF952" s="16" t="n">
        <v>0.0798371954906009</v>
      </c>
      <c r="AG952" s="16" t="n">
        <v>0.082799646525381</v>
      </c>
      <c r="AH952" s="16"/>
      <c r="AI952" s="16" t="n">
        <v>0.0669283951923635</v>
      </c>
      <c r="AJ952" s="16" t="n">
        <v>0.074932287963435</v>
      </c>
    </row>
    <row r="953">
      <c r="B953" t="s">
        <v>308</v>
      </c>
      <c r="C953" s="16" t="n">
        <v>0.421261737435985</v>
      </c>
      <c r="D953" s="16" t="n">
        <v>0.400294996437375</v>
      </c>
      <c r="E953" s="16" t="n">
        <v>0.437001660833298</v>
      </c>
      <c r="F953" s="16"/>
      <c r="G953" s="16" t="n">
        <v>0.424463246095951</v>
      </c>
      <c r="H953" s="16" t="n">
        <v>0.422840906759701</v>
      </c>
      <c r="I953" s="16" t="n">
        <v>0.418528143406953</v>
      </c>
      <c r="J953" s="16"/>
      <c r="K953" s="16" t="n">
        <v>0.399763064940292</v>
      </c>
      <c r="L953" s="16" t="n">
        <v>0.43847137054061</v>
      </c>
      <c r="M953" s="16" t="n">
        <v>0.436625521998738</v>
      </c>
      <c r="N953" s="16" t="n">
        <v>0.406094967212874</v>
      </c>
      <c r="O953" s="16" t="n">
        <v>0.410534347339624</v>
      </c>
      <c r="P953" s="16" t="n">
        <v>0.393361083988297</v>
      </c>
      <c r="Q953" s="16" t="n">
        <v>0.394920519923691</v>
      </c>
      <c r="R953" s="16" t="n">
        <v>0.381309926616518</v>
      </c>
      <c r="S953" s="16" t="n">
        <v>0.444749106547213</v>
      </c>
      <c r="T953" s="16" t="n">
        <v>0.495069374616055</v>
      </c>
      <c r="U953" s="16" t="n">
        <v>0.410500950318628</v>
      </c>
      <c r="V953" s="16" t="n">
        <v>0.420736419198247</v>
      </c>
      <c r="W953" s="16"/>
      <c r="X953" s="16" t="n">
        <v>0.437936509031219</v>
      </c>
      <c r="Y953" s="16" t="n">
        <v>0.392773306098264</v>
      </c>
      <c r="Z953" s="16"/>
      <c r="AA953" s="16" t="n">
        <v>0.42215238267442</v>
      </c>
      <c r="AB953" s="16" t="n">
        <v>0.437951036356619</v>
      </c>
      <c r="AC953" s="16" t="n">
        <v>0.398295761954797</v>
      </c>
      <c r="AD953" s="16"/>
      <c r="AE953" s="16" t="n">
        <v>0.415418752119822</v>
      </c>
      <c r="AF953" s="16" t="n">
        <v>0.425674333794483</v>
      </c>
      <c r="AG953" s="16" t="n">
        <v>0.427368599716178</v>
      </c>
      <c r="AH953" s="16"/>
      <c r="AI953" s="16" t="n">
        <v>0.38863874377884</v>
      </c>
      <c r="AJ953" s="16" t="n">
        <v>0.467392514967098</v>
      </c>
    </row>
    <row r="954">
      <c r="B954" t="s">
        <v>61</v>
      </c>
      <c r="C954" s="16" t="n">
        <v>0.393148853092555</v>
      </c>
      <c r="D954" s="16" t="n">
        <v>0.429079081339419</v>
      </c>
      <c r="E954" s="16" t="n">
        <v>0.361331132468226</v>
      </c>
      <c r="F954" s="16"/>
      <c r="G954" s="16" t="n">
        <v>0.39636690769019</v>
      </c>
      <c r="H954" s="16" t="n">
        <v>0.374709777083643</v>
      </c>
      <c r="I954" s="16" t="n">
        <v>0.409032048122226</v>
      </c>
      <c r="J954" s="16"/>
      <c r="K954" s="16" t="n">
        <v>0.410283516039079</v>
      </c>
      <c r="L954" s="16" t="n">
        <v>0.37114901963495</v>
      </c>
      <c r="M954" s="16" t="n">
        <v>0.330259550163442</v>
      </c>
      <c r="N954" s="16" t="n">
        <v>0.366981351238538</v>
      </c>
      <c r="O954" s="16" t="n">
        <v>0.389349453709264</v>
      </c>
      <c r="P954" s="16" t="n">
        <v>0.442828649682635</v>
      </c>
      <c r="Q954" s="16" t="n">
        <v>0.412933762777645</v>
      </c>
      <c r="R954" s="16" t="n">
        <v>0.448880044776275</v>
      </c>
      <c r="S954" s="16" t="n">
        <v>0.391973020943279</v>
      </c>
      <c r="T954" s="16" t="n">
        <v>0.345402516211079</v>
      </c>
      <c r="U954" s="16" t="n">
        <v>0.458886619738965</v>
      </c>
      <c r="V954" s="16" t="n">
        <v>0.417513287044626</v>
      </c>
      <c r="W954" s="16"/>
      <c r="X954" s="16" t="n">
        <v>0.362763735871506</v>
      </c>
      <c r="Y954" s="16" t="n">
        <v>0.445061067943394</v>
      </c>
      <c r="Z954" s="16"/>
      <c r="AA954" s="16" t="n">
        <v>0.445113710263856</v>
      </c>
      <c r="AB954" s="16" t="n">
        <v>0.370678313161022</v>
      </c>
      <c r="AC954" s="16" t="n">
        <v>0.385673277867483</v>
      </c>
      <c r="AD954" s="16"/>
      <c r="AE954" s="16" t="n">
        <v>0.431033676345649</v>
      </c>
      <c r="AF954" s="16" t="n">
        <v>0.363706452906048</v>
      </c>
      <c r="AG954" s="16" t="n">
        <v>0.355328522997768</v>
      </c>
      <c r="AH954" s="16"/>
      <c r="AI954" s="16" t="n">
        <v>0.456492522767476</v>
      </c>
      <c r="AJ954" s="16" t="n">
        <v>0.364562142332888</v>
      </c>
    </row>
    <row r="955">
      <c r="B955" t="s">
        <v>94</v>
      </c>
      <c r="C955" s="16" t="n">
        <v>0.0949094443142972</v>
      </c>
      <c r="D955" s="16" t="n">
        <v>0.0942483531433908</v>
      </c>
      <c r="E955" s="16" t="n">
        <v>0.0952365349235744</v>
      </c>
      <c r="F955" s="16"/>
      <c r="G955" s="16" t="n">
        <v>0.0805120810315331</v>
      </c>
      <c r="H955" s="16" t="n">
        <v>0.101163838557441</v>
      </c>
      <c r="I955" s="16" t="n">
        <v>0.094777242358508</v>
      </c>
      <c r="J955" s="16"/>
      <c r="K955" s="16" t="n">
        <v>0.0852952917959152</v>
      </c>
      <c r="L955" s="16" t="n">
        <v>0.107807033812566</v>
      </c>
      <c r="M955" s="16" t="n">
        <v>0.123312294121136</v>
      </c>
      <c r="N955" s="16" t="n">
        <v>0.0790129088310596</v>
      </c>
      <c r="O955" s="16" t="n">
        <v>0.0879684775567193</v>
      </c>
      <c r="P955" s="16" t="n">
        <v>0.0751152553049443</v>
      </c>
      <c r="Q955" s="16" t="n">
        <v>0.0993463512460111</v>
      </c>
      <c r="R955" s="16" t="n">
        <v>0.0751329840554739</v>
      </c>
      <c r="S955" s="16" t="n">
        <v>0.089403836041241</v>
      </c>
      <c r="T955" s="16" t="n">
        <v>0.113178431779442</v>
      </c>
      <c r="U955" s="16" t="n">
        <v>0.0687385180113149</v>
      </c>
      <c r="V955" s="16" t="n">
        <v>0.161750293757127</v>
      </c>
      <c r="W955" s="16"/>
      <c r="X955" s="16" t="n">
        <v>0.09731232218103</v>
      </c>
      <c r="Y955" s="16" t="n">
        <v>0.0908041874159708</v>
      </c>
      <c r="Z955" s="16"/>
      <c r="AA955" s="16" t="n">
        <v>0.0609801852273362</v>
      </c>
      <c r="AB955" s="16" t="n">
        <v>0.0889121541447114</v>
      </c>
      <c r="AC955" s="16" t="n">
        <v>0.127436086976775</v>
      </c>
      <c r="AD955" s="16"/>
      <c r="AE955" s="16" t="n">
        <v>0.0740630312818009</v>
      </c>
      <c r="AF955" s="16" t="n">
        <v>0.113840555362255</v>
      </c>
      <c r="AG955" s="16" t="n">
        <v>0.109893985531429</v>
      </c>
      <c r="AH955" s="16"/>
      <c r="AI955" s="16" t="n">
        <v>0.0696440955674517</v>
      </c>
      <c r="AJ955" s="16" t="n">
        <v>0.0753375245583659</v>
      </c>
    </row>
    <row r="95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c r="AD956" s="16"/>
      <c r="AE956" s="16"/>
      <c r="AF956" s="16"/>
      <c r="AG956" s="16"/>
      <c r="AH956" s="16"/>
      <c r="AI956" s="16"/>
      <c r="AJ956" s="16"/>
    </row>
    <row r="957">
      <c r="B957" s="7" t="s">
        <v>324</v>
      </c>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c r="AD957" s="16"/>
      <c r="AE957" s="16"/>
      <c r="AF957" s="16"/>
      <c r="AG957" s="16"/>
      <c r="AH957" s="16"/>
      <c r="AI957" s="16"/>
      <c r="AJ957" s="16"/>
    </row>
    <row r="958">
      <c r="B958" s="26" t="s">
        <v>65</v>
      </c>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c r="AD958" s="16"/>
      <c r="AE958" s="16"/>
      <c r="AF958" s="16"/>
      <c r="AG958" s="16"/>
      <c r="AH958" s="16"/>
      <c r="AI958" s="16"/>
      <c r="AJ958" s="16"/>
    </row>
    <row r="959">
      <c r="B959" t="s">
        <v>57</v>
      </c>
      <c r="C959" s="16" t="n">
        <v>0.0169014685787907</v>
      </c>
      <c r="D959" s="16" t="n">
        <v>0.023696487015581</v>
      </c>
      <c r="E959" s="16" t="n">
        <v>0.0105501434883751</v>
      </c>
      <c r="F959" s="16"/>
      <c r="G959" s="16" t="n">
        <v>0.0248493990184961</v>
      </c>
      <c r="H959" s="16" t="n">
        <v>0.0204496972789458</v>
      </c>
      <c r="I959" s="16" t="n">
        <v>0.0104613813946472</v>
      </c>
      <c r="J959" s="16"/>
      <c r="K959" s="16" t="n">
        <v>0.0131550829180844</v>
      </c>
      <c r="L959" s="16" t="n">
        <v>0.00698708659228515</v>
      </c>
      <c r="M959" s="16" t="n">
        <v>0.0278934901541259</v>
      </c>
      <c r="N959" s="16" t="n">
        <v>0.0263398611559487</v>
      </c>
      <c r="O959" s="16" t="n">
        <v>0.00770307219979694</v>
      </c>
      <c r="P959" s="16" t="n">
        <v>0.0288778950517515</v>
      </c>
      <c r="Q959" s="16" t="n">
        <v>0.0183505940517894</v>
      </c>
      <c r="R959" s="16" t="n">
        <v>0</v>
      </c>
      <c r="S959" s="16" t="n">
        <v>0.013389622821859</v>
      </c>
      <c r="T959" s="16" t="n">
        <v>0.0196452174424194</v>
      </c>
      <c r="U959" s="16" t="n">
        <v>0.0233358478801826</v>
      </c>
      <c r="V959" s="16" t="n">
        <v>0.02272680175786</v>
      </c>
      <c r="W959" s="16"/>
      <c r="X959" s="16" t="n">
        <v>0.0152360947975671</v>
      </c>
      <c r="Y959" s="16" t="n">
        <v>0.0197467181432039</v>
      </c>
      <c r="Z959" s="16"/>
      <c r="AA959" s="16" t="n">
        <v>0.00524888749151478</v>
      </c>
      <c r="AB959" s="16" t="n">
        <v>0.0255793596384779</v>
      </c>
      <c r="AC959" s="16" t="n">
        <v>0.0137103155001073</v>
      </c>
      <c r="AD959" s="16"/>
      <c r="AE959" s="16" t="n">
        <v>0.0160315087640402</v>
      </c>
      <c r="AF959" s="16" t="n">
        <v>0.0138757489979704</v>
      </c>
      <c r="AG959" s="16" t="n">
        <v>0.0256697872177716</v>
      </c>
      <c r="AH959" s="16"/>
      <c r="AI959" s="16" t="n">
        <v>0.0125627294924109</v>
      </c>
      <c r="AJ959" s="16" t="n">
        <v>0.0189521029047061</v>
      </c>
    </row>
    <row r="960">
      <c r="B960" t="s">
        <v>58</v>
      </c>
      <c r="C960" s="16" t="n">
        <v>0.10529790667796</v>
      </c>
      <c r="D960" s="16" t="n">
        <v>0.108488635397232</v>
      </c>
      <c r="E960" s="16" t="n">
        <v>0.103745683424764</v>
      </c>
      <c r="F960" s="16"/>
      <c r="G960" s="16" t="n">
        <v>0.11916740674781</v>
      </c>
      <c r="H960" s="16" t="n">
        <v>0.105431557280429</v>
      </c>
      <c r="I960" s="16" t="n">
        <v>0.0996956831090958</v>
      </c>
      <c r="J960" s="16"/>
      <c r="K960" s="16" t="n">
        <v>0.0950386144984576</v>
      </c>
      <c r="L960" s="16" t="n">
        <v>0.12956973371672</v>
      </c>
      <c r="M960" s="16" t="n">
        <v>0.0800272454502643</v>
      </c>
      <c r="N960" s="16" t="n">
        <v>0.0810875784105552</v>
      </c>
      <c r="O960" s="16" t="n">
        <v>0.115662073906379</v>
      </c>
      <c r="P960" s="16" t="n">
        <v>0.0899597395921165</v>
      </c>
      <c r="Q960" s="16" t="n">
        <v>0.136083313675374</v>
      </c>
      <c r="R960" s="16" t="n">
        <v>0.110553687707362</v>
      </c>
      <c r="S960" s="16" t="n">
        <v>0.182653024052547</v>
      </c>
      <c r="T960" s="16" t="n">
        <v>0.0425259445245814</v>
      </c>
      <c r="U960" s="16" t="n">
        <v>0.0295975464873966</v>
      </c>
      <c r="V960" s="16" t="n">
        <v>0.106023922551502</v>
      </c>
      <c r="W960" s="16"/>
      <c r="X960" s="16" t="n">
        <v>0.106871039252257</v>
      </c>
      <c r="Y960" s="16" t="n">
        <v>0.10261024891473</v>
      </c>
      <c r="Z960" s="16"/>
      <c r="AA960" s="16" t="n">
        <v>0.0922532354987043</v>
      </c>
      <c r="AB960" s="16" t="n">
        <v>0.117325852716261</v>
      </c>
      <c r="AC960" s="16" t="n">
        <v>0.098631318156562</v>
      </c>
      <c r="AD960" s="16"/>
      <c r="AE960" s="16" t="n">
        <v>0.107222675982699</v>
      </c>
      <c r="AF960" s="16" t="n">
        <v>0.104274197523385</v>
      </c>
      <c r="AG960" s="16" t="n">
        <v>0.102368854232466</v>
      </c>
      <c r="AH960" s="16"/>
      <c r="AI960" s="16" t="n">
        <v>0.0957772081957017</v>
      </c>
      <c r="AJ960" s="16" t="n">
        <v>0.116303586635567</v>
      </c>
    </row>
    <row r="961">
      <c r="B961" t="s">
        <v>308</v>
      </c>
      <c r="C961" s="16" t="n">
        <v>0.475473429546372</v>
      </c>
      <c r="D961" s="16" t="n">
        <v>0.465326127959873</v>
      </c>
      <c r="E961" s="16" t="n">
        <v>0.484121647304934</v>
      </c>
      <c r="F961" s="16"/>
      <c r="G961" s="16" t="n">
        <v>0.460973872052822</v>
      </c>
      <c r="H961" s="16" t="n">
        <v>0.472177045043495</v>
      </c>
      <c r="I961" s="16" t="n">
        <v>0.484266846772411</v>
      </c>
      <c r="J961" s="16"/>
      <c r="K961" s="16" t="n">
        <v>0.420793365673443</v>
      </c>
      <c r="L961" s="16" t="n">
        <v>0.460374145296355</v>
      </c>
      <c r="M961" s="16" t="n">
        <v>0.497155788766104</v>
      </c>
      <c r="N961" s="16" t="n">
        <v>0.469968077755322</v>
      </c>
      <c r="O961" s="16" t="n">
        <v>0.495619512845536</v>
      </c>
      <c r="P961" s="16" t="n">
        <v>0.489659859527522</v>
      </c>
      <c r="Q961" s="16" t="n">
        <v>0.420472679432485</v>
      </c>
      <c r="R961" s="16" t="n">
        <v>0.494629181268639</v>
      </c>
      <c r="S961" s="16" t="n">
        <v>0.49654075377288</v>
      </c>
      <c r="T961" s="16" t="n">
        <v>0.562330087113136</v>
      </c>
      <c r="U961" s="16" t="n">
        <v>0.493448991562073</v>
      </c>
      <c r="V961" s="16" t="n">
        <v>0.455442127518134</v>
      </c>
      <c r="W961" s="16"/>
      <c r="X961" s="16" t="n">
        <v>0.495072047330045</v>
      </c>
      <c r="Y961" s="16" t="n">
        <v>0.441989679927638</v>
      </c>
      <c r="Z961" s="16"/>
      <c r="AA961" s="16" t="n">
        <v>0.506340608942837</v>
      </c>
      <c r="AB961" s="16" t="n">
        <v>0.445985192159844</v>
      </c>
      <c r="AC961" s="16" t="n">
        <v>0.492621889021339</v>
      </c>
      <c r="AD961" s="16"/>
      <c r="AE961" s="16" t="n">
        <v>0.473621593451954</v>
      </c>
      <c r="AF961" s="16" t="n">
        <v>0.484541975695241</v>
      </c>
      <c r="AG961" s="16" t="n">
        <v>0.461040663914218</v>
      </c>
      <c r="AH961" s="16"/>
      <c r="AI961" s="16" t="n">
        <v>0.465082179648092</v>
      </c>
      <c r="AJ961" s="16" t="n">
        <v>0.489571828474068</v>
      </c>
    </row>
    <row r="962">
      <c r="B962" t="s">
        <v>61</v>
      </c>
      <c r="C962" s="16" t="n">
        <v>0.290993339786406</v>
      </c>
      <c r="D962" s="16" t="n">
        <v>0.303004879898079</v>
      </c>
      <c r="E962" s="16" t="n">
        <v>0.282220860537994</v>
      </c>
      <c r="F962" s="16"/>
      <c r="G962" s="16" t="n">
        <v>0.269034543063563</v>
      </c>
      <c r="H962" s="16" t="n">
        <v>0.289050685026081</v>
      </c>
      <c r="I962" s="16" t="n">
        <v>0.301473453385289</v>
      </c>
      <c r="J962" s="16"/>
      <c r="K962" s="16" t="n">
        <v>0.371132067829698</v>
      </c>
      <c r="L962" s="16" t="n">
        <v>0.282031137956945</v>
      </c>
      <c r="M962" s="16" t="n">
        <v>0.263907257572555</v>
      </c>
      <c r="N962" s="16" t="n">
        <v>0.333609468471841</v>
      </c>
      <c r="O962" s="16" t="n">
        <v>0.247161861816486</v>
      </c>
      <c r="P962" s="16" t="n">
        <v>0.287678207177997</v>
      </c>
      <c r="Q962" s="16" t="n">
        <v>0.312454150598246</v>
      </c>
      <c r="R962" s="16" t="n">
        <v>0.258453921113336</v>
      </c>
      <c r="S962" s="16" t="n">
        <v>0.222946539482847</v>
      </c>
      <c r="T962" s="16" t="n">
        <v>0.262381429320279</v>
      </c>
      <c r="U962" s="16" t="n">
        <v>0.326365802326582</v>
      </c>
      <c r="V962" s="16" t="n">
        <v>0.278502663054436</v>
      </c>
      <c r="W962" s="16"/>
      <c r="X962" s="16" t="n">
        <v>0.266273925594747</v>
      </c>
      <c r="Y962" s="16" t="n">
        <v>0.33322584233589</v>
      </c>
      <c r="Z962" s="16"/>
      <c r="AA962" s="16" t="n">
        <v>0.315110123072717</v>
      </c>
      <c r="AB962" s="16" t="n">
        <v>0.290115470420821</v>
      </c>
      <c r="AC962" s="16" t="n">
        <v>0.274749483544325</v>
      </c>
      <c r="AD962" s="16"/>
      <c r="AE962" s="16" t="n">
        <v>0.308432037467939</v>
      </c>
      <c r="AF962" s="16" t="n">
        <v>0.283075525427079</v>
      </c>
      <c r="AG962" s="16" t="n">
        <v>0.261559480050672</v>
      </c>
      <c r="AH962" s="16"/>
      <c r="AI962" s="16" t="n">
        <v>0.338541983994882</v>
      </c>
      <c r="AJ962" s="16" t="n">
        <v>0.262594850187831</v>
      </c>
    </row>
    <row r="963">
      <c r="B963" t="s">
        <v>94</v>
      </c>
      <c r="C963" s="16" t="n">
        <v>0.111333855410471</v>
      </c>
      <c r="D963" s="16" t="n">
        <v>0.099483869729235</v>
      </c>
      <c r="E963" s="16" t="n">
        <v>0.119361665243932</v>
      </c>
      <c r="F963" s="16"/>
      <c r="G963" s="16" t="n">
        <v>0.125974779117308</v>
      </c>
      <c r="H963" s="16" t="n">
        <v>0.11289101537105</v>
      </c>
      <c r="I963" s="16" t="n">
        <v>0.104102635338556</v>
      </c>
      <c r="J963" s="16"/>
      <c r="K963" s="16" t="n">
        <v>0.0998808690803162</v>
      </c>
      <c r="L963" s="16" t="n">
        <v>0.121037896437695</v>
      </c>
      <c r="M963" s="16" t="n">
        <v>0.131016218056951</v>
      </c>
      <c r="N963" s="16" t="n">
        <v>0.0889950142063339</v>
      </c>
      <c r="O963" s="16" t="n">
        <v>0.133853479231802</v>
      </c>
      <c r="P963" s="16" t="n">
        <v>0.103824298650613</v>
      </c>
      <c r="Q963" s="16" t="n">
        <v>0.112639262242106</v>
      </c>
      <c r="R963" s="16" t="n">
        <v>0.136363209910662</v>
      </c>
      <c r="S963" s="16" t="n">
        <v>0.0844700598698675</v>
      </c>
      <c r="T963" s="16" t="n">
        <v>0.113117321599584</v>
      </c>
      <c r="U963" s="16" t="n">
        <v>0.127251811743766</v>
      </c>
      <c r="V963" s="16" t="n">
        <v>0.137304485118068</v>
      </c>
      <c r="W963" s="16"/>
      <c r="X963" s="16" t="n">
        <v>0.116546893025384</v>
      </c>
      <c r="Y963" s="16" t="n">
        <v>0.102427510678538</v>
      </c>
      <c r="Z963" s="16"/>
      <c r="AA963" s="16" t="n">
        <v>0.0810471449942268</v>
      </c>
      <c r="AB963" s="16" t="n">
        <v>0.120994125064596</v>
      </c>
      <c r="AC963" s="16" t="n">
        <v>0.120286993777667</v>
      </c>
      <c r="AD963" s="16"/>
      <c r="AE963" s="16" t="n">
        <v>0.0946921843333685</v>
      </c>
      <c r="AF963" s="16" t="n">
        <v>0.114232552356325</v>
      </c>
      <c r="AG963" s="16" t="n">
        <v>0.149361214584872</v>
      </c>
      <c r="AH963" s="16"/>
      <c r="AI963" s="16" t="n">
        <v>0.0880358986689136</v>
      </c>
      <c r="AJ963" s="16" t="n">
        <v>0.112577631797828</v>
      </c>
    </row>
    <row r="964">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row>
    <row r="965">
      <c r="B965" s="7" t="s">
        <v>325</v>
      </c>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c r="AD965" s="16"/>
      <c r="AE965" s="16"/>
      <c r="AF965" s="16"/>
      <c r="AG965" s="16"/>
      <c r="AH965" s="16"/>
      <c r="AI965" s="16"/>
      <c r="AJ965" s="16"/>
    </row>
    <row r="966">
      <c r="B966" s="26" t="s">
        <v>65</v>
      </c>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c r="AD966" s="16"/>
      <c r="AE966" s="16"/>
      <c r="AF966" s="16"/>
      <c r="AG966" s="16"/>
      <c r="AH966" s="16"/>
      <c r="AI966" s="16"/>
      <c r="AJ966" s="16"/>
    </row>
    <row r="967">
      <c r="B967" t="s">
        <v>57</v>
      </c>
      <c r="C967" s="16" t="n">
        <v>0.022914237886186</v>
      </c>
      <c r="D967" s="16" t="n">
        <v>0.0230169352776127</v>
      </c>
      <c r="E967" s="16" t="n">
        <v>0.0223186234845998</v>
      </c>
      <c r="F967" s="16"/>
      <c r="G967" s="16" t="n">
        <v>0.0375361973018356</v>
      </c>
      <c r="H967" s="16" t="n">
        <v>0.0254742999431993</v>
      </c>
      <c r="I967" s="16" t="n">
        <v>0.0147574905598457</v>
      </c>
      <c r="J967" s="16"/>
      <c r="K967" s="16" t="n">
        <v>0.0153333529098611</v>
      </c>
      <c r="L967" s="16" t="n">
        <v>0.0143705193427171</v>
      </c>
      <c r="M967" s="16" t="n">
        <v>0.0383002055849823</v>
      </c>
      <c r="N967" s="16" t="n">
        <v>0.0613507855037832</v>
      </c>
      <c r="O967" s="16" t="n">
        <v>0.0111437036777227</v>
      </c>
      <c r="P967" s="16" t="n">
        <v>0.0273963953009292</v>
      </c>
      <c r="Q967" s="16" t="n">
        <v>0.00531591390635141</v>
      </c>
      <c r="R967" s="16" t="n">
        <v>0.027777605507035</v>
      </c>
      <c r="S967" s="16" t="n">
        <v>0.0269416233589904</v>
      </c>
      <c r="T967" s="16" t="n">
        <v>0.0164475882966864</v>
      </c>
      <c r="U967" s="16" t="n">
        <v>0.0116679239400913</v>
      </c>
      <c r="V967" s="16" t="n">
        <v>0.02272680175786</v>
      </c>
      <c r="W967" s="16"/>
      <c r="X967" s="16" t="n">
        <v>0.0227274836521299</v>
      </c>
      <c r="Y967" s="16" t="n">
        <v>0.0232333028367043</v>
      </c>
      <c r="Z967" s="16"/>
      <c r="AA967" s="16" t="n">
        <v>0.0144161885390789</v>
      </c>
      <c r="AB967" s="16" t="n">
        <v>0.0245766849513019</v>
      </c>
      <c r="AC967" s="16" t="n">
        <v>0.0268282479010747</v>
      </c>
      <c r="AD967" s="16"/>
      <c r="AE967" s="16" t="n">
        <v>0.0285220079558561</v>
      </c>
      <c r="AF967" s="16" t="n">
        <v>0.0177684884565132</v>
      </c>
      <c r="AG967" s="16" t="n">
        <v>0.0189968737169562</v>
      </c>
      <c r="AH967" s="16"/>
      <c r="AI967" s="16" t="n">
        <v>0.014719460357776</v>
      </c>
      <c r="AJ967" s="16" t="n">
        <v>0.0196008760027605</v>
      </c>
    </row>
    <row r="968">
      <c r="B968" t="s">
        <v>58</v>
      </c>
      <c r="C968" s="16" t="n">
        <v>0.0797263979589767</v>
      </c>
      <c r="D968" s="16" t="n">
        <v>0.0739756520150408</v>
      </c>
      <c r="E968" s="16" t="n">
        <v>0.0866514032546599</v>
      </c>
      <c r="F968" s="16"/>
      <c r="G968" s="16" t="n">
        <v>0.0597012458440379</v>
      </c>
      <c r="H968" s="16" t="n">
        <v>0.0827933852950409</v>
      </c>
      <c r="I968" s="16" t="n">
        <v>0.0847822431809718</v>
      </c>
      <c r="J968" s="16"/>
      <c r="K968" s="16" t="n">
        <v>0.0958556215620497</v>
      </c>
      <c r="L968" s="16" t="n">
        <v>0.0735906442662546</v>
      </c>
      <c r="M968" s="16" t="n">
        <v>0.0656688624841673</v>
      </c>
      <c r="N968" s="16" t="n">
        <v>0.0883762759855887</v>
      </c>
      <c r="O968" s="16" t="n">
        <v>0.0677046986063568</v>
      </c>
      <c r="P968" s="16" t="n">
        <v>0.0732709347803601</v>
      </c>
      <c r="Q968" s="16" t="n">
        <v>0.0772842658557732</v>
      </c>
      <c r="R968" s="16" t="n">
        <v>0.0338787108849935</v>
      </c>
      <c r="S968" s="16" t="n">
        <v>0.12738661587466</v>
      </c>
      <c r="T968" s="16" t="n">
        <v>0.058254452504695</v>
      </c>
      <c r="U968" s="16" t="n">
        <v>0.0669493975988458</v>
      </c>
      <c r="V968" s="16" t="n">
        <v>0.0576501505316501</v>
      </c>
      <c r="W968" s="16"/>
      <c r="X968" s="16" t="n">
        <v>0.0816829696558322</v>
      </c>
      <c r="Y968" s="16" t="n">
        <v>0.0763836440192987</v>
      </c>
      <c r="Z968" s="16"/>
      <c r="AA968" s="16" t="n">
        <v>0.0841093597060268</v>
      </c>
      <c r="AB968" s="16" t="n">
        <v>0.0688799695665527</v>
      </c>
      <c r="AC968" s="16" t="n">
        <v>0.0910684635570329</v>
      </c>
      <c r="AD968" s="16"/>
      <c r="AE968" s="16" t="n">
        <v>0.0820431003368402</v>
      </c>
      <c r="AF968" s="16" t="n">
        <v>0.0884890634810202</v>
      </c>
      <c r="AG968" s="16" t="n">
        <v>0.0548714928554422</v>
      </c>
      <c r="AH968" s="16"/>
      <c r="AI968" s="16" t="n">
        <v>0.0750635406231809</v>
      </c>
      <c r="AJ968" s="16" t="n">
        <v>0.0916856735377253</v>
      </c>
    </row>
    <row r="969">
      <c r="B969" t="s">
        <v>308</v>
      </c>
      <c r="C969" s="16" t="n">
        <v>0.451884588839295</v>
      </c>
      <c r="D969" s="16" t="n">
        <v>0.438270815851012</v>
      </c>
      <c r="E969" s="16" t="n">
        <v>0.462606953640222</v>
      </c>
      <c r="F969" s="16"/>
      <c r="G969" s="16" t="n">
        <v>0.442806325443642</v>
      </c>
      <c r="H969" s="16" t="n">
        <v>0.444888974441932</v>
      </c>
      <c r="I969" s="16" t="n">
        <v>0.461978274632813</v>
      </c>
      <c r="J969" s="16"/>
      <c r="K969" s="16" t="n">
        <v>0.43523726624136</v>
      </c>
      <c r="L969" s="16" t="n">
        <v>0.450001730623862</v>
      </c>
      <c r="M969" s="16" t="n">
        <v>0.462368899201444</v>
      </c>
      <c r="N969" s="16" t="n">
        <v>0.394478674157554</v>
      </c>
      <c r="O969" s="16" t="n">
        <v>0.500863393767933</v>
      </c>
      <c r="P969" s="16" t="n">
        <v>0.481463005718997</v>
      </c>
      <c r="Q969" s="16" t="n">
        <v>0.406656127115168</v>
      </c>
      <c r="R969" s="16" t="n">
        <v>0.419545181510755</v>
      </c>
      <c r="S969" s="16" t="n">
        <v>0.50986625095486</v>
      </c>
      <c r="T969" s="16" t="n">
        <v>0.470166793431547</v>
      </c>
      <c r="U969" s="16" t="n">
        <v>0.421757936858369</v>
      </c>
      <c r="V969" s="16" t="n">
        <v>0.412364580757398</v>
      </c>
      <c r="W969" s="16"/>
      <c r="X969" s="16" t="n">
        <v>0.466525462142489</v>
      </c>
      <c r="Y969" s="16" t="n">
        <v>0.426871022000303</v>
      </c>
      <c r="Z969" s="16"/>
      <c r="AA969" s="16" t="n">
        <v>0.479239907194277</v>
      </c>
      <c r="AB969" s="16" t="n">
        <v>0.452021809304677</v>
      </c>
      <c r="AC969" s="16" t="n">
        <v>0.431944010681454</v>
      </c>
      <c r="AD969" s="16"/>
      <c r="AE969" s="16" t="n">
        <v>0.440078692300133</v>
      </c>
      <c r="AF969" s="16" t="n">
        <v>0.460513701682865</v>
      </c>
      <c r="AG969" s="16" t="n">
        <v>0.464835373951308</v>
      </c>
      <c r="AH969" s="16"/>
      <c r="AI969" s="16" t="n">
        <v>0.441859962511418</v>
      </c>
      <c r="AJ969" s="16" t="n">
        <v>0.472570279372421</v>
      </c>
    </row>
    <row r="970">
      <c r="B970" t="s">
        <v>61</v>
      </c>
      <c r="C970" s="16" t="n">
        <v>0.358568507066159</v>
      </c>
      <c r="D970" s="16" t="n">
        <v>0.382919762562378</v>
      </c>
      <c r="E970" s="16" t="n">
        <v>0.336972677054993</v>
      </c>
      <c r="F970" s="16"/>
      <c r="G970" s="16" t="n">
        <v>0.362919987586806</v>
      </c>
      <c r="H970" s="16" t="n">
        <v>0.348364554117089</v>
      </c>
      <c r="I970" s="16" t="n">
        <v>0.366342766018729</v>
      </c>
      <c r="J970" s="16"/>
      <c r="K970" s="16" t="n">
        <v>0.372847078837246</v>
      </c>
      <c r="L970" s="16" t="n">
        <v>0.387201587865557</v>
      </c>
      <c r="M970" s="16" t="n">
        <v>0.321150941072319</v>
      </c>
      <c r="N970" s="16" t="n">
        <v>0.392536353778949</v>
      </c>
      <c r="O970" s="16" t="n">
        <v>0.343518245356859</v>
      </c>
      <c r="P970" s="16" t="n">
        <v>0.314228687216978</v>
      </c>
      <c r="Q970" s="16" t="n">
        <v>0.392243489951659</v>
      </c>
      <c r="R970" s="16" t="n">
        <v>0.432625353992427</v>
      </c>
      <c r="S970" s="16" t="n">
        <v>0.267303627575727</v>
      </c>
      <c r="T970" s="16" t="n">
        <v>0.361597951430048</v>
      </c>
      <c r="U970" s="16" t="n">
        <v>0.390511625748249</v>
      </c>
      <c r="V970" s="16" t="n">
        <v>0.439335548731536</v>
      </c>
      <c r="W970" s="16"/>
      <c r="X970" s="16" t="n">
        <v>0.3366907517807</v>
      </c>
      <c r="Y970" s="16" t="n">
        <v>0.395946106256267</v>
      </c>
      <c r="Z970" s="16"/>
      <c r="AA970" s="16" t="n">
        <v>0.367932254231891</v>
      </c>
      <c r="AB970" s="16" t="n">
        <v>0.369529014086342</v>
      </c>
      <c r="AC970" s="16" t="n">
        <v>0.337145465969016</v>
      </c>
      <c r="AD970" s="16"/>
      <c r="AE970" s="16" t="n">
        <v>0.362739467581848</v>
      </c>
      <c r="AF970" s="16" t="n">
        <v>0.353971427790576</v>
      </c>
      <c r="AG970" s="16" t="n">
        <v>0.35729754707325</v>
      </c>
      <c r="AH970" s="16"/>
      <c r="AI970" s="16" t="n">
        <v>0.405167937170131</v>
      </c>
      <c r="AJ970" s="16" t="n">
        <v>0.357884396150812</v>
      </c>
    </row>
    <row r="971">
      <c r="B971" t="s">
        <v>94</v>
      </c>
      <c r="C971" s="16" t="n">
        <v>0.0869062682493836</v>
      </c>
      <c r="D971" s="16" t="n">
        <v>0.0818168342939568</v>
      </c>
      <c r="E971" s="16" t="n">
        <v>0.0914503425655251</v>
      </c>
      <c r="F971" s="16"/>
      <c r="G971" s="16" t="n">
        <v>0.0970362438236787</v>
      </c>
      <c r="H971" s="16" t="n">
        <v>0.0984787862027392</v>
      </c>
      <c r="I971" s="16" t="n">
        <v>0.0721392256076409</v>
      </c>
      <c r="J971" s="16"/>
      <c r="K971" s="16" t="n">
        <v>0.0807266804494829</v>
      </c>
      <c r="L971" s="16" t="n">
        <v>0.0748355179016097</v>
      </c>
      <c r="M971" s="16" t="n">
        <v>0.112511091657088</v>
      </c>
      <c r="N971" s="16" t="n">
        <v>0.0632579105741249</v>
      </c>
      <c r="O971" s="16" t="n">
        <v>0.076769958591128</v>
      </c>
      <c r="P971" s="16" t="n">
        <v>0.103640976982736</v>
      </c>
      <c r="Q971" s="16" t="n">
        <v>0.118500203171048</v>
      </c>
      <c r="R971" s="16" t="n">
        <v>0.0861731481047898</v>
      </c>
      <c r="S971" s="16" t="n">
        <v>0.0685018822357628</v>
      </c>
      <c r="T971" s="16" t="n">
        <v>0.093533214337023</v>
      </c>
      <c r="U971" s="16" t="n">
        <v>0.109113115854445</v>
      </c>
      <c r="V971" s="16" t="n">
        <v>0.0679229182215554</v>
      </c>
      <c r="W971" s="16"/>
      <c r="X971" s="16" t="n">
        <v>0.0923733327688491</v>
      </c>
      <c r="Y971" s="16" t="n">
        <v>0.0775659248874269</v>
      </c>
      <c r="Z971" s="16"/>
      <c r="AA971" s="16" t="n">
        <v>0.0543022903287257</v>
      </c>
      <c r="AB971" s="16" t="n">
        <v>0.0849925220911266</v>
      </c>
      <c r="AC971" s="16" t="n">
        <v>0.113013811891422</v>
      </c>
      <c r="AD971" s="16"/>
      <c r="AE971" s="16" t="n">
        <v>0.086616731825322</v>
      </c>
      <c r="AF971" s="16" t="n">
        <v>0.0792573185890252</v>
      </c>
      <c r="AG971" s="16" t="n">
        <v>0.103998712403044</v>
      </c>
      <c r="AH971" s="16"/>
      <c r="AI971" s="16" t="n">
        <v>0.0631890993374945</v>
      </c>
      <c r="AJ971" s="16" t="n">
        <v>0.0582587749362818</v>
      </c>
    </row>
    <row r="972">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c r="AD972" s="16"/>
      <c r="AE972" s="16"/>
      <c r="AF972" s="16"/>
      <c r="AG972" s="16"/>
      <c r="AH972" s="16"/>
      <c r="AI972" s="16"/>
      <c r="AJ972" s="16"/>
    </row>
    <row r="973">
      <c r="B973" s="7" t="s">
        <v>326</v>
      </c>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c r="AD973" s="16"/>
      <c r="AE973" s="16"/>
      <c r="AF973" s="16"/>
      <c r="AG973" s="16"/>
      <c r="AH973" s="16"/>
      <c r="AI973" s="16"/>
      <c r="AJ973" s="16"/>
    </row>
    <row r="974">
      <c r="B974" s="26" t="s">
        <v>65</v>
      </c>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c r="AD974" s="16"/>
      <c r="AE974" s="16"/>
      <c r="AF974" s="16"/>
      <c r="AG974" s="16"/>
      <c r="AH974" s="16"/>
      <c r="AI974" s="16"/>
      <c r="AJ974" s="16"/>
    </row>
    <row r="975">
      <c r="B975" t="s">
        <v>57</v>
      </c>
      <c r="C975" s="16" t="n">
        <v>0.0153744721600489</v>
      </c>
      <c r="D975" s="16" t="n">
        <v>0.0185369293307841</v>
      </c>
      <c r="E975" s="16" t="n">
        <v>0.0126124766122139</v>
      </c>
      <c r="F975" s="16"/>
      <c r="G975" s="16" t="n">
        <v>0.0153164848274738</v>
      </c>
      <c r="H975" s="16" t="n">
        <v>0.0161372423933285</v>
      </c>
      <c r="I975" s="16" t="n">
        <v>0.0146877562887183</v>
      </c>
      <c r="J975" s="16"/>
      <c r="K975" s="16" t="n">
        <v>0.0167519155541735</v>
      </c>
      <c r="L975" s="16" t="n">
        <v>0.0182604087970064</v>
      </c>
      <c r="M975" s="16" t="n">
        <v>0.0236721432833814</v>
      </c>
      <c r="N975" s="16" t="n">
        <v>0.0361012431550081</v>
      </c>
      <c r="O975" s="16" t="n">
        <v>0.0105228039790623</v>
      </c>
      <c r="P975" s="16" t="n">
        <v>0.0105351530643797</v>
      </c>
      <c r="Q975" s="16" t="n">
        <v>0.00385938311954331</v>
      </c>
      <c r="R975" s="16" t="n">
        <v>0.0261331865004518</v>
      </c>
      <c r="S975" s="16" t="n">
        <v>0.00332084653091218</v>
      </c>
      <c r="T975" s="16" t="n">
        <v>0.0119047751112716</v>
      </c>
      <c r="U975" s="16" t="n">
        <v>0.0233358478801826</v>
      </c>
      <c r="V975" s="16" t="n">
        <v>0</v>
      </c>
      <c r="W975" s="16"/>
      <c r="X975" s="16" t="n">
        <v>0.0135331845346292</v>
      </c>
      <c r="Y975" s="16" t="n">
        <v>0.0185202661393056</v>
      </c>
      <c r="Z975" s="16"/>
      <c r="AA975" s="16" t="n">
        <v>0.011781698421872</v>
      </c>
      <c r="AB975" s="16" t="n">
        <v>0.0111624797930611</v>
      </c>
      <c r="AC975" s="16" t="n">
        <v>0.0236030452488434</v>
      </c>
      <c r="AD975" s="16"/>
      <c r="AE975" s="16" t="n">
        <v>0.0165293062667636</v>
      </c>
      <c r="AF975" s="16" t="n">
        <v>0.0149438089394746</v>
      </c>
      <c r="AG975" s="16" t="n">
        <v>0.0132253834004987</v>
      </c>
      <c r="AH975" s="16"/>
      <c r="AI975" s="16" t="n">
        <v>0.00286789533545452</v>
      </c>
      <c r="AJ975" s="16" t="n">
        <v>0.0172286144376518</v>
      </c>
    </row>
    <row r="976">
      <c r="B976" t="s">
        <v>58</v>
      </c>
      <c r="C976" s="16" t="n">
        <v>0.0840922443796886</v>
      </c>
      <c r="D976" s="16" t="n">
        <v>0.0798944324780669</v>
      </c>
      <c r="E976" s="16" t="n">
        <v>0.08860704336208</v>
      </c>
      <c r="F976" s="16"/>
      <c r="G976" s="16" t="n">
        <v>0.0879580704328223</v>
      </c>
      <c r="H976" s="16" t="n">
        <v>0.0935029451746303</v>
      </c>
      <c r="I976" s="16" t="n">
        <v>0.0738104613029424</v>
      </c>
      <c r="J976" s="16"/>
      <c r="K976" s="16" t="n">
        <v>0.10988539935138</v>
      </c>
      <c r="L976" s="16" t="n">
        <v>0.0770442681298251</v>
      </c>
      <c r="M976" s="16" t="n">
        <v>0.0855121811953839</v>
      </c>
      <c r="N976" s="16" t="n">
        <v>0.0848992551517956</v>
      </c>
      <c r="O976" s="16" t="n">
        <v>0.0601788229103246</v>
      </c>
      <c r="P976" s="16" t="n">
        <v>0.0872508396281563</v>
      </c>
      <c r="Q976" s="16" t="n">
        <v>0.102353151602595</v>
      </c>
      <c r="R976" s="16" t="n">
        <v>0.0655927931073921</v>
      </c>
      <c r="S976" s="16" t="n">
        <v>0.0914571595181204</v>
      </c>
      <c r="T976" s="16" t="n">
        <v>0.0930662870981671</v>
      </c>
      <c r="U976" s="16" t="n">
        <v>0.0296678197323572</v>
      </c>
      <c r="V976" s="16" t="n">
        <v>0.0349233487737901</v>
      </c>
      <c r="W976" s="16"/>
      <c r="X976" s="16" t="n">
        <v>0.0846914387889317</v>
      </c>
      <c r="Y976" s="16" t="n">
        <v>0.0830685356777027</v>
      </c>
      <c r="Z976" s="16"/>
      <c r="AA976" s="16" t="n">
        <v>0.0769452056654332</v>
      </c>
      <c r="AB976" s="16" t="n">
        <v>0.0933931636070012</v>
      </c>
      <c r="AC976" s="16" t="n">
        <v>0.0768136898903829</v>
      </c>
      <c r="AD976" s="16"/>
      <c r="AE976" s="16" t="n">
        <v>0.0889015610258947</v>
      </c>
      <c r="AF976" s="16" t="n">
        <v>0.0811109982085087</v>
      </c>
      <c r="AG976" s="16" t="n">
        <v>0.077677048781598</v>
      </c>
      <c r="AH976" s="16"/>
      <c r="AI976" s="16" t="n">
        <v>0.0896102026745542</v>
      </c>
      <c r="AJ976" s="16" t="n">
        <v>0.0915571327568237</v>
      </c>
    </row>
    <row r="977">
      <c r="B977" t="s">
        <v>308</v>
      </c>
      <c r="C977" s="16" t="n">
        <v>0.477361300060753</v>
      </c>
      <c r="D977" s="16" t="n">
        <v>0.435688625984943</v>
      </c>
      <c r="E977" s="16" t="n">
        <v>0.51529533000718</v>
      </c>
      <c r="F977" s="16"/>
      <c r="G977" s="16" t="n">
        <v>0.465902876787782</v>
      </c>
      <c r="H977" s="16" t="n">
        <v>0.486315833324005</v>
      </c>
      <c r="I977" s="16" t="n">
        <v>0.473556350239222</v>
      </c>
      <c r="J977" s="16"/>
      <c r="K977" s="16" t="n">
        <v>0.479473797639567</v>
      </c>
      <c r="L977" s="16" t="n">
        <v>0.522427471880004</v>
      </c>
      <c r="M977" s="16" t="n">
        <v>0.426159772798315</v>
      </c>
      <c r="N977" s="16" t="n">
        <v>0.387146946416585</v>
      </c>
      <c r="O977" s="16" t="n">
        <v>0.493299969515635</v>
      </c>
      <c r="P977" s="16" t="n">
        <v>0.469560790710452</v>
      </c>
      <c r="Q977" s="16" t="n">
        <v>0.455410913516962</v>
      </c>
      <c r="R977" s="16" t="n">
        <v>0.443354499646537</v>
      </c>
      <c r="S977" s="16" t="n">
        <v>0.505095775374064</v>
      </c>
      <c r="T977" s="16" t="n">
        <v>0.553851864539465</v>
      </c>
      <c r="U977" s="16" t="n">
        <v>0.453553223582119</v>
      </c>
      <c r="V977" s="16" t="n">
        <v>0.490703725453829</v>
      </c>
      <c r="W977" s="16"/>
      <c r="X977" s="16" t="n">
        <v>0.508460813943895</v>
      </c>
      <c r="Y977" s="16" t="n">
        <v>0.424228556332518</v>
      </c>
      <c r="Z977" s="16"/>
      <c r="AA977" s="16" t="n">
        <v>0.488186701881348</v>
      </c>
      <c r="AB977" s="16" t="n">
        <v>0.483895603516684</v>
      </c>
      <c r="AC977" s="16" t="n">
        <v>0.460802851337478</v>
      </c>
      <c r="AD977" s="16"/>
      <c r="AE977" s="16" t="n">
        <v>0.460089291078836</v>
      </c>
      <c r="AF977" s="16" t="n">
        <v>0.51200351511965</v>
      </c>
      <c r="AG977" s="16" t="n">
        <v>0.449321209813889</v>
      </c>
      <c r="AH977" s="16"/>
      <c r="AI977" s="16" t="n">
        <v>0.453583692029019</v>
      </c>
      <c r="AJ977" s="16" t="n">
        <v>0.524794131859746</v>
      </c>
    </row>
    <row r="978">
      <c r="B978" t="s">
        <v>61</v>
      </c>
      <c r="C978" s="16" t="n">
        <v>0.29883951398571</v>
      </c>
      <c r="D978" s="16" t="n">
        <v>0.319656285733767</v>
      </c>
      <c r="E978" s="16" t="n">
        <v>0.280594358584783</v>
      </c>
      <c r="F978" s="16"/>
      <c r="G978" s="16" t="n">
        <v>0.280404001798833</v>
      </c>
      <c r="H978" s="16" t="n">
        <v>0.27340969277285</v>
      </c>
      <c r="I978" s="16" t="n">
        <v>0.329778596155195</v>
      </c>
      <c r="J978" s="16"/>
      <c r="K978" s="16" t="n">
        <v>0.316319692515139</v>
      </c>
      <c r="L978" s="16" t="n">
        <v>0.264651681551683</v>
      </c>
      <c r="M978" s="16" t="n">
        <v>0.284320986945025</v>
      </c>
      <c r="N978" s="16" t="n">
        <v>0.381526907206667</v>
      </c>
      <c r="O978" s="16" t="n">
        <v>0.306117791075681</v>
      </c>
      <c r="P978" s="16" t="n">
        <v>0.292176466837558</v>
      </c>
      <c r="Q978" s="16" t="n">
        <v>0.309581657711386</v>
      </c>
      <c r="R978" s="16" t="n">
        <v>0.325619201337836</v>
      </c>
      <c r="S978" s="16" t="n">
        <v>0.281619255619434</v>
      </c>
      <c r="T978" s="16" t="n">
        <v>0.238034222208192</v>
      </c>
      <c r="U978" s="16" t="n">
        <v>0.327230153795621</v>
      </c>
      <c r="V978" s="16" t="n">
        <v>0.284866558432436</v>
      </c>
      <c r="W978" s="16"/>
      <c r="X978" s="16" t="n">
        <v>0.259123018662969</v>
      </c>
      <c r="Y978" s="16" t="n">
        <v>0.366694155562943</v>
      </c>
      <c r="Z978" s="16"/>
      <c r="AA978" s="16" t="n">
        <v>0.349758616870298</v>
      </c>
      <c r="AB978" s="16" t="n">
        <v>0.280896449336737</v>
      </c>
      <c r="AC978" s="16" t="n">
        <v>0.286063511844136</v>
      </c>
      <c r="AD978" s="16"/>
      <c r="AE978" s="16" t="n">
        <v>0.331419096666088</v>
      </c>
      <c r="AF978" s="16" t="n">
        <v>0.268121961099365</v>
      </c>
      <c r="AG978" s="16" t="n">
        <v>0.277835291819475</v>
      </c>
      <c r="AH978" s="16"/>
      <c r="AI978" s="16" t="n">
        <v>0.386897341078558</v>
      </c>
      <c r="AJ978" s="16" t="n">
        <v>0.259979807576374</v>
      </c>
    </row>
    <row r="979">
      <c r="B979" t="s">
        <v>94</v>
      </c>
      <c r="C979" s="16" t="n">
        <v>0.1243324694138</v>
      </c>
      <c r="D979" s="16" t="n">
        <v>0.146223726472439</v>
      </c>
      <c r="E979" s="16" t="n">
        <v>0.102890791433743</v>
      </c>
      <c r="F979" s="16"/>
      <c r="G979" s="16" t="n">
        <v>0.150418566153088</v>
      </c>
      <c r="H979" s="16" t="n">
        <v>0.130634286335185</v>
      </c>
      <c r="I979" s="16" t="n">
        <v>0.108166836013923</v>
      </c>
      <c r="J979" s="16"/>
      <c r="K979" s="16" t="n">
        <v>0.0775691949397404</v>
      </c>
      <c r="L979" s="16" t="n">
        <v>0.117616169641482</v>
      </c>
      <c r="M979" s="16" t="n">
        <v>0.180334915777895</v>
      </c>
      <c r="N979" s="16" t="n">
        <v>0.110325648069944</v>
      </c>
      <c r="O979" s="16" t="n">
        <v>0.129880612519297</v>
      </c>
      <c r="P979" s="16" t="n">
        <v>0.140476749759454</v>
      </c>
      <c r="Q979" s="16" t="n">
        <v>0.128794894049513</v>
      </c>
      <c r="R979" s="16" t="n">
        <v>0.139300319407784</v>
      </c>
      <c r="S979" s="16" t="n">
        <v>0.118506962957469</v>
      </c>
      <c r="T979" s="16" t="n">
        <v>0.103142851042904</v>
      </c>
      <c r="U979" s="16" t="n">
        <v>0.16621295500972</v>
      </c>
      <c r="V979" s="16" t="n">
        <v>0.189506367339944</v>
      </c>
      <c r="W979" s="16"/>
      <c r="X979" s="16" t="n">
        <v>0.134191544069576</v>
      </c>
      <c r="Y979" s="16" t="n">
        <v>0.10748848628753</v>
      </c>
      <c r="Z979" s="16"/>
      <c r="AA979" s="16" t="n">
        <v>0.0733277771610487</v>
      </c>
      <c r="AB979" s="16" t="n">
        <v>0.130652303746516</v>
      </c>
      <c r="AC979" s="16" t="n">
        <v>0.15271690167916</v>
      </c>
      <c r="AD979" s="16"/>
      <c r="AE979" s="16" t="n">
        <v>0.103060744962418</v>
      </c>
      <c r="AF979" s="16" t="n">
        <v>0.123819716633002</v>
      </c>
      <c r="AG979" s="16" t="n">
        <v>0.181941066184539</v>
      </c>
      <c r="AH979" s="16"/>
      <c r="AI979" s="16" t="n">
        <v>0.0670408688824135</v>
      </c>
      <c r="AJ979" s="16" t="n">
        <v>0.106440313369404</v>
      </c>
    </row>
    <row r="980">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c r="AG980" s="16"/>
      <c r="AH980" s="16"/>
      <c r="AI980" s="16"/>
      <c r="AJ980" s="16"/>
    </row>
    <row r="981">
      <c r="B981" s="7" t="s">
        <v>327</v>
      </c>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c r="AD981" s="16"/>
      <c r="AE981" s="16"/>
      <c r="AF981" s="16"/>
      <c r="AG981" s="16"/>
      <c r="AH981" s="16"/>
      <c r="AI981" s="16"/>
      <c r="AJ981" s="16"/>
    </row>
    <row r="982">
      <c r="B982" s="26" t="s">
        <v>65</v>
      </c>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c r="AD982" s="16"/>
      <c r="AE982" s="16"/>
      <c r="AF982" s="16"/>
      <c r="AG982" s="16"/>
      <c r="AH982" s="16"/>
      <c r="AI982" s="16"/>
      <c r="AJ982" s="16"/>
    </row>
    <row r="983">
      <c r="B983" t="s">
        <v>57</v>
      </c>
      <c r="C983" s="16" t="n">
        <v>0.147005571257544</v>
      </c>
      <c r="D983" s="16" t="n">
        <v>0.155275002822188</v>
      </c>
      <c r="E983" s="16" t="n">
        <v>0.134808287627405</v>
      </c>
      <c r="F983" s="16"/>
      <c r="G983" s="16" t="n">
        <v>0.145544004203502</v>
      </c>
      <c r="H983" s="16" t="n">
        <v>0.165686145180546</v>
      </c>
      <c r="I983" s="16" t="n">
        <v>0.130203965649435</v>
      </c>
      <c r="J983" s="16"/>
      <c r="K983" s="16" t="n">
        <v>0.100228128751872</v>
      </c>
      <c r="L983" s="16" t="n">
        <v>0.213844333092275</v>
      </c>
      <c r="M983" s="16" t="n">
        <v>0.193459297076577</v>
      </c>
      <c r="N983" s="16" t="n">
        <v>0.107803757845828</v>
      </c>
      <c r="O983" s="16" t="n">
        <v>0.129093895806011</v>
      </c>
      <c r="P983" s="16" t="n">
        <v>0.107457711143463</v>
      </c>
      <c r="Q983" s="16" t="n">
        <v>0.186945748109187</v>
      </c>
      <c r="R983" s="16" t="n">
        <v>0.132688245811705</v>
      </c>
      <c r="S983" s="16" t="n">
        <v>0.104976384201996</v>
      </c>
      <c r="T983" s="16" t="n">
        <v>0.19798026621141</v>
      </c>
      <c r="U983" s="16" t="n">
        <v>0.13650971881571</v>
      </c>
      <c r="V983" s="16" t="n">
        <v>0.172283964912969</v>
      </c>
      <c r="W983" s="16"/>
      <c r="X983" s="16" t="n">
        <v>0.176189617193582</v>
      </c>
      <c r="Y983" s="16" t="n">
        <v>0.0971453567378212</v>
      </c>
      <c r="Z983" s="16"/>
      <c r="AA983" s="16" t="n">
        <v>0.100637953168429</v>
      </c>
      <c r="AB983" s="16" t="n">
        <v>0.179947759348623</v>
      </c>
      <c r="AC983" s="16" t="n">
        <v>0.136432290723182</v>
      </c>
      <c r="AD983" s="16"/>
      <c r="AE983" s="16" t="n">
        <v>0.124793447575929</v>
      </c>
      <c r="AF983" s="16" t="n">
        <v>0.158030798144263</v>
      </c>
      <c r="AG983" s="16" t="n">
        <v>0.182490028149155</v>
      </c>
      <c r="AH983" s="16"/>
      <c r="AI983" s="16" t="n">
        <v>0.103986231195265</v>
      </c>
      <c r="AJ983" s="16" t="n">
        <v>0.186735065680724</v>
      </c>
    </row>
    <row r="984">
      <c r="B984" t="s">
        <v>58</v>
      </c>
      <c r="C984" s="16" t="n">
        <v>0.251422363628269</v>
      </c>
      <c r="D984" s="16" t="n">
        <v>0.228953211063645</v>
      </c>
      <c r="E984" s="16" t="n">
        <v>0.271752548645347</v>
      </c>
      <c r="F984" s="16"/>
      <c r="G984" s="16" t="n">
        <v>0.261351834066904</v>
      </c>
      <c r="H984" s="16" t="n">
        <v>0.274197643217999</v>
      </c>
      <c r="I984" s="16" t="n">
        <v>0.226312387084921</v>
      </c>
      <c r="J984" s="16"/>
      <c r="K984" s="16" t="n">
        <v>0.215661327276799</v>
      </c>
      <c r="L984" s="16" t="n">
        <v>0.267816633909464</v>
      </c>
      <c r="M984" s="16" t="n">
        <v>0.263425900339414</v>
      </c>
      <c r="N984" s="16" t="n">
        <v>0.244976646160676</v>
      </c>
      <c r="O984" s="16" t="n">
        <v>0.248042689471963</v>
      </c>
      <c r="P984" s="16" t="n">
        <v>0.280217210721547</v>
      </c>
      <c r="Q984" s="16" t="n">
        <v>0.225419375961418</v>
      </c>
      <c r="R984" s="16" t="n">
        <v>0.241694250032099</v>
      </c>
      <c r="S984" s="16" t="n">
        <v>0.272506065981379</v>
      </c>
      <c r="T984" s="16" t="n">
        <v>0.248831853466243</v>
      </c>
      <c r="U984" s="16" t="n">
        <v>0.30182387196535</v>
      </c>
      <c r="V984" s="16" t="n">
        <v>0.18972516725261</v>
      </c>
      <c r="W984" s="16"/>
      <c r="X984" s="16" t="n">
        <v>0.27525363401379</v>
      </c>
      <c r="Y984" s="16" t="n">
        <v>0.21070723261786</v>
      </c>
      <c r="Z984" s="16"/>
      <c r="AA984" s="16" t="n">
        <v>0.225138955881733</v>
      </c>
      <c r="AB984" s="16" t="n">
        <v>0.253403918029601</v>
      </c>
      <c r="AC984" s="16" t="n">
        <v>0.267754807147983</v>
      </c>
      <c r="AD984" s="16"/>
      <c r="AE984" s="16" t="n">
        <v>0.233858049544947</v>
      </c>
      <c r="AF984" s="16" t="n">
        <v>0.272508255719444</v>
      </c>
      <c r="AG984" s="16" t="n">
        <v>0.253088678325918</v>
      </c>
      <c r="AH984" s="16"/>
      <c r="AI984" s="16" t="n">
        <v>0.195649620835087</v>
      </c>
      <c r="AJ984" s="16" t="n">
        <v>0.295289489915321</v>
      </c>
    </row>
    <row r="985">
      <c r="B985" t="s">
        <v>308</v>
      </c>
      <c r="C985" s="16" t="n">
        <v>0.317034555316211</v>
      </c>
      <c r="D985" s="16" t="n">
        <v>0.319875997497412</v>
      </c>
      <c r="E985" s="16" t="n">
        <v>0.31912314429329</v>
      </c>
      <c r="F985" s="16"/>
      <c r="G985" s="16" t="n">
        <v>0.283616268886098</v>
      </c>
      <c r="H985" s="16" t="n">
        <v>0.301837667747183</v>
      </c>
      <c r="I985" s="16" t="n">
        <v>0.34437134410611</v>
      </c>
      <c r="J985" s="16"/>
      <c r="K985" s="16" t="n">
        <v>0.340846621870949</v>
      </c>
      <c r="L985" s="16" t="n">
        <v>0.2790075747815</v>
      </c>
      <c r="M985" s="16" t="n">
        <v>0.295333870688528</v>
      </c>
      <c r="N985" s="16" t="n">
        <v>0.320263555472063</v>
      </c>
      <c r="O985" s="16" t="n">
        <v>0.335705196379367</v>
      </c>
      <c r="P985" s="16" t="n">
        <v>0.310958262676272</v>
      </c>
      <c r="Q985" s="16" t="n">
        <v>0.306899887756818</v>
      </c>
      <c r="R985" s="16" t="n">
        <v>0.286624061394603</v>
      </c>
      <c r="S985" s="16" t="n">
        <v>0.345592900480346</v>
      </c>
      <c r="T985" s="16" t="n">
        <v>0.361489688953085</v>
      </c>
      <c r="U985" s="16" t="n">
        <v>0.27831202554663</v>
      </c>
      <c r="V985" s="16" t="n">
        <v>0.291307799506405</v>
      </c>
      <c r="W985" s="16"/>
      <c r="X985" s="16" t="n">
        <v>0.305615655533166</v>
      </c>
      <c r="Y985" s="16" t="n">
        <v>0.336543460764402</v>
      </c>
      <c r="Z985" s="16"/>
      <c r="AA985" s="16" t="n">
        <v>0.359704628994642</v>
      </c>
      <c r="AB985" s="16" t="n">
        <v>0.293297522383857</v>
      </c>
      <c r="AC985" s="16" t="n">
        <v>0.317966015809477</v>
      </c>
      <c r="AD985" s="16"/>
      <c r="AE985" s="16" t="n">
        <v>0.31689389910291</v>
      </c>
      <c r="AF985" s="16" t="n">
        <v>0.322643811470693</v>
      </c>
      <c r="AG985" s="16" t="n">
        <v>0.305437839005519</v>
      </c>
      <c r="AH985" s="16"/>
      <c r="AI985" s="16" t="n">
        <v>0.344879373603028</v>
      </c>
      <c r="AJ985" s="16" t="n">
        <v>0.295562848043973</v>
      </c>
    </row>
    <row r="986">
      <c r="B986" t="s">
        <v>61</v>
      </c>
      <c r="C986" s="16" t="n">
        <v>0.193866665595639</v>
      </c>
      <c r="D986" s="16" t="n">
        <v>0.203543801294166</v>
      </c>
      <c r="E986" s="16" t="n">
        <v>0.18386918165012</v>
      </c>
      <c r="F986" s="16"/>
      <c r="G986" s="16" t="n">
        <v>0.196774151101384</v>
      </c>
      <c r="H986" s="16" t="n">
        <v>0.172468312025706</v>
      </c>
      <c r="I986" s="16" t="n">
        <v>0.212625590446069</v>
      </c>
      <c r="J986" s="16"/>
      <c r="K986" s="16" t="n">
        <v>0.263898671404845</v>
      </c>
      <c r="L986" s="16" t="n">
        <v>0.16086755655245</v>
      </c>
      <c r="M986" s="16" t="n">
        <v>0.137018228205726</v>
      </c>
      <c r="N986" s="16" t="n">
        <v>0.224221822733174</v>
      </c>
      <c r="O986" s="16" t="n">
        <v>0.215079370744773</v>
      </c>
      <c r="P986" s="16" t="n">
        <v>0.193784250419457</v>
      </c>
      <c r="Q986" s="16" t="n">
        <v>0.16573017477819</v>
      </c>
      <c r="R986" s="16" t="n">
        <v>0.241110229338005</v>
      </c>
      <c r="S986" s="16" t="n">
        <v>0.198497470133981</v>
      </c>
      <c r="T986" s="16" t="n">
        <v>0.107583570840261</v>
      </c>
      <c r="U986" s="16" t="n">
        <v>0.198334817036238</v>
      </c>
      <c r="V986" s="16" t="n">
        <v>0.249806331314624</v>
      </c>
      <c r="W986" s="16"/>
      <c r="X986" s="16" t="n">
        <v>0.137455496515989</v>
      </c>
      <c r="Y986" s="16" t="n">
        <v>0.290243740857382</v>
      </c>
      <c r="Z986" s="16"/>
      <c r="AA986" s="16" t="n">
        <v>0.260207764531619</v>
      </c>
      <c r="AB986" s="16" t="n">
        <v>0.185577569445041</v>
      </c>
      <c r="AC986" s="16" t="n">
        <v>0.157039683636515</v>
      </c>
      <c r="AD986" s="16"/>
      <c r="AE986" s="16" t="n">
        <v>0.242850963449697</v>
      </c>
      <c r="AF986" s="16" t="n">
        <v>0.164403847678099</v>
      </c>
      <c r="AG986" s="16" t="n">
        <v>0.126601010897522</v>
      </c>
      <c r="AH986" s="16"/>
      <c r="AI986" s="16" t="n">
        <v>0.30149804985829</v>
      </c>
      <c r="AJ986" s="16" t="n">
        <v>0.154816827701338</v>
      </c>
    </row>
    <row r="987">
      <c r="B987" t="s">
        <v>94</v>
      </c>
      <c r="C987" s="16" t="n">
        <v>0.0906708442023368</v>
      </c>
      <c r="D987" s="16" t="n">
        <v>0.0923519873225895</v>
      </c>
      <c r="E987" s="16" t="n">
        <v>0.0904468377838376</v>
      </c>
      <c r="F987" s="16"/>
      <c r="G987" s="16" t="n">
        <v>0.112713741742112</v>
      </c>
      <c r="H987" s="16" t="n">
        <v>0.0858102318285659</v>
      </c>
      <c r="I987" s="16" t="n">
        <v>0.0864867127134654</v>
      </c>
      <c r="J987" s="16"/>
      <c r="K987" s="16" t="n">
        <v>0.0793652506955349</v>
      </c>
      <c r="L987" s="16" t="n">
        <v>0.078463901664312</v>
      </c>
      <c r="M987" s="16" t="n">
        <v>0.110762703689755</v>
      </c>
      <c r="N987" s="16" t="n">
        <v>0.10273421778826</v>
      </c>
      <c r="O987" s="16" t="n">
        <v>0.0720788475978853</v>
      </c>
      <c r="P987" s="16" t="n">
        <v>0.107582565039261</v>
      </c>
      <c r="Q987" s="16" t="n">
        <v>0.115004813394387</v>
      </c>
      <c r="R987" s="16" t="n">
        <v>0.0978832134235879</v>
      </c>
      <c r="S987" s="16" t="n">
        <v>0.0784271792022983</v>
      </c>
      <c r="T987" s="16" t="n">
        <v>0.0841146205289999</v>
      </c>
      <c r="U987" s="16" t="n">
        <v>0.0850195666360723</v>
      </c>
      <c r="V987" s="16" t="n">
        <v>0.0968767370133927</v>
      </c>
      <c r="W987" s="16"/>
      <c r="X987" s="16" t="n">
        <v>0.105485596743473</v>
      </c>
      <c r="Y987" s="16" t="n">
        <v>0.0653602090225354</v>
      </c>
      <c r="Z987" s="16"/>
      <c r="AA987" s="16" t="n">
        <v>0.0543106974235772</v>
      </c>
      <c r="AB987" s="16" t="n">
        <v>0.0877732307928777</v>
      </c>
      <c r="AC987" s="16" t="n">
        <v>0.120807202682843</v>
      </c>
      <c r="AD987" s="16"/>
      <c r="AE987" s="16" t="n">
        <v>0.0816036403265166</v>
      </c>
      <c r="AF987" s="16" t="n">
        <v>0.0824132869875003</v>
      </c>
      <c r="AG987" s="16" t="n">
        <v>0.132382443621886</v>
      </c>
      <c r="AH987" s="16"/>
      <c r="AI987" s="16" t="n">
        <v>0.0539867245083305</v>
      </c>
      <c r="AJ987" s="16" t="n">
        <v>0.0675957686586448</v>
      </c>
    </row>
    <row r="988">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c r="AD988" s="16"/>
      <c r="AE988" s="16"/>
      <c r="AF988" s="16"/>
      <c r="AG988" s="16"/>
      <c r="AH988" s="16"/>
      <c r="AI988" s="16"/>
      <c r="AJ988" s="16"/>
    </row>
    <row r="989">
      <c r="B989" s="7" t="s">
        <v>328</v>
      </c>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c r="AD989" s="16"/>
      <c r="AE989" s="16"/>
      <c r="AF989" s="16"/>
      <c r="AG989" s="16"/>
      <c r="AH989" s="16"/>
      <c r="AI989" s="16"/>
      <c r="AJ989" s="16"/>
    </row>
    <row r="990">
      <c r="B990" s="26" t="s">
        <v>65</v>
      </c>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c r="AD990" s="16"/>
      <c r="AE990" s="16"/>
      <c r="AF990" s="16"/>
      <c r="AG990" s="16"/>
      <c r="AH990" s="16"/>
      <c r="AI990" s="16"/>
      <c r="AJ990" s="16"/>
    </row>
    <row r="991">
      <c r="B991" t="s">
        <v>57</v>
      </c>
      <c r="C991" s="16" t="n">
        <v>0.0310996442809575</v>
      </c>
      <c r="D991" s="16" t="n">
        <v>0.0380425086948599</v>
      </c>
      <c r="E991" s="16" t="n">
        <v>0.0221362642536577</v>
      </c>
      <c r="F991" s="16"/>
      <c r="G991" s="16" t="n">
        <v>0.0339658210643325</v>
      </c>
      <c r="H991" s="16" t="n">
        <v>0.0328013332290667</v>
      </c>
      <c r="I991" s="16" t="n">
        <v>0.0283845104965314</v>
      </c>
      <c r="J991" s="16"/>
      <c r="K991" s="16" t="n">
        <v>0.0285994170859905</v>
      </c>
      <c r="L991" s="16" t="n">
        <v>0.0322033426575126</v>
      </c>
      <c r="M991" s="16" t="n">
        <v>0.0340866819574396</v>
      </c>
      <c r="N991" s="16" t="n">
        <v>0.0274301799631223</v>
      </c>
      <c r="O991" s="16" t="n">
        <v>0.0403662493658478</v>
      </c>
      <c r="P991" s="16" t="n">
        <v>0.0400346764745071</v>
      </c>
      <c r="Q991" s="16" t="n">
        <v>0.0367334793027322</v>
      </c>
      <c r="R991" s="16" t="n">
        <v>0</v>
      </c>
      <c r="S991" s="16" t="n">
        <v>0.00664169306182435</v>
      </c>
      <c r="T991" s="16" t="n">
        <v>0.0406356189245207</v>
      </c>
      <c r="U991" s="16" t="n">
        <v>0.0529208377711358</v>
      </c>
      <c r="V991" s="16" t="n">
        <v>0.0507532304017791</v>
      </c>
      <c r="W991" s="16"/>
      <c r="X991" s="16" t="n">
        <v>0.0284245683580845</v>
      </c>
      <c r="Y991" s="16" t="n">
        <v>0.035669944768536</v>
      </c>
      <c r="Z991" s="16"/>
      <c r="AA991" s="16" t="n">
        <v>0.0209053402489239</v>
      </c>
      <c r="AB991" s="16" t="n">
        <v>0.0383748070410442</v>
      </c>
      <c r="AC991" s="16" t="n">
        <v>0.0287314834057199</v>
      </c>
      <c r="AD991" s="16"/>
      <c r="AE991" s="16" t="n">
        <v>0.0327703925044665</v>
      </c>
      <c r="AF991" s="16" t="n">
        <v>0.0222667082712728</v>
      </c>
      <c r="AG991" s="16" t="n">
        <v>0.0455107182945099</v>
      </c>
      <c r="AH991" s="16"/>
      <c r="AI991" s="16" t="n">
        <v>0.0303252306362403</v>
      </c>
      <c r="AJ991" s="16" t="n">
        <v>0.0322349437842207</v>
      </c>
    </row>
    <row r="992">
      <c r="B992" t="s">
        <v>58</v>
      </c>
      <c r="C992" s="16" t="n">
        <v>0.111200833056561</v>
      </c>
      <c r="D992" s="16" t="n">
        <v>0.112285459130958</v>
      </c>
      <c r="E992" s="16" t="n">
        <v>0.112989971379427</v>
      </c>
      <c r="F992" s="16"/>
      <c r="G992" s="16" t="n">
        <v>0.112802473832453</v>
      </c>
      <c r="H992" s="16" t="n">
        <v>0.116826667115864</v>
      </c>
      <c r="I992" s="16" t="n">
        <v>0.105334438464926</v>
      </c>
      <c r="J992" s="16"/>
      <c r="K992" s="16" t="n">
        <v>0.112617216444039</v>
      </c>
      <c r="L992" s="16" t="n">
        <v>0.127202859780739</v>
      </c>
      <c r="M992" s="16" t="n">
        <v>0.109662819112999</v>
      </c>
      <c r="N992" s="16" t="n">
        <v>0.133783281419458</v>
      </c>
      <c r="O992" s="16" t="n">
        <v>0.131342735879156</v>
      </c>
      <c r="P992" s="16" t="n">
        <v>0.126398474590422</v>
      </c>
      <c r="Q992" s="16" t="n">
        <v>0.0701834827117121</v>
      </c>
      <c r="R992" s="16" t="n">
        <v>0.112714723258317</v>
      </c>
      <c r="S992" s="16" t="n">
        <v>0.129562992162736</v>
      </c>
      <c r="T992" s="16" t="n">
        <v>0.0965170735752845</v>
      </c>
      <c r="U992" s="16" t="n">
        <v>0.0550104798913975</v>
      </c>
      <c r="V992" s="16" t="n">
        <v>0.0418763999247722</v>
      </c>
      <c r="W992" s="16"/>
      <c r="X992" s="16" t="n">
        <v>0.113402872972832</v>
      </c>
      <c r="Y992" s="16" t="n">
        <v>0.107438702786931</v>
      </c>
      <c r="Z992" s="16"/>
      <c r="AA992" s="16" t="n">
        <v>0.107223204804757</v>
      </c>
      <c r="AB992" s="16" t="n">
        <v>0.126071282664195</v>
      </c>
      <c r="AC992" s="16" t="n">
        <v>0.0941837037566438</v>
      </c>
      <c r="AD992" s="16"/>
      <c r="AE992" s="16" t="n">
        <v>0.1017336291986</v>
      </c>
      <c r="AF992" s="16" t="n">
        <v>0.121070855689749</v>
      </c>
      <c r="AG992" s="16" t="n">
        <v>0.115290060598062</v>
      </c>
      <c r="AH992" s="16"/>
      <c r="AI992" s="16" t="n">
        <v>0.0903249422951615</v>
      </c>
      <c r="AJ992" s="16" t="n">
        <v>0.144047870049159</v>
      </c>
    </row>
    <row r="993">
      <c r="B993" t="s">
        <v>308</v>
      </c>
      <c r="C993" s="16" t="n">
        <v>0.443823831318686</v>
      </c>
      <c r="D993" s="16" t="n">
        <v>0.413713276226478</v>
      </c>
      <c r="E993" s="16" t="n">
        <v>0.469937819689564</v>
      </c>
      <c r="F993" s="16"/>
      <c r="G993" s="16" t="n">
        <v>0.460454548960566</v>
      </c>
      <c r="H993" s="16" t="n">
        <v>0.444251875340786</v>
      </c>
      <c r="I993" s="16" t="n">
        <v>0.43685716023033</v>
      </c>
      <c r="J993" s="16"/>
      <c r="K993" s="16" t="n">
        <v>0.45005779921651</v>
      </c>
      <c r="L993" s="16" t="n">
        <v>0.463335019736503</v>
      </c>
      <c r="M993" s="16" t="n">
        <v>0.461999494401883</v>
      </c>
      <c r="N993" s="16" t="n">
        <v>0.414972094817033</v>
      </c>
      <c r="O993" s="16" t="n">
        <v>0.435309830484044</v>
      </c>
      <c r="P993" s="16" t="n">
        <v>0.368999314399781</v>
      </c>
      <c r="Q993" s="16" t="n">
        <v>0.465181154894268</v>
      </c>
      <c r="R993" s="16" t="n">
        <v>0.406544855832738</v>
      </c>
      <c r="S993" s="16" t="n">
        <v>0.447750161773466</v>
      </c>
      <c r="T993" s="16" t="n">
        <v>0.488442090218532</v>
      </c>
      <c r="U993" s="16" t="n">
        <v>0.430627266806723</v>
      </c>
      <c r="V993" s="16" t="n">
        <v>0.489174311523852</v>
      </c>
      <c r="W993" s="16"/>
      <c r="X993" s="16" t="n">
        <v>0.472178028672632</v>
      </c>
      <c r="Y993" s="16" t="n">
        <v>0.395381392401862</v>
      </c>
      <c r="Z993" s="16"/>
      <c r="AA993" s="16" t="n">
        <v>0.467258793104761</v>
      </c>
      <c r="AB993" s="16" t="n">
        <v>0.440613902500814</v>
      </c>
      <c r="AC993" s="16" t="n">
        <v>0.431191650805312</v>
      </c>
      <c r="AD993" s="16"/>
      <c r="AE993" s="16" t="n">
        <v>0.439604821283439</v>
      </c>
      <c r="AF993" s="16" t="n">
        <v>0.450240015578706</v>
      </c>
      <c r="AG993" s="16" t="n">
        <v>0.441340395168652</v>
      </c>
      <c r="AH993" s="16"/>
      <c r="AI993" s="16" t="n">
        <v>0.45727233053657</v>
      </c>
      <c r="AJ993" s="16" t="n">
        <v>0.469503261875653</v>
      </c>
    </row>
    <row r="994">
      <c r="B994" t="s">
        <v>61</v>
      </c>
      <c r="C994" s="16" t="n">
        <v>0.300960879063721</v>
      </c>
      <c r="D994" s="16" t="n">
        <v>0.319634930628888</v>
      </c>
      <c r="E994" s="16" t="n">
        <v>0.286224886231016</v>
      </c>
      <c r="F994" s="16"/>
      <c r="G994" s="16" t="n">
        <v>0.277886965140382</v>
      </c>
      <c r="H994" s="16" t="n">
        <v>0.281511242709366</v>
      </c>
      <c r="I994" s="16" t="n">
        <v>0.328168469829188</v>
      </c>
      <c r="J994" s="16"/>
      <c r="K994" s="16" t="n">
        <v>0.310276902873406</v>
      </c>
      <c r="L994" s="16" t="n">
        <v>0.258217499281211</v>
      </c>
      <c r="M994" s="16" t="n">
        <v>0.253572484070471</v>
      </c>
      <c r="N994" s="16" t="n">
        <v>0.31901083140189</v>
      </c>
      <c r="O994" s="16" t="n">
        <v>0.326009331628879</v>
      </c>
      <c r="P994" s="16" t="n">
        <v>0.338898897876875</v>
      </c>
      <c r="Q994" s="16" t="n">
        <v>0.311136166409216</v>
      </c>
      <c r="R994" s="16" t="n">
        <v>0.354531328103417</v>
      </c>
      <c r="S994" s="16" t="n">
        <v>0.305872879445146</v>
      </c>
      <c r="T994" s="16" t="n">
        <v>0.250349824205198</v>
      </c>
      <c r="U994" s="16" t="n">
        <v>0.350876721820369</v>
      </c>
      <c r="V994" s="16" t="n">
        <v>0.28182237959336</v>
      </c>
      <c r="W994" s="16"/>
      <c r="X994" s="16" t="n">
        <v>0.268482432949098</v>
      </c>
      <c r="Y994" s="16" t="n">
        <v>0.356449494113582</v>
      </c>
      <c r="Z994" s="16"/>
      <c r="AA994" s="16" t="n">
        <v>0.321209151149031</v>
      </c>
      <c r="AB994" s="16" t="n">
        <v>0.277041447332755</v>
      </c>
      <c r="AC994" s="16" t="n">
        <v>0.318330174562997</v>
      </c>
      <c r="AD994" s="16"/>
      <c r="AE994" s="16" t="n">
        <v>0.322186609916926</v>
      </c>
      <c r="AF994" s="16" t="n">
        <v>0.298196052318165</v>
      </c>
      <c r="AG994" s="16" t="n">
        <v>0.250468982031628</v>
      </c>
      <c r="AH994" s="16"/>
      <c r="AI994" s="16" t="n">
        <v>0.333596174861884</v>
      </c>
      <c r="AJ994" s="16" t="n">
        <v>0.257717357607395</v>
      </c>
    </row>
    <row r="995">
      <c r="B995" t="s">
        <v>94</v>
      </c>
      <c r="C995" s="16" t="n">
        <v>0.112914812280075</v>
      </c>
      <c r="D995" s="16" t="n">
        <v>0.116323825318817</v>
      </c>
      <c r="E995" s="16" t="n">
        <v>0.108711058446336</v>
      </c>
      <c r="F995" s="16"/>
      <c r="G995" s="16" t="n">
        <v>0.114890191002267</v>
      </c>
      <c r="H995" s="16" t="n">
        <v>0.124608881604918</v>
      </c>
      <c r="I995" s="16" t="n">
        <v>0.101255420979024</v>
      </c>
      <c r="J995" s="16"/>
      <c r="K995" s="16" t="n">
        <v>0.098448664380054</v>
      </c>
      <c r="L995" s="16" t="n">
        <v>0.119041278544034</v>
      </c>
      <c r="M995" s="16" t="n">
        <v>0.140678520457207</v>
      </c>
      <c r="N995" s="16" t="n">
        <v>0.104803612398497</v>
      </c>
      <c r="O995" s="16" t="n">
        <v>0.0669718526420736</v>
      </c>
      <c r="P995" s="16" t="n">
        <v>0.125668636658416</v>
      </c>
      <c r="Q995" s="16" t="n">
        <v>0.116765716682072</v>
      </c>
      <c r="R995" s="16" t="n">
        <v>0.126209092805527</v>
      </c>
      <c r="S995" s="16" t="n">
        <v>0.110172273556828</v>
      </c>
      <c r="T995" s="16" t="n">
        <v>0.124055393076465</v>
      </c>
      <c r="U995" s="16" t="n">
        <v>0.110564693710375</v>
      </c>
      <c r="V995" s="16" t="n">
        <v>0.136373678556237</v>
      </c>
      <c r="W995" s="16"/>
      <c r="X995" s="16" t="n">
        <v>0.117512097047354</v>
      </c>
      <c r="Y995" s="16" t="n">
        <v>0.105060465929089</v>
      </c>
      <c r="Z995" s="16"/>
      <c r="AA995" s="16" t="n">
        <v>0.0834035106925274</v>
      </c>
      <c r="AB995" s="16" t="n">
        <v>0.117898560461192</v>
      </c>
      <c r="AC995" s="16" t="n">
        <v>0.127562987469328</v>
      </c>
      <c r="AD995" s="16"/>
      <c r="AE995" s="16" t="n">
        <v>0.103704547096568</v>
      </c>
      <c r="AF995" s="16" t="n">
        <v>0.108226368142108</v>
      </c>
      <c r="AG995" s="16" t="n">
        <v>0.147389843907148</v>
      </c>
      <c r="AH995" s="16"/>
      <c r="AI995" s="16" t="n">
        <v>0.0884813216701442</v>
      </c>
      <c r="AJ995" s="16" t="n">
        <v>0.0964965666835714</v>
      </c>
    </row>
    <row r="99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c r="AD996" s="16"/>
      <c r="AE996" s="16"/>
      <c r="AF996" s="16"/>
      <c r="AG996" s="16"/>
      <c r="AH996" s="16"/>
      <c r="AI996" s="16"/>
      <c r="AJ996" s="16"/>
    </row>
    <row r="997">
      <c r="B997" s="7" t="s">
        <v>329</v>
      </c>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row>
    <row r="998">
      <c r="B998" s="26" t="s">
        <v>65</v>
      </c>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c r="AD998" s="16"/>
      <c r="AE998" s="16"/>
      <c r="AF998" s="16"/>
      <c r="AG998" s="16"/>
      <c r="AH998" s="16"/>
      <c r="AI998" s="16"/>
      <c r="AJ998" s="16"/>
    </row>
    <row r="999">
      <c r="B999" t="s">
        <v>57</v>
      </c>
      <c r="C999" s="16" t="n">
        <v>0.0197483280948837</v>
      </c>
      <c r="D999" s="16" t="n">
        <v>0.019742270124516</v>
      </c>
      <c r="E999" s="16" t="n">
        <v>0.0202645353145498</v>
      </c>
      <c r="F999" s="16"/>
      <c r="G999" s="16" t="n">
        <v>0.0398616819803765</v>
      </c>
      <c r="H999" s="16" t="n">
        <v>0.0189531775980386</v>
      </c>
      <c r="I999" s="16" t="n">
        <v>0.0125441171985229</v>
      </c>
      <c r="J999" s="16"/>
      <c r="K999" s="16" t="n">
        <v>0.0150074968744813</v>
      </c>
      <c r="L999" s="16" t="n">
        <v>0.0100669981954409</v>
      </c>
      <c r="M999" s="16" t="n">
        <v>0.0249322056317211</v>
      </c>
      <c r="N999" s="16" t="n">
        <v>0.0180787822454136</v>
      </c>
      <c r="O999" s="16" t="n">
        <v>0.043299597377336</v>
      </c>
      <c r="P999" s="16" t="n">
        <v>0.0475955164210607</v>
      </c>
      <c r="Q999" s="16" t="n">
        <v>0.0254763149014149</v>
      </c>
      <c r="R999" s="16" t="n">
        <v>0</v>
      </c>
      <c r="S999" s="16" t="n">
        <v>0.00747117392954377</v>
      </c>
      <c r="T999" s="16" t="n">
        <v>0.00774044233114788</v>
      </c>
      <c r="U999" s="16" t="n">
        <v>0.0318068256815162</v>
      </c>
      <c r="V999" s="16" t="n">
        <v>0</v>
      </c>
      <c r="W999" s="16"/>
      <c r="X999" s="16" t="n">
        <v>0.0190055246945894</v>
      </c>
      <c r="Y999" s="16" t="n">
        <v>0.0210173891759216</v>
      </c>
      <c r="Z999" s="16"/>
      <c r="AA999" s="16" t="n">
        <v>0.0133080278675209</v>
      </c>
      <c r="AB999" s="16" t="n">
        <v>0.0191955242456523</v>
      </c>
      <c r="AC999" s="16" t="n">
        <v>0.0251391560562285</v>
      </c>
      <c r="AD999" s="16"/>
      <c r="AE999" s="16" t="n">
        <v>0.017158405780889</v>
      </c>
      <c r="AF999" s="16" t="n">
        <v>0.0211306278867079</v>
      </c>
      <c r="AG999" s="16" t="n">
        <v>0.0236792990080662</v>
      </c>
      <c r="AH999" s="16"/>
      <c r="AI999" s="16" t="n">
        <v>0.00681651911433244</v>
      </c>
      <c r="AJ999" s="16" t="n">
        <v>0.0217092213313461</v>
      </c>
    </row>
    <row r="1000">
      <c r="B1000" t="s">
        <v>58</v>
      </c>
      <c r="C1000" s="16" t="n">
        <v>0.100909588007412</v>
      </c>
      <c r="D1000" s="16" t="n">
        <v>0.104526271166874</v>
      </c>
      <c r="E1000" s="16" t="n">
        <v>0.0969675103150379</v>
      </c>
      <c r="F1000" s="16"/>
      <c r="G1000" s="16" t="n">
        <v>0.101656996260213</v>
      </c>
      <c r="H1000" s="16" t="n">
        <v>0.10745365623699</v>
      </c>
      <c r="I1000" s="16" t="n">
        <v>0.0945263310529179</v>
      </c>
      <c r="J1000" s="16"/>
      <c r="K1000" s="16" t="n">
        <v>0.100100203540765</v>
      </c>
      <c r="L1000" s="16" t="n">
        <v>0.115159479157457</v>
      </c>
      <c r="M1000" s="16" t="n">
        <v>0.0880463793058891</v>
      </c>
      <c r="N1000" s="16" t="n">
        <v>0.154160618920116</v>
      </c>
      <c r="O1000" s="16" t="n">
        <v>0.0983618053028124</v>
      </c>
      <c r="P1000" s="16" t="n">
        <v>0.0791322899653805</v>
      </c>
      <c r="Q1000" s="16" t="n">
        <v>0.075700464578171</v>
      </c>
      <c r="R1000" s="16" t="n">
        <v>0.0882686604547108</v>
      </c>
      <c r="S1000" s="16" t="n">
        <v>0.112972846269487</v>
      </c>
      <c r="T1000" s="16" t="n">
        <v>0.117816208555062</v>
      </c>
      <c r="U1000" s="16" t="n">
        <v>0.0434128291962668</v>
      </c>
      <c r="V1000" s="16" t="n">
        <v>0.0806473073506122</v>
      </c>
      <c r="W1000" s="16"/>
      <c r="X1000" s="16" t="n">
        <v>0.0983339966472654</v>
      </c>
      <c r="Y1000" s="16" t="n">
        <v>0.105309921601099</v>
      </c>
      <c r="Z1000" s="16"/>
      <c r="AA1000" s="16" t="n">
        <v>0.0936235393613456</v>
      </c>
      <c r="AB1000" s="16" t="n">
        <v>0.0972285298560164</v>
      </c>
      <c r="AC1000" s="16" t="n">
        <v>0.111095433737422</v>
      </c>
      <c r="AD1000" s="16"/>
      <c r="AE1000" s="16" t="n">
        <v>0.0936589513482547</v>
      </c>
      <c r="AF1000" s="16" t="n">
        <v>0.117525162015167</v>
      </c>
      <c r="AG1000" s="16" t="n">
        <v>0.0847145618138327</v>
      </c>
      <c r="AH1000" s="16"/>
      <c r="AI1000" s="16" t="n">
        <v>0.0878116011753825</v>
      </c>
      <c r="AJ1000" s="16" t="n">
        <v>0.0919021287764244</v>
      </c>
    </row>
    <row r="1001">
      <c r="B1001" t="s">
        <v>308</v>
      </c>
      <c r="C1001" s="16" t="n">
        <v>0.415712672142283</v>
      </c>
      <c r="D1001" s="16" t="n">
        <v>0.402695487750448</v>
      </c>
      <c r="E1001" s="16" t="n">
        <v>0.429236469269322</v>
      </c>
      <c r="F1001" s="16"/>
      <c r="G1001" s="16" t="n">
        <v>0.397620815373923</v>
      </c>
      <c r="H1001" s="16" t="n">
        <v>0.443182391984341</v>
      </c>
      <c r="I1001" s="16" t="n">
        <v>0.397302655470507</v>
      </c>
      <c r="J1001" s="16"/>
      <c r="K1001" s="16" t="n">
        <v>0.36568613056911</v>
      </c>
      <c r="L1001" s="16" t="n">
        <v>0.41433429378262</v>
      </c>
      <c r="M1001" s="16" t="n">
        <v>0.42820474851479</v>
      </c>
      <c r="N1001" s="16" t="n">
        <v>0.371168062483902</v>
      </c>
      <c r="O1001" s="16" t="n">
        <v>0.422646152479353</v>
      </c>
      <c r="P1001" s="16" t="n">
        <v>0.423311823719886</v>
      </c>
      <c r="Q1001" s="16" t="n">
        <v>0.442996330761998</v>
      </c>
      <c r="R1001" s="16" t="n">
        <v>0.428396245790224</v>
      </c>
      <c r="S1001" s="16" t="n">
        <v>0.472519095291544</v>
      </c>
      <c r="T1001" s="16" t="n">
        <v>0.454998669350592</v>
      </c>
      <c r="U1001" s="16" t="n">
        <v>0.378016114389844</v>
      </c>
      <c r="V1001" s="16" t="n">
        <v>0.351208522362547</v>
      </c>
      <c r="W1001" s="16"/>
      <c r="X1001" s="16" t="n">
        <v>0.433279635275172</v>
      </c>
      <c r="Y1001" s="16" t="n">
        <v>0.385699953817157</v>
      </c>
      <c r="Z1001" s="16"/>
      <c r="AA1001" s="16" t="n">
        <v>0.406137909939845</v>
      </c>
      <c r="AB1001" s="16" t="n">
        <v>0.435143848618732</v>
      </c>
      <c r="AC1001" s="16" t="n">
        <v>0.396637817880734</v>
      </c>
      <c r="AD1001" s="16"/>
      <c r="AE1001" s="16" t="n">
        <v>0.414669383839091</v>
      </c>
      <c r="AF1001" s="16" t="n">
        <v>0.408878718372651</v>
      </c>
      <c r="AG1001" s="16" t="n">
        <v>0.433068433046917</v>
      </c>
      <c r="AH1001" s="16"/>
      <c r="AI1001" s="16" t="n">
        <v>0.408261698255946</v>
      </c>
      <c r="AJ1001" s="16" t="n">
        <v>0.4450000808314</v>
      </c>
    </row>
    <row r="1002">
      <c r="B1002" t="s">
        <v>61</v>
      </c>
      <c r="C1002" s="16" t="n">
        <v>0.347375101504467</v>
      </c>
      <c r="D1002" s="16" t="n">
        <v>0.354850750068709</v>
      </c>
      <c r="E1002" s="16" t="n">
        <v>0.338902969739715</v>
      </c>
      <c r="F1002" s="16"/>
      <c r="G1002" s="16" t="n">
        <v>0.314293376386263</v>
      </c>
      <c r="H1002" s="16" t="n">
        <v>0.322607932350672</v>
      </c>
      <c r="I1002" s="16" t="n">
        <v>0.383482362796499</v>
      </c>
      <c r="J1002" s="16"/>
      <c r="K1002" s="16" t="n">
        <v>0.435227078008834</v>
      </c>
      <c r="L1002" s="16" t="n">
        <v>0.342970080738458</v>
      </c>
      <c r="M1002" s="16" t="n">
        <v>0.3323235081284</v>
      </c>
      <c r="N1002" s="16" t="n">
        <v>0.349773129277063</v>
      </c>
      <c r="O1002" s="16" t="n">
        <v>0.354992424133996</v>
      </c>
      <c r="P1002" s="16" t="n">
        <v>0.324158468260525</v>
      </c>
      <c r="Q1002" s="16" t="n">
        <v>0.346648183297817</v>
      </c>
      <c r="R1002" s="16" t="n">
        <v>0.315797365758263</v>
      </c>
      <c r="S1002" s="16" t="n">
        <v>0.292363291620979</v>
      </c>
      <c r="T1002" s="16" t="n">
        <v>0.289919748821459</v>
      </c>
      <c r="U1002" s="16" t="n">
        <v>0.370790158819742</v>
      </c>
      <c r="V1002" s="16" t="n">
        <v>0.409043689972744</v>
      </c>
      <c r="W1002" s="16"/>
      <c r="X1002" s="16" t="n">
        <v>0.321452594906179</v>
      </c>
      <c r="Y1002" s="16" t="n">
        <v>0.391663057420939</v>
      </c>
      <c r="Z1002" s="16"/>
      <c r="AA1002" s="16" t="n">
        <v>0.407258226888096</v>
      </c>
      <c r="AB1002" s="16" t="n">
        <v>0.329548273807507</v>
      </c>
      <c r="AC1002" s="16" t="n">
        <v>0.327969472942026</v>
      </c>
      <c r="AD1002" s="16"/>
      <c r="AE1002" s="16" t="n">
        <v>0.374817879847753</v>
      </c>
      <c r="AF1002" s="16" t="n">
        <v>0.324039364083341</v>
      </c>
      <c r="AG1002" s="16" t="n">
        <v>0.324265122426394</v>
      </c>
      <c r="AH1002" s="16"/>
      <c r="AI1002" s="16" t="n">
        <v>0.43657019355374</v>
      </c>
      <c r="AJ1002" s="16" t="n">
        <v>0.32293357094896</v>
      </c>
    </row>
    <row r="1003">
      <c r="B1003" t="s">
        <v>94</v>
      </c>
      <c r="C1003" s="16" t="n">
        <v>0.116254310250954</v>
      </c>
      <c r="D1003" s="16" t="n">
        <v>0.118185220889453</v>
      </c>
      <c r="E1003" s="16" t="n">
        <v>0.114628515361375</v>
      </c>
      <c r="F1003" s="16"/>
      <c r="G1003" s="16" t="n">
        <v>0.146567129999225</v>
      </c>
      <c r="H1003" s="16" t="n">
        <v>0.107802841829958</v>
      </c>
      <c r="I1003" s="16" t="n">
        <v>0.112144533481553</v>
      </c>
      <c r="J1003" s="16"/>
      <c r="K1003" s="16" t="n">
        <v>0.0839790910068096</v>
      </c>
      <c r="L1003" s="16" t="n">
        <v>0.117469148126025</v>
      </c>
      <c r="M1003" s="16" t="n">
        <v>0.126493158419201</v>
      </c>
      <c r="N1003" s="16" t="n">
        <v>0.106819407073506</v>
      </c>
      <c r="O1003" s="16" t="n">
        <v>0.0807000207065022</v>
      </c>
      <c r="P1003" s="16" t="n">
        <v>0.125801901633148</v>
      </c>
      <c r="Q1003" s="16" t="n">
        <v>0.109178706460599</v>
      </c>
      <c r="R1003" s="16" t="n">
        <v>0.167537727996803</v>
      </c>
      <c r="S1003" s="16" t="n">
        <v>0.114673592888446</v>
      </c>
      <c r="T1003" s="16" t="n">
        <v>0.129524930941739</v>
      </c>
      <c r="U1003" s="16" t="n">
        <v>0.175974071912631</v>
      </c>
      <c r="V1003" s="16" t="n">
        <v>0.159100480314097</v>
      </c>
      <c r="W1003" s="16"/>
      <c r="X1003" s="16" t="n">
        <v>0.127928248476794</v>
      </c>
      <c r="Y1003" s="16" t="n">
        <v>0.0963096779848841</v>
      </c>
      <c r="Z1003" s="16"/>
      <c r="AA1003" s="16" t="n">
        <v>0.0796722959431931</v>
      </c>
      <c r="AB1003" s="16" t="n">
        <v>0.118883823472092</v>
      </c>
      <c r="AC1003" s="16" t="n">
        <v>0.13915811938359</v>
      </c>
      <c r="AD1003" s="16"/>
      <c r="AE1003" s="16" t="n">
        <v>0.0996953791840122</v>
      </c>
      <c r="AF1003" s="16" t="n">
        <v>0.128426127642134</v>
      </c>
      <c r="AG1003" s="16" t="n">
        <v>0.13427258370479</v>
      </c>
      <c r="AH1003" s="16"/>
      <c r="AI1003" s="16" t="n">
        <v>0.060539987900599</v>
      </c>
      <c r="AJ1003" s="16" t="n">
        <v>0.11845499811187</v>
      </c>
    </row>
    <row r="1004">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row>
    <row r="1005">
      <c r="B1005" s="7" t="s">
        <v>330</v>
      </c>
      <c r="C1005" s="16"/>
      <c r="D1005" s="16"/>
      <c r="E1005" s="16"/>
      <c r="F1005" s="16"/>
      <c r="G1005" s="16"/>
      <c r="H1005" s="16"/>
      <c r="I1005" s="16"/>
      <c r="J1005" s="16"/>
      <c r="K1005" s="16"/>
      <c r="L1005" s="16"/>
      <c r="M1005" s="16"/>
      <c r="N1005" s="16"/>
      <c r="O1005" s="16"/>
      <c r="P1005" s="16"/>
      <c r="Q1005" s="16"/>
      <c r="R1005" s="16"/>
      <c r="S1005" s="16"/>
      <c r="T1005" s="16"/>
      <c r="U1005" s="16"/>
      <c r="V1005" s="16"/>
      <c r="W1005" s="16"/>
      <c r="X1005" s="16"/>
      <c r="Y1005" s="16"/>
      <c r="Z1005" s="16"/>
      <c r="AA1005" s="16"/>
      <c r="AB1005" s="16"/>
      <c r="AC1005" s="16"/>
      <c r="AD1005" s="16"/>
      <c r="AE1005" s="16"/>
      <c r="AF1005" s="16"/>
      <c r="AG1005" s="16"/>
      <c r="AH1005" s="16"/>
      <c r="AI1005" s="16"/>
      <c r="AJ1005" s="16"/>
    </row>
    <row r="1006">
      <c r="B1006" s="26" t="s">
        <v>65</v>
      </c>
      <c r="C1006" s="16"/>
      <c r="D1006" s="16"/>
      <c r="E1006" s="16"/>
      <c r="F1006" s="16"/>
      <c r="G1006" s="16"/>
      <c r="H1006" s="16"/>
      <c r="I1006" s="16"/>
      <c r="J1006" s="16"/>
      <c r="K1006" s="16"/>
      <c r="L1006" s="16"/>
      <c r="M1006" s="16"/>
      <c r="N1006" s="16"/>
      <c r="O1006" s="16"/>
      <c r="P1006" s="16"/>
      <c r="Q1006" s="16"/>
      <c r="R1006" s="16"/>
      <c r="S1006" s="16"/>
      <c r="T1006" s="16"/>
      <c r="U1006" s="16"/>
      <c r="V1006" s="16"/>
      <c r="W1006" s="16"/>
      <c r="X1006" s="16"/>
      <c r="Y1006" s="16"/>
      <c r="Z1006" s="16"/>
      <c r="AA1006" s="16"/>
      <c r="AB1006" s="16"/>
      <c r="AC1006" s="16"/>
      <c r="AD1006" s="16"/>
      <c r="AE1006" s="16"/>
      <c r="AF1006" s="16"/>
      <c r="AG1006" s="16"/>
      <c r="AH1006" s="16"/>
      <c r="AI1006" s="16"/>
      <c r="AJ1006" s="16"/>
    </row>
    <row r="1007">
      <c r="B1007" t="s">
        <v>57</v>
      </c>
      <c r="C1007" s="16" t="n">
        <v>0.0271812522548849</v>
      </c>
      <c r="D1007" s="16" t="n">
        <v>0.0317063430624345</v>
      </c>
      <c r="E1007" s="16" t="n">
        <v>0.0224926830683604</v>
      </c>
      <c r="F1007" s="16"/>
      <c r="G1007" s="16" t="n">
        <v>0.0470368320276602</v>
      </c>
      <c r="H1007" s="16" t="n">
        <v>0.0284568849252244</v>
      </c>
      <c r="I1007" s="16" t="n">
        <v>0.0181523657781139</v>
      </c>
      <c r="J1007" s="16"/>
      <c r="K1007" s="16" t="n">
        <v>0.0160801082509246</v>
      </c>
      <c r="L1007" s="16" t="n">
        <v>0.0312058192371709</v>
      </c>
      <c r="M1007" s="16" t="n">
        <v>0.0338671021817803</v>
      </c>
      <c r="N1007" s="16" t="n">
        <v>0.0461329753985397</v>
      </c>
      <c r="O1007" s="16" t="n">
        <v>0.00497157364463418</v>
      </c>
      <c r="P1007" s="16" t="n">
        <v>0.039122222553793</v>
      </c>
      <c r="Q1007" s="16" t="n">
        <v>0.0303734679703696</v>
      </c>
      <c r="R1007" s="16" t="n">
        <v>0.0100833481959797</v>
      </c>
      <c r="S1007" s="16" t="n">
        <v>0.0192582640870485</v>
      </c>
      <c r="T1007" s="16" t="n">
        <v>0.0369952964794484</v>
      </c>
      <c r="U1007" s="16" t="n">
        <v>0.0328647658711148</v>
      </c>
      <c r="V1007" s="16" t="n">
        <v>0.0164997847238826</v>
      </c>
      <c r="W1007" s="16"/>
      <c r="X1007" s="16" t="n">
        <v>0.0252900595581803</v>
      </c>
      <c r="Y1007" s="16" t="n">
        <v>0.030412307803608</v>
      </c>
      <c r="Z1007" s="16"/>
      <c r="AA1007" s="16" t="n">
        <v>0.0130512907849033</v>
      </c>
      <c r="AB1007" s="16" t="n">
        <v>0.0344019740239426</v>
      </c>
      <c r="AC1007" s="16" t="n">
        <v>0.0277283885184638</v>
      </c>
      <c r="AD1007" s="16"/>
      <c r="AE1007" s="16" t="n">
        <v>0.0226842241836028</v>
      </c>
      <c r="AF1007" s="16" t="n">
        <v>0.0345547111733229</v>
      </c>
      <c r="AG1007" s="16" t="n">
        <v>0.0233935818003677</v>
      </c>
      <c r="AH1007" s="16"/>
      <c r="AI1007" s="16" t="n">
        <v>0.0164038621004654</v>
      </c>
      <c r="AJ1007" s="16" t="n">
        <v>0.0243692670851661</v>
      </c>
    </row>
    <row r="1008">
      <c r="B1008" t="s">
        <v>58</v>
      </c>
      <c r="C1008" s="16" t="n">
        <v>0.103508692787091</v>
      </c>
      <c r="D1008" s="16" t="n">
        <v>0.104775019987959</v>
      </c>
      <c r="E1008" s="16" t="n">
        <v>0.101982478874257</v>
      </c>
      <c r="F1008" s="16"/>
      <c r="G1008" s="16" t="n">
        <v>0.112777597612285</v>
      </c>
      <c r="H1008" s="16" t="n">
        <v>0.111653615159632</v>
      </c>
      <c r="I1008" s="16" t="n">
        <v>0.0922704900884544</v>
      </c>
      <c r="J1008" s="16"/>
      <c r="K1008" s="16" t="n">
        <v>0.130583802636883</v>
      </c>
      <c r="L1008" s="16" t="n">
        <v>0.100259018083182</v>
      </c>
      <c r="M1008" s="16" t="n">
        <v>0.123333193067064</v>
      </c>
      <c r="N1008" s="16" t="n">
        <v>0.0559275825006837</v>
      </c>
      <c r="O1008" s="16" t="n">
        <v>0.0917365854139311</v>
      </c>
      <c r="P1008" s="16" t="n">
        <v>0.116760696988039</v>
      </c>
      <c r="Q1008" s="16" t="n">
        <v>0.104191429764461</v>
      </c>
      <c r="R1008" s="16" t="n">
        <v>0.0338043488641981</v>
      </c>
      <c r="S1008" s="16" t="n">
        <v>0.130453156304837</v>
      </c>
      <c r="T1008" s="16" t="n">
        <v>0.112932795458366</v>
      </c>
      <c r="U1008" s="16" t="n">
        <v>0.0487487812841835</v>
      </c>
      <c r="V1008" s="16" t="n">
        <v>0.110327160259454</v>
      </c>
      <c r="W1008" s="16"/>
      <c r="X1008" s="16" t="n">
        <v>0.101498116381681</v>
      </c>
      <c r="Y1008" s="16" t="n">
        <v>0.10694371242425</v>
      </c>
      <c r="Z1008" s="16"/>
      <c r="AA1008" s="16" t="n">
        <v>0.110635309613705</v>
      </c>
      <c r="AB1008" s="16" t="n">
        <v>0.110974541060188</v>
      </c>
      <c r="AC1008" s="16" t="n">
        <v>0.0883756608768312</v>
      </c>
      <c r="AD1008" s="16"/>
      <c r="AE1008" s="16" t="n">
        <v>0.0995058505946839</v>
      </c>
      <c r="AF1008" s="16" t="n">
        <v>0.11076969261658</v>
      </c>
      <c r="AG1008" s="16" t="n">
        <v>0.0986480704648728</v>
      </c>
      <c r="AH1008" s="16"/>
      <c r="AI1008" s="16" t="n">
        <v>0.0905002057547299</v>
      </c>
      <c r="AJ1008" s="16" t="n">
        <v>0.130498059996372</v>
      </c>
    </row>
    <row r="1009">
      <c r="B1009" t="s">
        <v>308</v>
      </c>
      <c r="C1009" s="16" t="n">
        <v>0.447550310211741</v>
      </c>
      <c r="D1009" s="16" t="n">
        <v>0.443024209152127</v>
      </c>
      <c r="E1009" s="16" t="n">
        <v>0.452537117488691</v>
      </c>
      <c r="F1009" s="16"/>
      <c r="G1009" s="16" t="n">
        <v>0.41387929811161</v>
      </c>
      <c r="H1009" s="16" t="n">
        <v>0.469259046157706</v>
      </c>
      <c r="I1009" s="16" t="n">
        <v>0.440652967774883</v>
      </c>
      <c r="J1009" s="16"/>
      <c r="K1009" s="16" t="n">
        <v>0.414660508700478</v>
      </c>
      <c r="L1009" s="16" t="n">
        <v>0.458051822337709</v>
      </c>
      <c r="M1009" s="16" t="n">
        <v>0.480319486252301</v>
      </c>
      <c r="N1009" s="16" t="n">
        <v>0.512822981196612</v>
      </c>
      <c r="O1009" s="16" t="n">
        <v>0.458183635732702</v>
      </c>
      <c r="P1009" s="16" t="n">
        <v>0.403643750344894</v>
      </c>
      <c r="Q1009" s="16" t="n">
        <v>0.43802520443734</v>
      </c>
      <c r="R1009" s="16" t="n">
        <v>0.39822056322308</v>
      </c>
      <c r="S1009" s="16" t="n">
        <v>0.458897425032164</v>
      </c>
      <c r="T1009" s="16" t="n">
        <v>0.44939729165477</v>
      </c>
      <c r="U1009" s="16" t="n">
        <v>0.39525074958455</v>
      </c>
      <c r="V1009" s="16" t="n">
        <v>0.519855736249545</v>
      </c>
      <c r="W1009" s="16"/>
      <c r="X1009" s="16" t="n">
        <v>0.475880848066329</v>
      </c>
      <c r="Y1009" s="16" t="n">
        <v>0.399148292959413</v>
      </c>
      <c r="Z1009" s="16"/>
      <c r="AA1009" s="16" t="n">
        <v>0.441173505890438</v>
      </c>
      <c r="AB1009" s="16" t="n">
        <v>0.436913112521447</v>
      </c>
      <c r="AC1009" s="16" t="n">
        <v>0.466383627536917</v>
      </c>
      <c r="AD1009" s="16"/>
      <c r="AE1009" s="16" t="n">
        <v>0.432127401335824</v>
      </c>
      <c r="AF1009" s="16" t="n">
        <v>0.452798228629059</v>
      </c>
      <c r="AG1009" s="16" t="n">
        <v>0.477326336376269</v>
      </c>
      <c r="AH1009" s="16"/>
      <c r="AI1009" s="16" t="n">
        <v>0.428779466954116</v>
      </c>
      <c r="AJ1009" s="16" t="n">
        <v>0.465580237558373</v>
      </c>
    </row>
    <row r="1010">
      <c r="B1010" t="s">
        <v>61</v>
      </c>
      <c r="C1010" s="16" t="n">
        <v>0.331750933626865</v>
      </c>
      <c r="D1010" s="16" t="n">
        <v>0.325643190260835</v>
      </c>
      <c r="E1010" s="16" t="n">
        <v>0.339070490790298</v>
      </c>
      <c r="F1010" s="16"/>
      <c r="G1010" s="16" t="n">
        <v>0.332828330882771</v>
      </c>
      <c r="H1010" s="16" t="n">
        <v>0.293160573446023</v>
      </c>
      <c r="I1010" s="16" t="n">
        <v>0.367226693267697</v>
      </c>
      <c r="J1010" s="16"/>
      <c r="K1010" s="16" t="n">
        <v>0.344010024045208</v>
      </c>
      <c r="L1010" s="16" t="n">
        <v>0.328461641102088</v>
      </c>
      <c r="M1010" s="16" t="n">
        <v>0.23748232546962</v>
      </c>
      <c r="N1010" s="16" t="n">
        <v>0.329495616050571</v>
      </c>
      <c r="O1010" s="16" t="n">
        <v>0.378481681774934</v>
      </c>
      <c r="P1010" s="16" t="n">
        <v>0.334250369744195</v>
      </c>
      <c r="Q1010" s="16" t="n">
        <v>0.318429702100131</v>
      </c>
      <c r="R1010" s="16" t="n">
        <v>0.46265231251798</v>
      </c>
      <c r="S1010" s="16" t="n">
        <v>0.307561691983858</v>
      </c>
      <c r="T1010" s="16" t="n">
        <v>0.313979353661198</v>
      </c>
      <c r="U1010" s="16" t="n">
        <v>0.444868267257905</v>
      </c>
      <c r="V1010" s="16" t="n">
        <v>0.247563751276719</v>
      </c>
      <c r="W1010" s="16"/>
      <c r="X1010" s="16" t="n">
        <v>0.311577860207088</v>
      </c>
      <c r="Y1010" s="16" t="n">
        <v>0.366216126370757</v>
      </c>
      <c r="Z1010" s="16"/>
      <c r="AA1010" s="16" t="n">
        <v>0.372222993071147</v>
      </c>
      <c r="AB1010" s="16" t="n">
        <v>0.327928600410232</v>
      </c>
      <c r="AC1010" s="16" t="n">
        <v>0.307633040188709</v>
      </c>
      <c r="AD1010" s="16"/>
      <c r="AE1010" s="16" t="n">
        <v>0.363880717389398</v>
      </c>
      <c r="AF1010" s="16" t="n">
        <v>0.310636304593231</v>
      </c>
      <c r="AG1010" s="16" t="n">
        <v>0.291448650618752</v>
      </c>
      <c r="AH1010" s="16"/>
      <c r="AI1010" s="16" t="n">
        <v>0.402430246386064</v>
      </c>
      <c r="AJ1010" s="16" t="n">
        <v>0.296984386858576</v>
      </c>
    </row>
    <row r="1011">
      <c r="B1011" t="s">
        <v>94</v>
      </c>
      <c r="C1011" s="16" t="n">
        <v>0.0900088111194179</v>
      </c>
      <c r="D1011" s="16" t="n">
        <v>0.0948512375366441</v>
      </c>
      <c r="E1011" s="16" t="n">
        <v>0.0839172297783936</v>
      </c>
      <c r="F1011" s="16"/>
      <c r="G1011" s="16" t="n">
        <v>0.0934779413656738</v>
      </c>
      <c r="H1011" s="16" t="n">
        <v>0.0974698803114135</v>
      </c>
      <c r="I1011" s="16" t="n">
        <v>0.0816974830908515</v>
      </c>
      <c r="J1011" s="16"/>
      <c r="K1011" s="16" t="n">
        <v>0.0946655563665059</v>
      </c>
      <c r="L1011" s="16" t="n">
        <v>0.0820216992398505</v>
      </c>
      <c r="M1011" s="16" t="n">
        <v>0.124997893029234</v>
      </c>
      <c r="N1011" s="16" t="n">
        <v>0.0556208448535937</v>
      </c>
      <c r="O1011" s="16" t="n">
        <v>0.0666265234337986</v>
      </c>
      <c r="P1011" s="16" t="n">
        <v>0.106222960369079</v>
      </c>
      <c r="Q1011" s="16" t="n">
        <v>0.108980195727698</v>
      </c>
      <c r="R1011" s="16" t="n">
        <v>0.0952394271987626</v>
      </c>
      <c r="S1011" s="16" t="n">
        <v>0.0838294625920926</v>
      </c>
      <c r="T1011" s="16" t="n">
        <v>0.0866952627462177</v>
      </c>
      <c r="U1011" s="16" t="n">
        <v>0.0782674360022472</v>
      </c>
      <c r="V1011" s="16" t="n">
        <v>0.1057535674904</v>
      </c>
      <c r="W1011" s="16"/>
      <c r="X1011" s="16" t="n">
        <v>0.0857531157867215</v>
      </c>
      <c r="Y1011" s="16" t="n">
        <v>0.0972795604419716</v>
      </c>
      <c r="Z1011" s="16"/>
      <c r="AA1011" s="16" t="n">
        <v>0.0629169006398061</v>
      </c>
      <c r="AB1011" s="16" t="n">
        <v>0.0897817719841904</v>
      </c>
      <c r="AC1011" s="16" t="n">
        <v>0.109879282879079</v>
      </c>
      <c r="AD1011" s="16"/>
      <c r="AE1011" s="16" t="n">
        <v>0.0818018064964914</v>
      </c>
      <c r="AF1011" s="16" t="n">
        <v>0.0912410629878064</v>
      </c>
      <c r="AG1011" s="16" t="n">
        <v>0.109183360739739</v>
      </c>
      <c r="AH1011" s="16"/>
      <c r="AI1011" s="16" t="n">
        <v>0.0618862188046242</v>
      </c>
      <c r="AJ1011" s="16" t="n">
        <v>0.0825680485015132</v>
      </c>
    </row>
    <row r="1012">
      <c r="C1012" s="16"/>
      <c r="D1012" s="16"/>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c r="AA1012" s="16"/>
      <c r="AB1012" s="16"/>
      <c r="AC1012" s="16"/>
      <c r="AD1012" s="16"/>
      <c r="AE1012" s="16"/>
      <c r="AF1012" s="16"/>
      <c r="AG1012" s="16"/>
      <c r="AH1012" s="16"/>
      <c r="AI1012" s="16"/>
      <c r="AJ1012" s="16"/>
    </row>
    <row r="1013">
      <c r="B1013" s="7" t="s">
        <v>331</v>
      </c>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c r="AF1013" s="16"/>
      <c r="AG1013" s="16"/>
      <c r="AH1013" s="16"/>
      <c r="AI1013" s="16"/>
      <c r="AJ1013" s="16"/>
    </row>
    <row r="1014">
      <c r="B1014" s="26" t="s">
        <v>65</v>
      </c>
      <c r="C1014" s="16"/>
      <c r="D1014" s="16"/>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c r="AC1014" s="16"/>
      <c r="AD1014" s="16"/>
      <c r="AE1014" s="16"/>
      <c r="AF1014" s="16"/>
      <c r="AG1014" s="16"/>
      <c r="AH1014" s="16"/>
      <c r="AI1014" s="16"/>
      <c r="AJ1014" s="16"/>
    </row>
    <row r="1015">
      <c r="B1015" t="s">
        <v>57</v>
      </c>
      <c r="C1015" s="16" t="n">
        <v>0.00941904926816619</v>
      </c>
      <c r="D1015" s="16" t="n">
        <v>0.0113699511207531</v>
      </c>
      <c r="E1015" s="16" t="n">
        <v>0.00771350108641776</v>
      </c>
      <c r="F1015" s="16"/>
      <c r="G1015" s="16" t="n">
        <v>0.0159246394002331</v>
      </c>
      <c r="H1015" s="16" t="n">
        <v>0.00821390985394993</v>
      </c>
      <c r="I1015" s="16" t="n">
        <v>0.00797076915675517</v>
      </c>
      <c r="J1015" s="16"/>
      <c r="K1015" s="16" t="n">
        <v>0.0102627745892869</v>
      </c>
      <c r="L1015" s="16" t="n">
        <v>0.0148692810528879</v>
      </c>
      <c r="M1015" s="16" t="n">
        <v>0.0180587737714779</v>
      </c>
      <c r="N1015" s="16" t="n">
        <v>0.0105192935269655</v>
      </c>
      <c r="O1015" s="16" t="n">
        <v>0.00497157364463418</v>
      </c>
      <c r="P1015" s="16" t="n">
        <v>0.0160928980708622</v>
      </c>
      <c r="Q1015" s="16" t="n">
        <v>0.00962527874267678</v>
      </c>
      <c r="R1015" s="16" t="n">
        <v>0</v>
      </c>
      <c r="S1015" s="16" t="n">
        <v>0.00373558696477189</v>
      </c>
      <c r="T1015" s="16" t="n">
        <v>0</v>
      </c>
      <c r="U1015" s="16" t="n">
        <v>0.0116679239400913</v>
      </c>
      <c r="V1015" s="16" t="n">
        <v>0</v>
      </c>
      <c r="W1015" s="16"/>
      <c r="X1015" s="16" t="n">
        <v>0.00790666144116644</v>
      </c>
      <c r="Y1015" s="16" t="n">
        <v>0.0120029261458443</v>
      </c>
      <c r="Z1015" s="16"/>
      <c r="AA1015" s="16" t="n">
        <v>0.00630780540862986</v>
      </c>
      <c r="AB1015" s="16" t="n">
        <v>0.0117371075674762</v>
      </c>
      <c r="AC1015" s="16" t="n">
        <v>0.00856559514341879</v>
      </c>
      <c r="AD1015" s="16"/>
      <c r="AE1015" s="16" t="n">
        <v>0.0104109836110455</v>
      </c>
      <c r="AF1015" s="16" t="n">
        <v>0.00907532106241193</v>
      </c>
      <c r="AG1015" s="16" t="n">
        <v>0.00751722655398339</v>
      </c>
      <c r="AH1015" s="16"/>
      <c r="AI1015" s="16" t="n">
        <v>0.00320227531967122</v>
      </c>
      <c r="AJ1015" s="16" t="n">
        <v>0.016570449108386</v>
      </c>
    </row>
    <row r="1016">
      <c r="B1016" t="s">
        <v>58</v>
      </c>
      <c r="C1016" s="16" t="n">
        <v>0.0505351870659412</v>
      </c>
      <c r="D1016" s="16" t="n">
        <v>0.0546371631129614</v>
      </c>
      <c r="E1016" s="16" t="n">
        <v>0.047742953012102</v>
      </c>
      <c r="F1016" s="16"/>
      <c r="G1016" s="16" t="n">
        <v>0.0505466026899033</v>
      </c>
      <c r="H1016" s="16" t="n">
        <v>0.0565558681797962</v>
      </c>
      <c r="I1016" s="16" t="n">
        <v>0.044929533335688</v>
      </c>
      <c r="J1016" s="16"/>
      <c r="K1016" s="16" t="n">
        <v>0.0500749394084725</v>
      </c>
      <c r="L1016" s="16" t="n">
        <v>0.0538445156123614</v>
      </c>
      <c r="M1016" s="16" t="n">
        <v>0.0688613729269108</v>
      </c>
      <c r="N1016" s="16" t="n">
        <v>0.0529997192554021</v>
      </c>
      <c r="O1016" s="16" t="n">
        <v>0.0420834758816368</v>
      </c>
      <c r="P1016" s="16" t="n">
        <v>0.0583073630863608</v>
      </c>
      <c r="Q1016" s="16" t="n">
        <v>0.0358501205113096</v>
      </c>
      <c r="R1016" s="16" t="n">
        <v>0.0765000365668076</v>
      </c>
      <c r="S1016" s="16" t="n">
        <v>0.0581634484420941</v>
      </c>
      <c r="T1016" s="16" t="n">
        <v>0.0356879929337762</v>
      </c>
      <c r="U1016" s="16" t="n">
        <v>0.0356121116795087</v>
      </c>
      <c r="V1016" s="16" t="n">
        <v>0.0164997847238826</v>
      </c>
      <c r="W1016" s="16"/>
      <c r="X1016" s="16" t="n">
        <v>0.0540338902607117</v>
      </c>
      <c r="Y1016" s="16" t="n">
        <v>0.0445577399287477</v>
      </c>
      <c r="Z1016" s="16"/>
      <c r="AA1016" s="16" t="n">
        <v>0.0365933224151569</v>
      </c>
      <c r="AB1016" s="16" t="n">
        <v>0.0506252749929283</v>
      </c>
      <c r="AC1016" s="16" t="n">
        <v>0.0604840290585248</v>
      </c>
      <c r="AD1016" s="16"/>
      <c r="AE1016" s="16" t="n">
        <v>0.046393792767005</v>
      </c>
      <c r="AF1016" s="16" t="n">
        <v>0.0562401418778413</v>
      </c>
      <c r="AG1016" s="16" t="n">
        <v>0.049363338931247</v>
      </c>
      <c r="AH1016" s="16"/>
      <c r="AI1016" s="16" t="n">
        <v>0.0423670620464399</v>
      </c>
      <c r="AJ1016" s="16" t="n">
        <v>0.0507376301913543</v>
      </c>
    </row>
    <row r="1017">
      <c r="B1017" t="s">
        <v>308</v>
      </c>
      <c r="C1017" s="16" t="n">
        <v>0.341955545403844</v>
      </c>
      <c r="D1017" s="16" t="n">
        <v>0.322677314004203</v>
      </c>
      <c r="E1017" s="16" t="n">
        <v>0.360622272636678</v>
      </c>
      <c r="F1017" s="16"/>
      <c r="G1017" s="16" t="n">
        <v>0.288281471932724</v>
      </c>
      <c r="H1017" s="16" t="n">
        <v>0.336720581715735</v>
      </c>
      <c r="I1017" s="16" t="n">
        <v>0.368024790636746</v>
      </c>
      <c r="J1017" s="16"/>
      <c r="K1017" s="16" t="n">
        <v>0.366796890419694</v>
      </c>
      <c r="L1017" s="16" t="n">
        <v>0.310726733474552</v>
      </c>
      <c r="M1017" s="16" t="n">
        <v>0.326290831262459</v>
      </c>
      <c r="N1017" s="16" t="n">
        <v>0.313519583157188</v>
      </c>
      <c r="O1017" s="16" t="n">
        <v>0.375990929043066</v>
      </c>
      <c r="P1017" s="16" t="n">
        <v>0.361048983279612</v>
      </c>
      <c r="Q1017" s="16" t="n">
        <v>0.28420579571977</v>
      </c>
      <c r="R1017" s="16" t="n">
        <v>0.283064316001782</v>
      </c>
      <c r="S1017" s="16" t="n">
        <v>0.412079113224621</v>
      </c>
      <c r="T1017" s="16" t="n">
        <v>0.380173403935825</v>
      </c>
      <c r="U1017" s="16" t="n">
        <v>0.282465652237273</v>
      </c>
      <c r="V1017" s="16" t="n">
        <v>0.307994082470819</v>
      </c>
      <c r="W1017" s="16"/>
      <c r="X1017" s="16" t="n">
        <v>0.351522082727652</v>
      </c>
      <c r="Y1017" s="16" t="n">
        <v>0.325611355012237</v>
      </c>
      <c r="Z1017" s="16"/>
      <c r="AA1017" s="16" t="n">
        <v>0.364501120366032</v>
      </c>
      <c r="AB1017" s="16" t="n">
        <v>0.322029724049177</v>
      </c>
      <c r="AC1017" s="16" t="n">
        <v>0.352324001702984</v>
      </c>
      <c r="AD1017" s="16"/>
      <c r="AE1017" s="16" t="n">
        <v>0.345521898971876</v>
      </c>
      <c r="AF1017" s="16" t="n">
        <v>0.338516737341356</v>
      </c>
      <c r="AG1017" s="16" t="n">
        <v>0.339819091173164</v>
      </c>
      <c r="AH1017" s="16"/>
      <c r="AI1017" s="16" t="n">
        <v>0.326633203321026</v>
      </c>
      <c r="AJ1017" s="16" t="n">
        <v>0.353502687013071</v>
      </c>
    </row>
    <row r="1018">
      <c r="B1018" t="s">
        <v>61</v>
      </c>
      <c r="C1018" s="16" t="n">
        <v>0.533535637550212</v>
      </c>
      <c r="D1018" s="16" t="n">
        <v>0.550117101815341</v>
      </c>
      <c r="E1018" s="16" t="n">
        <v>0.516020842749941</v>
      </c>
      <c r="F1018" s="16"/>
      <c r="G1018" s="16" t="n">
        <v>0.597289673285998</v>
      </c>
      <c r="H1018" s="16" t="n">
        <v>0.51707674441639</v>
      </c>
      <c r="I1018" s="16" t="n">
        <v>0.523667393631685</v>
      </c>
      <c r="J1018" s="16"/>
      <c r="K1018" s="16" t="n">
        <v>0.524003628852253</v>
      </c>
      <c r="L1018" s="16" t="n">
        <v>0.562445287124271</v>
      </c>
      <c r="M1018" s="16" t="n">
        <v>0.476690935140359</v>
      </c>
      <c r="N1018" s="16" t="n">
        <v>0.563930429478169</v>
      </c>
      <c r="O1018" s="16" t="n">
        <v>0.515335422489359</v>
      </c>
      <c r="P1018" s="16" t="n">
        <v>0.508564505596713</v>
      </c>
      <c r="Q1018" s="16" t="n">
        <v>0.606923902771172</v>
      </c>
      <c r="R1018" s="16" t="n">
        <v>0.564257530055037</v>
      </c>
      <c r="S1018" s="16" t="n">
        <v>0.463176989473633</v>
      </c>
      <c r="T1018" s="16" t="n">
        <v>0.531638188049138</v>
      </c>
      <c r="U1018" s="16" t="n">
        <v>0.576972841047737</v>
      </c>
      <c r="V1018" s="16" t="n">
        <v>0.59943241822374</v>
      </c>
      <c r="W1018" s="16"/>
      <c r="X1018" s="16" t="n">
        <v>0.516137568044672</v>
      </c>
      <c r="Y1018" s="16" t="n">
        <v>0.563259805325868</v>
      </c>
      <c r="Z1018" s="16"/>
      <c r="AA1018" s="16" t="n">
        <v>0.545860777448916</v>
      </c>
      <c r="AB1018" s="16" t="n">
        <v>0.555534137699931</v>
      </c>
      <c r="AC1018" s="16" t="n">
        <v>0.49520993513423</v>
      </c>
      <c r="AD1018" s="16"/>
      <c r="AE1018" s="16" t="n">
        <v>0.534078480056417</v>
      </c>
      <c r="AF1018" s="16" t="n">
        <v>0.531671101010817</v>
      </c>
      <c r="AG1018" s="16" t="n">
        <v>0.536072429046398</v>
      </c>
      <c r="AH1018" s="16"/>
      <c r="AI1018" s="16" t="n">
        <v>0.578324287468158</v>
      </c>
      <c r="AJ1018" s="16" t="n">
        <v>0.52662929246748</v>
      </c>
    </row>
    <row r="1019">
      <c r="B1019" t="s">
        <v>94</v>
      </c>
      <c r="C1019" s="16" t="n">
        <v>0.0645545807118367</v>
      </c>
      <c r="D1019" s="16" t="n">
        <v>0.0611984699467407</v>
      </c>
      <c r="E1019" s="16" t="n">
        <v>0.0679004305148615</v>
      </c>
      <c r="F1019" s="16"/>
      <c r="G1019" s="16" t="n">
        <v>0.0479576126911418</v>
      </c>
      <c r="H1019" s="16" t="n">
        <v>0.0814328958341281</v>
      </c>
      <c r="I1019" s="16" t="n">
        <v>0.0554075132391265</v>
      </c>
      <c r="J1019" s="16"/>
      <c r="K1019" s="16" t="n">
        <v>0.0488617667302933</v>
      </c>
      <c r="L1019" s="16" t="n">
        <v>0.0581141827359276</v>
      </c>
      <c r="M1019" s="16" t="n">
        <v>0.110098086898793</v>
      </c>
      <c r="N1019" s="16" t="n">
        <v>0.0590309745822752</v>
      </c>
      <c r="O1019" s="16" t="n">
        <v>0.0616185989413039</v>
      </c>
      <c r="P1019" s="16" t="n">
        <v>0.0559862499664517</v>
      </c>
      <c r="Q1019" s="16" t="n">
        <v>0.0633949022550714</v>
      </c>
      <c r="R1019" s="16" t="n">
        <v>0.0761781173763736</v>
      </c>
      <c r="S1019" s="16" t="n">
        <v>0.0628448618948802</v>
      </c>
      <c r="T1019" s="16" t="n">
        <v>0.0525004150812609</v>
      </c>
      <c r="U1019" s="16" t="n">
        <v>0.0932814710953896</v>
      </c>
      <c r="V1019" s="16" t="n">
        <v>0.0760737145815577</v>
      </c>
      <c r="W1019" s="16"/>
      <c r="X1019" s="16" t="n">
        <v>0.0703997975257978</v>
      </c>
      <c r="Y1019" s="16" t="n">
        <v>0.0545681735873024</v>
      </c>
      <c r="Z1019" s="16"/>
      <c r="AA1019" s="16" t="n">
        <v>0.0467369743612647</v>
      </c>
      <c r="AB1019" s="16" t="n">
        <v>0.0600737556904879</v>
      </c>
      <c r="AC1019" s="16" t="n">
        <v>0.0834164389608418</v>
      </c>
      <c r="AD1019" s="16"/>
      <c r="AE1019" s="16" t="n">
        <v>0.0635948445936562</v>
      </c>
      <c r="AF1019" s="16" t="n">
        <v>0.0644966987075731</v>
      </c>
      <c r="AG1019" s="16" t="n">
        <v>0.0672279142952069</v>
      </c>
      <c r="AH1019" s="16"/>
      <c r="AI1019" s="16" t="n">
        <v>0.0494731718447051</v>
      </c>
      <c r="AJ1019" s="16" t="n">
        <v>0.0525599412197086</v>
      </c>
    </row>
    <row r="1020">
      <c r="C1020" s="16"/>
      <c r="D1020" s="16"/>
      <c r="E1020" s="16"/>
      <c r="F1020" s="16"/>
      <c r="G1020" s="16"/>
      <c r="H1020" s="16"/>
      <c r="I1020" s="16"/>
      <c r="J1020" s="16"/>
      <c r="K1020" s="16"/>
      <c r="L1020" s="16"/>
      <c r="M1020" s="16"/>
      <c r="N1020" s="16"/>
      <c r="O1020" s="16"/>
      <c r="P1020" s="16"/>
      <c r="Q1020" s="16"/>
      <c r="R1020" s="16"/>
      <c r="S1020" s="16"/>
      <c r="T1020" s="16"/>
      <c r="U1020" s="16"/>
      <c r="V1020" s="16"/>
      <c r="W1020" s="16"/>
      <c r="X1020" s="16"/>
      <c r="Y1020" s="16"/>
      <c r="Z1020" s="16"/>
      <c r="AA1020" s="16"/>
      <c r="AB1020" s="16"/>
      <c r="AC1020" s="16"/>
      <c r="AD1020" s="16"/>
      <c r="AE1020" s="16"/>
      <c r="AF1020" s="16"/>
      <c r="AG1020" s="16"/>
      <c r="AH1020" s="16"/>
      <c r="AI1020" s="16"/>
      <c r="AJ1020" s="16"/>
    </row>
    <row r="1021">
      <c r="B1021" s="7" t="s">
        <v>332</v>
      </c>
      <c r="C1021" s="16"/>
      <c r="D1021" s="16"/>
      <c r="E1021" s="16"/>
      <c r="F1021" s="16"/>
      <c r="G1021" s="16"/>
      <c r="H1021" s="16"/>
      <c r="I1021" s="16"/>
      <c r="J1021" s="16"/>
      <c r="K1021" s="16"/>
      <c r="L1021" s="16"/>
      <c r="M1021" s="16"/>
      <c r="N1021" s="16"/>
      <c r="O1021" s="16"/>
      <c r="P1021" s="16"/>
      <c r="Q1021" s="16"/>
      <c r="R1021" s="16"/>
      <c r="S1021" s="16"/>
      <c r="T1021" s="16"/>
      <c r="U1021" s="16"/>
      <c r="V1021" s="16"/>
      <c r="W1021" s="16"/>
      <c r="X1021" s="16"/>
      <c r="Y1021" s="16"/>
      <c r="Z1021" s="16"/>
      <c r="AA1021" s="16"/>
      <c r="AB1021" s="16"/>
      <c r="AC1021" s="16"/>
      <c r="AD1021" s="16"/>
      <c r="AE1021" s="16"/>
      <c r="AF1021" s="16"/>
      <c r="AG1021" s="16"/>
      <c r="AH1021" s="16"/>
      <c r="AI1021" s="16"/>
      <c r="AJ1021" s="16"/>
    </row>
    <row r="1022">
      <c r="B1022" s="26" t="s">
        <v>65</v>
      </c>
      <c r="C1022" s="16"/>
      <c r="D1022" s="16"/>
      <c r="E1022" s="16"/>
      <c r="F1022" s="16"/>
      <c r="G1022" s="16"/>
      <c r="H1022" s="16"/>
      <c r="I1022" s="16"/>
      <c r="J1022" s="16"/>
      <c r="K1022" s="16"/>
      <c r="L1022" s="16"/>
      <c r="M1022" s="16"/>
      <c r="N1022" s="16"/>
      <c r="O1022" s="16"/>
      <c r="P1022" s="16"/>
      <c r="Q1022" s="16"/>
      <c r="R1022" s="16"/>
      <c r="S1022" s="16"/>
      <c r="T1022" s="16"/>
      <c r="U1022" s="16"/>
      <c r="V1022" s="16"/>
      <c r="W1022" s="16"/>
      <c r="X1022" s="16"/>
      <c r="Y1022" s="16"/>
      <c r="Z1022" s="16"/>
      <c r="AA1022" s="16"/>
      <c r="AB1022" s="16"/>
      <c r="AC1022" s="16"/>
      <c r="AD1022" s="16"/>
      <c r="AE1022" s="16"/>
      <c r="AF1022" s="16"/>
      <c r="AG1022" s="16"/>
      <c r="AH1022" s="16"/>
      <c r="AI1022" s="16"/>
      <c r="AJ1022" s="16"/>
    </row>
    <row r="1023">
      <c r="B1023" t="s">
        <v>57</v>
      </c>
      <c r="C1023" s="16" t="n">
        <v>0.0373779736374637</v>
      </c>
      <c r="D1023" s="16" t="n">
        <v>0.0454639745753663</v>
      </c>
      <c r="E1023" s="16" t="n">
        <v>0.0302659776706445</v>
      </c>
      <c r="F1023" s="16"/>
      <c r="G1023" s="16" t="n">
        <v>0.0365949591239362</v>
      </c>
      <c r="H1023" s="16" t="n">
        <v>0.0523739379348143</v>
      </c>
      <c r="I1023" s="16" t="n">
        <v>0.023736224318489</v>
      </c>
      <c r="J1023" s="16"/>
      <c r="K1023" s="16" t="n">
        <v>0.0317382969117689</v>
      </c>
      <c r="L1023" s="16" t="n">
        <v>0.0139826516057286</v>
      </c>
      <c r="M1023" s="16" t="n">
        <v>0.0499194313675749</v>
      </c>
      <c r="N1023" s="16" t="n">
        <v>0.0570954783099404</v>
      </c>
      <c r="O1023" s="16" t="n">
        <v>0.0559174351056557</v>
      </c>
      <c r="P1023" s="16" t="n">
        <v>0.0477396486737919</v>
      </c>
      <c r="Q1023" s="16" t="n">
        <v>0.0400642313939771</v>
      </c>
      <c r="R1023" s="16" t="n">
        <v>0.0261331865004518</v>
      </c>
      <c r="S1023" s="16" t="n">
        <v>0.0228188449242702</v>
      </c>
      <c r="T1023" s="16" t="n">
        <v>0.0271092727563337</v>
      </c>
      <c r="U1023" s="16" t="n">
        <v>0.0543906010743963</v>
      </c>
      <c r="V1023" s="16" t="n">
        <v>0.0638771675656275</v>
      </c>
      <c r="W1023" s="16"/>
      <c r="X1023" s="16" t="n">
        <v>0.0302144026460219</v>
      </c>
      <c r="Y1023" s="16" t="n">
        <v>0.0496167559894159</v>
      </c>
      <c r="Z1023" s="16"/>
      <c r="AA1023" s="16" t="n">
        <v>0.025499219475195</v>
      </c>
      <c r="AB1023" s="16" t="n">
        <v>0.046503274566675</v>
      </c>
      <c r="AC1023" s="16" t="n">
        <v>0.0337517396271296</v>
      </c>
      <c r="AD1023" s="16"/>
      <c r="AE1023" s="16" t="n">
        <v>0.0420122556399562</v>
      </c>
      <c r="AF1023" s="16" t="n">
        <v>0.029239384129524</v>
      </c>
      <c r="AG1023" s="16" t="n">
        <v>0.0424338138593853</v>
      </c>
      <c r="AH1023" s="16"/>
      <c r="AI1023" s="16" t="n">
        <v>0.0258019415742046</v>
      </c>
      <c r="AJ1023" s="16" t="n">
        <v>0.043924667403927</v>
      </c>
    </row>
    <row r="1024">
      <c r="B1024" t="s">
        <v>58</v>
      </c>
      <c r="C1024" s="16" t="n">
        <v>0.171005539541309</v>
      </c>
      <c r="D1024" s="16" t="n">
        <v>0.16814961363993</v>
      </c>
      <c r="E1024" s="16" t="n">
        <v>0.175520591373884</v>
      </c>
      <c r="F1024" s="16"/>
      <c r="G1024" s="16" t="n">
        <v>0.16434452052427</v>
      </c>
      <c r="H1024" s="16" t="n">
        <v>0.168691097547755</v>
      </c>
      <c r="I1024" s="16" t="n">
        <v>0.175789535904007</v>
      </c>
      <c r="J1024" s="16"/>
      <c r="K1024" s="16" t="n">
        <v>0.17423620446296</v>
      </c>
      <c r="L1024" s="16" t="n">
        <v>0.163135451819193</v>
      </c>
      <c r="M1024" s="16" t="n">
        <v>0.184071491230466</v>
      </c>
      <c r="N1024" s="16" t="n">
        <v>0.154040860712749</v>
      </c>
      <c r="O1024" s="16" t="n">
        <v>0.163452288070689</v>
      </c>
      <c r="P1024" s="16" t="n">
        <v>0.17129495616139</v>
      </c>
      <c r="Q1024" s="16" t="n">
        <v>0.145221395207991</v>
      </c>
      <c r="R1024" s="16" t="n">
        <v>0.164303494906056</v>
      </c>
      <c r="S1024" s="16" t="n">
        <v>0.16858327308796</v>
      </c>
      <c r="T1024" s="16" t="n">
        <v>0.256569193083202</v>
      </c>
      <c r="U1024" s="16" t="n">
        <v>0.153058382814099</v>
      </c>
      <c r="V1024" s="16" t="n">
        <v>0.104100143225477</v>
      </c>
      <c r="W1024" s="16"/>
      <c r="X1024" s="16" t="n">
        <v>0.16981496898414</v>
      </c>
      <c r="Y1024" s="16" t="n">
        <v>0.173039599640836</v>
      </c>
      <c r="Z1024" s="16"/>
      <c r="AA1024" s="16" t="n">
        <v>0.198398555193311</v>
      </c>
      <c r="AB1024" s="16" t="n">
        <v>0.154292238872525</v>
      </c>
      <c r="AC1024" s="16" t="n">
        <v>0.173576095235904</v>
      </c>
      <c r="AD1024" s="16"/>
      <c r="AE1024" s="16" t="n">
        <v>0.164088453598041</v>
      </c>
      <c r="AF1024" s="16" t="n">
        <v>0.171791753871099</v>
      </c>
      <c r="AG1024" s="16" t="n">
        <v>0.187704919484626</v>
      </c>
      <c r="AH1024" s="16"/>
      <c r="AI1024" s="16" t="n">
        <v>0.166299023651838</v>
      </c>
      <c r="AJ1024" s="16" t="n">
        <v>0.190850323152463</v>
      </c>
    </row>
    <row r="1025">
      <c r="B1025" t="s">
        <v>308</v>
      </c>
      <c r="C1025" s="16" t="n">
        <v>0.339435892528721</v>
      </c>
      <c r="D1025" s="16" t="n">
        <v>0.328809321244353</v>
      </c>
      <c r="E1025" s="16" t="n">
        <v>0.349331724751272</v>
      </c>
      <c r="F1025" s="16"/>
      <c r="G1025" s="16" t="n">
        <v>0.307199917051954</v>
      </c>
      <c r="H1025" s="16" t="n">
        <v>0.341414323284681</v>
      </c>
      <c r="I1025" s="16" t="n">
        <v>0.350327217508521</v>
      </c>
      <c r="J1025" s="16"/>
      <c r="K1025" s="16" t="n">
        <v>0.376582654519375</v>
      </c>
      <c r="L1025" s="16" t="n">
        <v>0.344569115496486</v>
      </c>
      <c r="M1025" s="16" t="n">
        <v>0.325915320616413</v>
      </c>
      <c r="N1025" s="16" t="n">
        <v>0.376267379495386</v>
      </c>
      <c r="O1025" s="16" t="n">
        <v>0.30785351298349</v>
      </c>
      <c r="P1025" s="16" t="n">
        <v>0.290317360975448</v>
      </c>
      <c r="Q1025" s="16" t="n">
        <v>0.333591016417853</v>
      </c>
      <c r="R1025" s="16" t="n">
        <v>0.278871572378133</v>
      </c>
      <c r="S1025" s="16" t="n">
        <v>0.361662854648487</v>
      </c>
      <c r="T1025" s="16" t="n">
        <v>0.328690591667365</v>
      </c>
      <c r="U1025" s="16" t="n">
        <v>0.376812792419686</v>
      </c>
      <c r="V1025" s="16" t="n">
        <v>0.279430053202355</v>
      </c>
      <c r="W1025" s="16"/>
      <c r="X1025" s="16" t="n">
        <v>0.345871058251793</v>
      </c>
      <c r="Y1025" s="16" t="n">
        <v>0.328441572408558</v>
      </c>
      <c r="Z1025" s="16"/>
      <c r="AA1025" s="16" t="n">
        <v>0.384466756431521</v>
      </c>
      <c r="AB1025" s="16" t="n">
        <v>0.340172685518473</v>
      </c>
      <c r="AC1025" s="16" t="n">
        <v>0.305927414548087</v>
      </c>
      <c r="AD1025" s="16"/>
      <c r="AE1025" s="16" t="n">
        <v>0.356007094007841</v>
      </c>
      <c r="AF1025" s="16" t="n">
        <v>0.337808651602348</v>
      </c>
      <c r="AG1025" s="16" t="n">
        <v>0.29888241045457</v>
      </c>
      <c r="AH1025" s="16"/>
      <c r="AI1025" s="16" t="n">
        <v>0.372961800919833</v>
      </c>
      <c r="AJ1025" s="16" t="n">
        <v>0.350371309420943</v>
      </c>
    </row>
    <row r="1026">
      <c r="B1026" t="s">
        <v>61</v>
      </c>
      <c r="C1026" s="16" t="n">
        <v>0.146920465082373</v>
      </c>
      <c r="D1026" s="16" t="n">
        <v>0.167901818631119</v>
      </c>
      <c r="E1026" s="16" t="n">
        <v>0.125907234512212</v>
      </c>
      <c r="F1026" s="16"/>
      <c r="G1026" s="16" t="n">
        <v>0.120768163348191</v>
      </c>
      <c r="H1026" s="16" t="n">
        <v>0.131093768916253</v>
      </c>
      <c r="I1026" s="16" t="n">
        <v>0.171973408634275</v>
      </c>
      <c r="J1026" s="16"/>
      <c r="K1026" s="16" t="n">
        <v>0.185932845483411</v>
      </c>
      <c r="L1026" s="16" t="n">
        <v>0.126691542494654</v>
      </c>
      <c r="M1026" s="16" t="n">
        <v>0.0917073732731047</v>
      </c>
      <c r="N1026" s="16" t="n">
        <v>0.122393433692949</v>
      </c>
      <c r="O1026" s="16" t="n">
        <v>0.16843030802524</v>
      </c>
      <c r="P1026" s="16" t="n">
        <v>0.209159726173859</v>
      </c>
      <c r="Q1026" s="16" t="n">
        <v>0.167555032069881</v>
      </c>
      <c r="R1026" s="16" t="n">
        <v>0.156621774798741</v>
      </c>
      <c r="S1026" s="16" t="n">
        <v>0.125686506066931</v>
      </c>
      <c r="T1026" s="16" t="n">
        <v>0.107647783734309</v>
      </c>
      <c r="U1026" s="16" t="n">
        <v>0.113831920685712</v>
      </c>
      <c r="V1026" s="16" t="n">
        <v>0.197003530240073</v>
      </c>
      <c r="W1026" s="16"/>
      <c r="X1026" s="16" t="n">
        <v>0.125183477745704</v>
      </c>
      <c r="Y1026" s="16" t="n">
        <v>0.184057565743267</v>
      </c>
      <c r="Z1026" s="16"/>
      <c r="AA1026" s="16" t="n">
        <v>0.184078455818184</v>
      </c>
      <c r="AB1026" s="16" t="n">
        <v>0.120901640443906</v>
      </c>
      <c r="AC1026" s="16" t="n">
        <v>0.154884962254577</v>
      </c>
      <c r="AD1026" s="16"/>
      <c r="AE1026" s="16" t="n">
        <v>0.178068617563416</v>
      </c>
      <c r="AF1026" s="16" t="n">
        <v>0.133934920149038</v>
      </c>
      <c r="AG1026" s="16" t="n">
        <v>0.0918783259776843</v>
      </c>
      <c r="AH1026" s="16"/>
      <c r="AI1026" s="16" t="n">
        <v>0.188484063228215</v>
      </c>
      <c r="AJ1026" s="16" t="n">
        <v>0.122708775350956</v>
      </c>
    </row>
    <row r="1027">
      <c r="B1027" t="s">
        <v>94</v>
      </c>
      <c r="C1027" s="16" t="n">
        <v>0.305260129210134</v>
      </c>
      <c r="D1027" s="16" t="n">
        <v>0.289675271909232</v>
      </c>
      <c r="E1027" s="16" t="n">
        <v>0.318974471691987</v>
      </c>
      <c r="F1027" s="16"/>
      <c r="G1027" s="16" t="n">
        <v>0.371092439951649</v>
      </c>
      <c r="H1027" s="16" t="n">
        <v>0.306426872316496</v>
      </c>
      <c r="I1027" s="16" t="n">
        <v>0.278173613634709</v>
      </c>
      <c r="J1027" s="16"/>
      <c r="K1027" s="16" t="n">
        <v>0.231509998622486</v>
      </c>
      <c r="L1027" s="16" t="n">
        <v>0.351621238583939</v>
      </c>
      <c r="M1027" s="16" t="n">
        <v>0.348386383512441</v>
      </c>
      <c r="N1027" s="16" t="n">
        <v>0.290202847788977</v>
      </c>
      <c r="O1027" s="16" t="n">
        <v>0.304346455814925</v>
      </c>
      <c r="P1027" s="16" t="n">
        <v>0.281488308015511</v>
      </c>
      <c r="Q1027" s="16" t="n">
        <v>0.313568324910297</v>
      </c>
      <c r="R1027" s="16" t="n">
        <v>0.374069971416618</v>
      </c>
      <c r="S1027" s="16" t="n">
        <v>0.321248521272351</v>
      </c>
      <c r="T1027" s="16" t="n">
        <v>0.27998315875879</v>
      </c>
      <c r="U1027" s="16" t="n">
        <v>0.301906303006107</v>
      </c>
      <c r="V1027" s="16" t="n">
        <v>0.355589105766468</v>
      </c>
      <c r="W1027" s="16"/>
      <c r="X1027" s="16" t="n">
        <v>0.328916092372342</v>
      </c>
      <c r="Y1027" s="16" t="n">
        <v>0.264844506217923</v>
      </c>
      <c r="Z1027" s="16"/>
      <c r="AA1027" s="16" t="n">
        <v>0.207557013081789</v>
      </c>
      <c r="AB1027" s="16" t="n">
        <v>0.33813016059842</v>
      </c>
      <c r="AC1027" s="16" t="n">
        <v>0.331859788334302</v>
      </c>
      <c r="AD1027" s="16"/>
      <c r="AE1027" s="16" t="n">
        <v>0.259823579190745</v>
      </c>
      <c r="AF1027" s="16" t="n">
        <v>0.327225290247991</v>
      </c>
      <c r="AG1027" s="16" t="n">
        <v>0.379100530223735</v>
      </c>
      <c r="AH1027" s="16"/>
      <c r="AI1027" s="16" t="n">
        <v>0.246453170625908</v>
      </c>
      <c r="AJ1027" s="16" t="n">
        <v>0.292144924671712</v>
      </c>
    </row>
    <row r="1028">
      <c r="C1028" s="16"/>
      <c r="D1028" s="16"/>
      <c r="E1028" s="16"/>
      <c r="F1028" s="16"/>
      <c r="G1028" s="16"/>
      <c r="H1028" s="16"/>
      <c r="I1028" s="16"/>
      <c r="J1028" s="16"/>
      <c r="K1028" s="16"/>
      <c r="L1028" s="16"/>
      <c r="M1028" s="16"/>
      <c r="N1028" s="16"/>
      <c r="O1028" s="16"/>
      <c r="P1028" s="16"/>
      <c r="Q1028" s="16"/>
      <c r="R1028" s="16"/>
      <c r="S1028" s="16"/>
      <c r="T1028" s="16"/>
      <c r="U1028" s="16"/>
      <c r="V1028" s="16"/>
      <c r="W1028" s="16"/>
      <c r="X1028" s="16"/>
      <c r="Y1028" s="16"/>
      <c r="Z1028" s="16"/>
      <c r="AA1028" s="16"/>
      <c r="AB1028" s="16"/>
      <c r="AC1028" s="16"/>
      <c r="AD1028" s="16"/>
      <c r="AE1028" s="16"/>
      <c r="AF1028" s="16"/>
      <c r="AG1028" s="16"/>
      <c r="AH1028" s="16"/>
      <c r="AI1028" s="16"/>
      <c r="AJ1028" s="16"/>
    </row>
    <row r="1029">
      <c r="B1029" s="7" t="s">
        <v>333</v>
      </c>
      <c r="C1029" s="16"/>
      <c r="D1029" s="16"/>
      <c r="E1029" s="16"/>
      <c r="F1029" s="16"/>
      <c r="G1029" s="16"/>
      <c r="H1029" s="16"/>
      <c r="I1029" s="16"/>
      <c r="J1029" s="16"/>
      <c r="K1029" s="16"/>
      <c r="L1029" s="16"/>
      <c r="M1029" s="16"/>
      <c r="N1029" s="16"/>
      <c r="O1029" s="16"/>
      <c r="P1029" s="16"/>
      <c r="Q1029" s="16"/>
      <c r="R1029" s="16"/>
      <c r="S1029" s="16"/>
      <c r="T1029" s="16"/>
      <c r="U1029" s="16"/>
      <c r="V1029" s="16"/>
      <c r="W1029" s="16"/>
      <c r="X1029" s="16"/>
      <c r="Y1029" s="16"/>
      <c r="Z1029" s="16"/>
      <c r="AA1029" s="16"/>
      <c r="AB1029" s="16"/>
      <c r="AC1029" s="16"/>
      <c r="AD1029" s="16"/>
      <c r="AE1029" s="16"/>
      <c r="AF1029" s="16"/>
      <c r="AG1029" s="16"/>
      <c r="AH1029" s="16"/>
      <c r="AI1029" s="16"/>
      <c r="AJ1029" s="16"/>
    </row>
    <row r="1030">
      <c r="B1030" s="26" t="s">
        <v>65</v>
      </c>
      <c r="C1030" s="16"/>
      <c r="D1030" s="16"/>
      <c r="E1030" s="16"/>
      <c r="F1030" s="16"/>
      <c r="G1030" s="16"/>
      <c r="H1030" s="16"/>
      <c r="I1030" s="16"/>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row>
    <row r="1031">
      <c r="B1031" t="s">
        <v>57</v>
      </c>
      <c r="C1031" s="16" t="n">
        <v>0.0343676992274729</v>
      </c>
      <c r="D1031" s="16" t="n">
        <v>0.0426612925437753</v>
      </c>
      <c r="E1031" s="16" t="n">
        <v>0.0259372869533919</v>
      </c>
      <c r="F1031" s="16"/>
      <c r="G1031" s="16" t="n">
        <v>0.0435515443935221</v>
      </c>
      <c r="H1031" s="16" t="n">
        <v>0.0344393178397173</v>
      </c>
      <c r="I1031" s="16" t="n">
        <v>0.030673827421923</v>
      </c>
      <c r="J1031" s="16"/>
      <c r="K1031" s="16" t="n">
        <v>0.0129201129082603</v>
      </c>
      <c r="L1031" s="16" t="n">
        <v>0.0275279944149395</v>
      </c>
      <c r="M1031" s="16" t="n">
        <v>0.0772972411362978</v>
      </c>
      <c r="N1031" s="16" t="n">
        <v>0.0245692078229522</v>
      </c>
      <c r="O1031" s="16" t="n">
        <v>0.0281690234681276</v>
      </c>
      <c r="P1031" s="16" t="n">
        <v>0.027836387337023</v>
      </c>
      <c r="Q1031" s="16" t="n">
        <v>0.0243304123028187</v>
      </c>
      <c r="R1031" s="16" t="n">
        <v>0.0262356127401399</v>
      </c>
      <c r="S1031" s="16" t="n">
        <v>0.0297129007046819</v>
      </c>
      <c r="T1031" s="16" t="n">
        <v>0.0370595093734965</v>
      </c>
      <c r="U1031" s="16" t="n">
        <v>0.0938340447552534</v>
      </c>
      <c r="V1031" s="16" t="n">
        <v>0.0761298456026687</v>
      </c>
      <c r="W1031" s="16"/>
      <c r="X1031" s="16" t="n">
        <v>0.036973233225364</v>
      </c>
      <c r="Y1031" s="16" t="n">
        <v>0.0299162093840836</v>
      </c>
      <c r="Z1031" s="16"/>
      <c r="AA1031" s="16" t="n">
        <v>0.0203349946754927</v>
      </c>
      <c r="AB1031" s="16" t="n">
        <v>0.0363665869068204</v>
      </c>
      <c r="AC1031" s="16" t="n">
        <v>0.0418290402525086</v>
      </c>
      <c r="AD1031" s="16"/>
      <c r="AE1031" s="16" t="n">
        <v>0.0298273474488233</v>
      </c>
      <c r="AF1031" s="16" t="n">
        <v>0.0327561031557498</v>
      </c>
      <c r="AG1031" s="16" t="n">
        <v>0.0498696490589026</v>
      </c>
      <c r="AH1031" s="16"/>
      <c r="AI1031" s="16" t="n">
        <v>0.0317857368821766</v>
      </c>
      <c r="AJ1031" s="16" t="n">
        <v>0.0323869897202811</v>
      </c>
    </row>
    <row r="1032">
      <c r="B1032" t="s">
        <v>58</v>
      </c>
      <c r="C1032" s="16" t="n">
        <v>0.139124847101157</v>
      </c>
      <c r="D1032" s="16" t="n">
        <v>0.163194193048159</v>
      </c>
      <c r="E1032" s="16" t="n">
        <v>0.117581547173547</v>
      </c>
      <c r="F1032" s="16"/>
      <c r="G1032" s="16" t="n">
        <v>0.114091454943822</v>
      </c>
      <c r="H1032" s="16" t="n">
        <v>0.155844593672479</v>
      </c>
      <c r="I1032" s="16" t="n">
        <v>0.133457341703257</v>
      </c>
      <c r="J1032" s="16"/>
      <c r="K1032" s="16" t="n">
        <v>0.141410524384974</v>
      </c>
      <c r="L1032" s="16" t="n">
        <v>0.111614407949317</v>
      </c>
      <c r="M1032" s="16" t="n">
        <v>0.127708314010355</v>
      </c>
      <c r="N1032" s="16" t="n">
        <v>0.170951747148905</v>
      </c>
      <c r="O1032" s="16" t="n">
        <v>0.107972573985584</v>
      </c>
      <c r="P1032" s="16" t="n">
        <v>0.155808809611716</v>
      </c>
      <c r="Q1032" s="16" t="n">
        <v>0.135176785433492</v>
      </c>
      <c r="R1032" s="16" t="n">
        <v>0.138067882165916</v>
      </c>
      <c r="S1032" s="16" t="n">
        <v>0.160455034524862</v>
      </c>
      <c r="T1032" s="16" t="n">
        <v>0.194915524694612</v>
      </c>
      <c r="U1032" s="16" t="n">
        <v>0.107227201081696</v>
      </c>
      <c r="V1032" s="16" t="n">
        <v>0.0368471280998151</v>
      </c>
      <c r="W1032" s="16"/>
      <c r="X1032" s="16" t="n">
        <v>0.145147779445082</v>
      </c>
      <c r="Y1032" s="16" t="n">
        <v>0.128834817426587</v>
      </c>
      <c r="Z1032" s="16"/>
      <c r="AA1032" s="16" t="n">
        <v>0.142679703140347</v>
      </c>
      <c r="AB1032" s="16" t="n">
        <v>0.134262983776364</v>
      </c>
      <c r="AC1032" s="16" t="n">
        <v>0.143060366048467</v>
      </c>
      <c r="AD1032" s="16"/>
      <c r="AE1032" s="16" t="n">
        <v>0.141801441230836</v>
      </c>
      <c r="AF1032" s="16" t="n">
        <v>0.140030521193028</v>
      </c>
      <c r="AG1032" s="16" t="n">
        <v>0.130080966982128</v>
      </c>
      <c r="AH1032" s="16"/>
      <c r="AI1032" s="16" t="n">
        <v>0.1481731127125</v>
      </c>
      <c r="AJ1032" s="16" t="n">
        <v>0.142943046500872</v>
      </c>
    </row>
    <row r="1033">
      <c r="B1033" t="s">
        <v>308</v>
      </c>
      <c r="C1033" s="16" t="n">
        <v>0.41033972070949</v>
      </c>
      <c r="D1033" s="16" t="n">
        <v>0.399133096567003</v>
      </c>
      <c r="E1033" s="16" t="n">
        <v>0.418276510820719</v>
      </c>
      <c r="F1033" s="16"/>
      <c r="G1033" s="16" t="n">
        <v>0.38314145742911</v>
      </c>
      <c r="H1033" s="16" t="n">
        <v>0.402482172723709</v>
      </c>
      <c r="I1033" s="16" t="n">
        <v>0.428391938310768</v>
      </c>
      <c r="J1033" s="16"/>
      <c r="K1033" s="16" t="n">
        <v>0.399040239862378</v>
      </c>
      <c r="L1033" s="16" t="n">
        <v>0.430375285585509</v>
      </c>
      <c r="M1033" s="16" t="n">
        <v>0.397251219869845</v>
      </c>
      <c r="N1033" s="16" t="n">
        <v>0.378583083095156</v>
      </c>
      <c r="O1033" s="16" t="n">
        <v>0.398584392085847</v>
      </c>
      <c r="P1033" s="16" t="n">
        <v>0.409991342252359</v>
      </c>
      <c r="Q1033" s="16" t="n">
        <v>0.475614211209964</v>
      </c>
      <c r="R1033" s="16" t="n">
        <v>0.415845207844445</v>
      </c>
      <c r="S1033" s="16" t="n">
        <v>0.396628432236299</v>
      </c>
      <c r="T1033" s="16" t="n">
        <v>0.383720078372622</v>
      </c>
      <c r="U1033" s="16" t="n">
        <v>0.369563426867834</v>
      </c>
      <c r="V1033" s="16" t="n">
        <v>0.537609397203559</v>
      </c>
      <c r="W1033" s="16"/>
      <c r="X1033" s="16" t="n">
        <v>0.418279334373147</v>
      </c>
      <c r="Y1033" s="16" t="n">
        <v>0.396775088809536</v>
      </c>
      <c r="Z1033" s="16"/>
      <c r="AA1033" s="16" t="n">
        <v>0.463762127969522</v>
      </c>
      <c r="AB1033" s="16" t="n">
        <v>0.398980945179162</v>
      </c>
      <c r="AC1033" s="16" t="n">
        <v>0.386948943334952</v>
      </c>
      <c r="AD1033" s="16"/>
      <c r="AE1033" s="16" t="n">
        <v>0.411019547832216</v>
      </c>
      <c r="AF1033" s="16" t="n">
        <v>0.432534454367466</v>
      </c>
      <c r="AG1033" s="16" t="n">
        <v>0.361168990003659</v>
      </c>
      <c r="AH1033" s="16"/>
      <c r="AI1033" s="16" t="n">
        <v>0.386218847528785</v>
      </c>
      <c r="AJ1033" s="16" t="n">
        <v>0.479980310156132</v>
      </c>
    </row>
    <row r="1034">
      <c r="B1034" t="s">
        <v>61</v>
      </c>
      <c r="C1034" s="16" t="n">
        <v>0.212302744370134</v>
      </c>
      <c r="D1034" s="16" t="n">
        <v>0.207323840926582</v>
      </c>
      <c r="E1034" s="16" t="n">
        <v>0.218800730925702</v>
      </c>
      <c r="F1034" s="16"/>
      <c r="G1034" s="16" t="n">
        <v>0.1837036269188</v>
      </c>
      <c r="H1034" s="16" t="n">
        <v>0.208513848109789</v>
      </c>
      <c r="I1034" s="16" t="n">
        <v>0.227123104238669</v>
      </c>
      <c r="J1034" s="16"/>
      <c r="K1034" s="16" t="n">
        <v>0.30060964898004</v>
      </c>
      <c r="L1034" s="16" t="n">
        <v>0.192809124128529</v>
      </c>
      <c r="M1034" s="16" t="n">
        <v>0.176439015533146</v>
      </c>
      <c r="N1034" s="16" t="n">
        <v>0.202865844244001</v>
      </c>
      <c r="O1034" s="16" t="n">
        <v>0.253248698976452</v>
      </c>
      <c r="P1034" s="16" t="n">
        <v>0.204615642772274</v>
      </c>
      <c r="Q1034" s="16" t="n">
        <v>0.163316167393733</v>
      </c>
      <c r="R1034" s="16" t="n">
        <v>0.185354297727037</v>
      </c>
      <c r="S1034" s="16" t="n">
        <v>0.189128227992133</v>
      </c>
      <c r="T1034" s="16" t="n">
        <v>0.197388015898647</v>
      </c>
      <c r="U1034" s="16" t="n">
        <v>0.225519160517341</v>
      </c>
      <c r="V1034" s="16" t="n">
        <v>0.205416996290845</v>
      </c>
      <c r="W1034" s="16"/>
      <c r="X1034" s="16" t="n">
        <v>0.169803106262665</v>
      </c>
      <c r="Y1034" s="16" t="n">
        <v>0.284912315972823</v>
      </c>
      <c r="Z1034" s="16"/>
      <c r="AA1034" s="16" t="n">
        <v>0.243043579538825</v>
      </c>
      <c r="AB1034" s="16" t="n">
        <v>0.20275286595749</v>
      </c>
      <c r="AC1034" s="16" t="n">
        <v>0.202873966584039</v>
      </c>
      <c r="AD1034" s="16"/>
      <c r="AE1034" s="16" t="n">
        <v>0.239671291581477</v>
      </c>
      <c r="AF1034" s="16" t="n">
        <v>0.186393393739929</v>
      </c>
      <c r="AG1034" s="16" t="n">
        <v>0.194882189693043</v>
      </c>
      <c r="AH1034" s="16"/>
      <c r="AI1034" s="16" t="n">
        <v>0.296996857672189</v>
      </c>
      <c r="AJ1034" s="16" t="n">
        <v>0.157998229507556</v>
      </c>
    </row>
    <row r="1035">
      <c r="B1035" t="s">
        <v>94</v>
      </c>
      <c r="C1035" s="16" t="n">
        <v>0.203864988591747</v>
      </c>
      <c r="D1035" s="16" t="n">
        <v>0.18768757691448</v>
      </c>
      <c r="E1035" s="16" t="n">
        <v>0.21940392412664</v>
      </c>
      <c r="F1035" s="16"/>
      <c r="G1035" s="16" t="n">
        <v>0.275511916314745</v>
      </c>
      <c r="H1035" s="16" t="n">
        <v>0.198720067654306</v>
      </c>
      <c r="I1035" s="16" t="n">
        <v>0.180353788325383</v>
      </c>
      <c r="J1035" s="16"/>
      <c r="K1035" s="16" t="n">
        <v>0.146019473864348</v>
      </c>
      <c r="L1035" s="16" t="n">
        <v>0.237673187921706</v>
      </c>
      <c r="M1035" s="16" t="n">
        <v>0.221304209450356</v>
      </c>
      <c r="N1035" s="16" t="n">
        <v>0.223030117688985</v>
      </c>
      <c r="O1035" s="16" t="n">
        <v>0.212025311483989</v>
      </c>
      <c r="P1035" s="16" t="n">
        <v>0.201747818026629</v>
      </c>
      <c r="Q1035" s="16" t="n">
        <v>0.201562423659993</v>
      </c>
      <c r="R1035" s="16" t="n">
        <v>0.234496999522461</v>
      </c>
      <c r="S1035" s="16" t="n">
        <v>0.224075404542024</v>
      </c>
      <c r="T1035" s="16" t="n">
        <v>0.186916871660622</v>
      </c>
      <c r="U1035" s="16" t="n">
        <v>0.203856166777876</v>
      </c>
      <c r="V1035" s="16" t="n">
        <v>0.143996632803113</v>
      </c>
      <c r="W1035" s="16"/>
      <c r="X1035" s="16" t="n">
        <v>0.229796546693742</v>
      </c>
      <c r="Y1035" s="16" t="n">
        <v>0.15956156840697</v>
      </c>
      <c r="Z1035" s="16"/>
      <c r="AA1035" s="16" t="n">
        <v>0.130179594675814</v>
      </c>
      <c r="AB1035" s="16" t="n">
        <v>0.227636618180164</v>
      </c>
      <c r="AC1035" s="16" t="n">
        <v>0.225287683780033</v>
      </c>
      <c r="AD1035" s="16"/>
      <c r="AE1035" s="16" t="n">
        <v>0.177680371906647</v>
      </c>
      <c r="AF1035" s="16" t="n">
        <v>0.208285527543827</v>
      </c>
      <c r="AG1035" s="16" t="n">
        <v>0.263998204262267</v>
      </c>
      <c r="AH1035" s="16"/>
      <c r="AI1035" s="16" t="n">
        <v>0.136825445204349</v>
      </c>
      <c r="AJ1035" s="16" t="n">
        <v>0.186691424115159</v>
      </c>
    </row>
    <row r="1036">
      <c r="C1036" s="16"/>
      <c r="D1036" s="16"/>
      <c r="E1036" s="16"/>
      <c r="F1036" s="16"/>
      <c r="G1036" s="16"/>
      <c r="H1036" s="16"/>
      <c r="I1036" s="16"/>
      <c r="J1036" s="16"/>
      <c r="K1036" s="16"/>
      <c r="L1036" s="16"/>
      <c r="M1036" s="16"/>
      <c r="N1036" s="16"/>
      <c r="O1036" s="16"/>
      <c r="P1036" s="16"/>
      <c r="Q1036" s="16"/>
      <c r="R1036" s="16"/>
      <c r="S1036" s="16"/>
      <c r="T1036" s="16"/>
      <c r="U1036" s="16"/>
      <c r="V1036" s="16"/>
      <c r="W1036" s="16"/>
      <c r="X1036" s="16"/>
      <c r="Y1036" s="16"/>
      <c r="Z1036" s="16"/>
      <c r="AA1036" s="16"/>
      <c r="AB1036" s="16"/>
      <c r="AC1036" s="16"/>
      <c r="AD1036" s="16"/>
      <c r="AE1036" s="16"/>
      <c r="AF1036" s="16"/>
      <c r="AG1036" s="16"/>
      <c r="AH1036" s="16"/>
      <c r="AI1036" s="16"/>
      <c r="AJ1036" s="16"/>
    </row>
    <row r="1037">
      <c r="B1037" s="7" t="s">
        <v>334</v>
      </c>
      <c r="C1037" s="16"/>
      <c r="D1037" s="16"/>
      <c r="E1037" s="16"/>
      <c r="F1037" s="16"/>
      <c r="G1037" s="16"/>
      <c r="H1037" s="16"/>
      <c r="I1037" s="16"/>
      <c r="J1037" s="16"/>
      <c r="K1037" s="16"/>
      <c r="L1037" s="16"/>
      <c r="M1037" s="16"/>
      <c r="N1037" s="16"/>
      <c r="O1037" s="16"/>
      <c r="P1037" s="16"/>
      <c r="Q1037" s="16"/>
      <c r="R1037" s="16"/>
      <c r="S1037" s="16"/>
      <c r="T1037" s="16"/>
      <c r="U1037" s="16"/>
      <c r="V1037" s="16"/>
      <c r="W1037" s="16"/>
      <c r="X1037" s="16"/>
      <c r="Y1037" s="16"/>
      <c r="Z1037" s="16"/>
      <c r="AA1037" s="16"/>
      <c r="AB1037" s="16"/>
      <c r="AC1037" s="16"/>
      <c r="AD1037" s="16"/>
      <c r="AE1037" s="16"/>
      <c r="AF1037" s="16"/>
      <c r="AG1037" s="16"/>
      <c r="AH1037" s="16"/>
      <c r="AI1037" s="16"/>
      <c r="AJ1037" s="16"/>
    </row>
    <row r="1038">
      <c r="B1038" s="26" t="s">
        <v>65</v>
      </c>
      <c r="C1038" s="16"/>
      <c r="D1038" s="16"/>
      <c r="E1038" s="16"/>
      <c r="F1038" s="16"/>
      <c r="G1038" s="16"/>
      <c r="H1038" s="16"/>
      <c r="I1038" s="16"/>
      <c r="J1038" s="16"/>
      <c r="K1038" s="16"/>
      <c r="L1038" s="16"/>
      <c r="M1038" s="16"/>
      <c r="N1038" s="16"/>
      <c r="O1038" s="16"/>
      <c r="P1038" s="16"/>
      <c r="Q1038" s="16"/>
      <c r="R1038" s="16"/>
      <c r="S1038" s="16"/>
      <c r="T1038" s="16"/>
      <c r="U1038" s="16"/>
      <c r="V1038" s="16"/>
      <c r="W1038" s="16"/>
      <c r="X1038" s="16"/>
      <c r="Y1038" s="16"/>
      <c r="Z1038" s="16"/>
      <c r="AA1038" s="16"/>
      <c r="AB1038" s="16"/>
      <c r="AC1038" s="16"/>
      <c r="AD1038" s="16"/>
      <c r="AE1038" s="16"/>
      <c r="AF1038" s="16"/>
      <c r="AG1038" s="16"/>
      <c r="AH1038" s="16"/>
      <c r="AI1038" s="16"/>
      <c r="AJ1038" s="16"/>
    </row>
    <row r="1039">
      <c r="B1039" t="s">
        <v>57</v>
      </c>
      <c r="C1039" s="16" t="n">
        <v>0.0287388381442057</v>
      </c>
      <c r="D1039" s="16" t="n">
        <v>0.0287923305874337</v>
      </c>
      <c r="E1039" s="16" t="n">
        <v>0.0283945312076612</v>
      </c>
      <c r="F1039" s="16"/>
      <c r="G1039" s="16" t="n">
        <v>0.0405531686492254</v>
      </c>
      <c r="H1039" s="16" t="n">
        <v>0.0297949290920479</v>
      </c>
      <c r="I1039" s="16" t="n">
        <v>0.0230901602173725</v>
      </c>
      <c r="J1039" s="16"/>
      <c r="K1039" s="16" t="n">
        <v>0.0163557642586619</v>
      </c>
      <c r="L1039" s="16" t="n">
        <v>0.0419988424572131</v>
      </c>
      <c r="M1039" s="16" t="n">
        <v>0.0348711081861764</v>
      </c>
      <c r="N1039" s="16" t="n">
        <v>0.00763706572053126</v>
      </c>
      <c r="O1039" s="16" t="n">
        <v>0.028546830701596</v>
      </c>
      <c r="P1039" s="16" t="n">
        <v>0.0596121692362627</v>
      </c>
      <c r="Q1039" s="16" t="n">
        <v>0.023805861486711</v>
      </c>
      <c r="R1039" s="16" t="n">
        <v>0.021310662840907</v>
      </c>
      <c r="S1039" s="16" t="n">
        <v>0.011215826727161</v>
      </c>
      <c r="T1039" s="16" t="n">
        <v>0.0358164187218722</v>
      </c>
      <c r="U1039" s="16" t="n">
        <v>0.0359705465004798</v>
      </c>
      <c r="V1039" s="16" t="n">
        <v>0.0418763999247722</v>
      </c>
      <c r="W1039" s="16"/>
      <c r="X1039" s="16" t="n">
        <v>0.0294837309317448</v>
      </c>
      <c r="Y1039" s="16" t="n">
        <v>0.0274662073971773</v>
      </c>
      <c r="Z1039" s="16"/>
      <c r="AA1039" s="16" t="n">
        <v>0.0132584775258463</v>
      </c>
      <c r="AB1039" s="16" t="n">
        <v>0.0325517675539213</v>
      </c>
      <c r="AC1039" s="16" t="n">
        <v>0.0348193651340899</v>
      </c>
      <c r="AD1039" s="16"/>
      <c r="AE1039" s="16" t="n">
        <v>0.0254271731653859</v>
      </c>
      <c r="AF1039" s="16" t="n">
        <v>0.0263233285522193</v>
      </c>
      <c r="AG1039" s="16" t="n">
        <v>0.042692021849243</v>
      </c>
      <c r="AH1039" s="16"/>
      <c r="AI1039" s="16" t="n">
        <v>0.0149844359675081</v>
      </c>
      <c r="AJ1039" s="16" t="n">
        <v>0.0323576521353701</v>
      </c>
    </row>
    <row r="1040">
      <c r="B1040" t="s">
        <v>58</v>
      </c>
      <c r="C1040" s="16" t="n">
        <v>0.0978134006736682</v>
      </c>
      <c r="D1040" s="16" t="n">
        <v>0.110665421687629</v>
      </c>
      <c r="E1040" s="16" t="n">
        <v>0.0866222615210066</v>
      </c>
      <c r="F1040" s="16"/>
      <c r="G1040" s="16" t="n">
        <v>0.0970891137503339</v>
      </c>
      <c r="H1040" s="16" t="n">
        <v>0.109635897186567</v>
      </c>
      <c r="I1040" s="16" t="n">
        <v>0.0871007889827229</v>
      </c>
      <c r="J1040" s="16"/>
      <c r="K1040" s="16" t="n">
        <v>0.106570206635439</v>
      </c>
      <c r="L1040" s="16" t="n">
        <v>0.103718058012141</v>
      </c>
      <c r="M1040" s="16" t="n">
        <v>0.11583461896965</v>
      </c>
      <c r="N1040" s="16" t="n">
        <v>0.086976646131882</v>
      </c>
      <c r="O1040" s="16" t="n">
        <v>0.0966474881859914</v>
      </c>
      <c r="P1040" s="16" t="n">
        <v>0.0749982826168098</v>
      </c>
      <c r="Q1040" s="16" t="n">
        <v>0.0831688301531446</v>
      </c>
      <c r="R1040" s="16" t="n">
        <v>0.101660603762233</v>
      </c>
      <c r="S1040" s="16" t="n">
        <v>0.126904437154722</v>
      </c>
      <c r="T1040" s="16" t="n">
        <v>0.0877856936702292</v>
      </c>
      <c r="U1040" s="16" t="n">
        <v>0.0776296545942991</v>
      </c>
      <c r="V1040" s="16" t="n">
        <v>0.0665269810086571</v>
      </c>
      <c r="W1040" s="16"/>
      <c r="X1040" s="16" t="n">
        <v>0.105487839124577</v>
      </c>
      <c r="Y1040" s="16" t="n">
        <v>0.084701814010209</v>
      </c>
      <c r="Z1040" s="16"/>
      <c r="AA1040" s="16" t="n">
        <v>0.099169334348855</v>
      </c>
      <c r="AB1040" s="16" t="n">
        <v>0.0967131186815048</v>
      </c>
      <c r="AC1040" s="16" t="n">
        <v>0.0983057730297356</v>
      </c>
      <c r="AD1040" s="16"/>
      <c r="AE1040" s="16" t="n">
        <v>0.0920128676951973</v>
      </c>
      <c r="AF1040" s="16" t="n">
        <v>0.112432540662132</v>
      </c>
      <c r="AG1040" s="16" t="n">
        <v>0.0820262450438795</v>
      </c>
      <c r="AH1040" s="16"/>
      <c r="AI1040" s="16" t="n">
        <v>0.0799302353415072</v>
      </c>
      <c r="AJ1040" s="16" t="n">
        <v>0.11544607189645</v>
      </c>
    </row>
    <row r="1041">
      <c r="B1041" t="s">
        <v>308</v>
      </c>
      <c r="C1041" s="16" t="n">
        <v>0.398132925861627</v>
      </c>
      <c r="D1041" s="16" t="n">
        <v>0.379532333310105</v>
      </c>
      <c r="E1041" s="16" t="n">
        <v>0.413424179563982</v>
      </c>
      <c r="F1041" s="16"/>
      <c r="G1041" s="16" t="n">
        <v>0.324487448961849</v>
      </c>
      <c r="H1041" s="16" t="n">
        <v>0.411586920848118</v>
      </c>
      <c r="I1041" s="16" t="n">
        <v>0.414703394400518</v>
      </c>
      <c r="J1041" s="16"/>
      <c r="K1041" s="16" t="n">
        <v>0.386073536138223</v>
      </c>
      <c r="L1041" s="16" t="n">
        <v>0.393522634570077</v>
      </c>
      <c r="M1041" s="16" t="n">
        <v>0.431583303398636</v>
      </c>
      <c r="N1041" s="16" t="n">
        <v>0.378607060162011</v>
      </c>
      <c r="O1041" s="16" t="n">
        <v>0.393276339082289</v>
      </c>
      <c r="P1041" s="16" t="n">
        <v>0.386423231571619</v>
      </c>
      <c r="Q1041" s="16" t="n">
        <v>0.420108814426682</v>
      </c>
      <c r="R1041" s="16" t="n">
        <v>0.437388744989799</v>
      </c>
      <c r="S1041" s="16" t="n">
        <v>0.378958823351211</v>
      </c>
      <c r="T1041" s="16" t="n">
        <v>0.430657978995144</v>
      </c>
      <c r="U1041" s="16" t="n">
        <v>0.397749167930547</v>
      </c>
      <c r="V1041" s="16" t="n">
        <v>0.353180440423096</v>
      </c>
      <c r="W1041" s="16"/>
      <c r="X1041" s="16" t="n">
        <v>0.421981058210268</v>
      </c>
      <c r="Y1041" s="16" t="n">
        <v>0.357388986607831</v>
      </c>
      <c r="Z1041" s="16"/>
      <c r="AA1041" s="16" t="n">
        <v>0.437348426742374</v>
      </c>
      <c r="AB1041" s="16" t="n">
        <v>0.392526747416493</v>
      </c>
      <c r="AC1041" s="16" t="n">
        <v>0.377308542698201</v>
      </c>
      <c r="AD1041" s="16"/>
      <c r="AE1041" s="16" t="n">
        <v>0.389827990523305</v>
      </c>
      <c r="AF1041" s="16" t="n">
        <v>0.400136663374393</v>
      </c>
      <c r="AG1041" s="16" t="n">
        <v>0.415921270479807</v>
      </c>
      <c r="AH1041" s="16"/>
      <c r="AI1041" s="16" t="n">
        <v>0.427126596580661</v>
      </c>
      <c r="AJ1041" s="16" t="n">
        <v>0.42793350310166</v>
      </c>
    </row>
    <row r="1042">
      <c r="B1042" t="s">
        <v>61</v>
      </c>
      <c r="C1042" s="16" t="n">
        <v>0.38378233060481</v>
      </c>
      <c r="D1042" s="16" t="n">
        <v>0.3885771674688</v>
      </c>
      <c r="E1042" s="16" t="n">
        <v>0.381494578281254</v>
      </c>
      <c r="F1042" s="16"/>
      <c r="G1042" s="16" t="n">
        <v>0.457461574420052</v>
      </c>
      <c r="H1042" s="16" t="n">
        <v>0.347896134447915</v>
      </c>
      <c r="I1042" s="16" t="n">
        <v>0.388067594911014</v>
      </c>
      <c r="J1042" s="16"/>
      <c r="K1042" s="16" t="n">
        <v>0.407483357139892</v>
      </c>
      <c r="L1042" s="16" t="n">
        <v>0.391019334660088</v>
      </c>
      <c r="M1042" s="16" t="n">
        <v>0.306229657639451</v>
      </c>
      <c r="N1042" s="16" t="n">
        <v>0.443784524504679</v>
      </c>
      <c r="O1042" s="16" t="n">
        <v>0.382235778673812</v>
      </c>
      <c r="P1042" s="16" t="n">
        <v>0.390505761245016</v>
      </c>
      <c r="Q1042" s="16" t="n">
        <v>0.372186718120269</v>
      </c>
      <c r="R1042" s="16" t="n">
        <v>0.338197029590652</v>
      </c>
      <c r="S1042" s="16" t="n">
        <v>0.408768511420286</v>
      </c>
      <c r="T1042" s="16" t="n">
        <v>0.320417190945149</v>
      </c>
      <c r="U1042" s="16" t="n">
        <v>0.407037083819376</v>
      </c>
      <c r="V1042" s="16" t="n">
        <v>0.398855086019662</v>
      </c>
      <c r="W1042" s="16"/>
      <c r="X1042" s="16" t="n">
        <v>0.344590344224775</v>
      </c>
      <c r="Y1042" s="16" t="n">
        <v>0.450740861736696</v>
      </c>
      <c r="Z1042" s="16"/>
      <c r="AA1042" s="16" t="n">
        <v>0.40255147174183</v>
      </c>
      <c r="AB1042" s="16" t="n">
        <v>0.380701253527643</v>
      </c>
      <c r="AC1042" s="16" t="n">
        <v>0.374347635949692</v>
      </c>
      <c r="AD1042" s="16"/>
      <c r="AE1042" s="16" t="n">
        <v>0.40859301624984</v>
      </c>
      <c r="AF1042" s="16" t="n">
        <v>0.375403718034142</v>
      </c>
      <c r="AG1042" s="16" t="n">
        <v>0.335746062017426</v>
      </c>
      <c r="AH1042" s="16"/>
      <c r="AI1042" s="16" t="n">
        <v>0.404277373881363</v>
      </c>
      <c r="AJ1042" s="16" t="n">
        <v>0.356007769480484</v>
      </c>
    </row>
    <row r="1043">
      <c r="B1043" t="s">
        <v>94</v>
      </c>
      <c r="C1043" s="16" t="n">
        <v>0.0915325047156887</v>
      </c>
      <c r="D1043" s="16" t="n">
        <v>0.0924327469460321</v>
      </c>
      <c r="E1043" s="16" t="n">
        <v>0.0900644494260964</v>
      </c>
      <c r="F1043" s="16"/>
      <c r="G1043" s="16" t="n">
        <v>0.0804086942185405</v>
      </c>
      <c r="H1043" s="16" t="n">
        <v>0.101086118425352</v>
      </c>
      <c r="I1043" s="16" t="n">
        <v>0.087038061488373</v>
      </c>
      <c r="J1043" s="16"/>
      <c r="K1043" s="16" t="n">
        <v>0.0835171358277837</v>
      </c>
      <c r="L1043" s="16" t="n">
        <v>0.0697411303004807</v>
      </c>
      <c r="M1043" s="16" t="n">
        <v>0.111481311806086</v>
      </c>
      <c r="N1043" s="16" t="n">
        <v>0.082994703480897</v>
      </c>
      <c r="O1043" s="16" t="n">
        <v>0.0992935633563117</v>
      </c>
      <c r="P1043" s="16" t="n">
        <v>0.0884605553302928</v>
      </c>
      <c r="Q1043" s="16" t="n">
        <v>0.100729775813193</v>
      </c>
      <c r="R1043" s="16" t="n">
        <v>0.101442958816409</v>
      </c>
      <c r="S1043" s="16" t="n">
        <v>0.0741524013466207</v>
      </c>
      <c r="T1043" s="16" t="n">
        <v>0.125322717667606</v>
      </c>
      <c r="U1043" s="16" t="n">
        <v>0.0816135471552983</v>
      </c>
      <c r="V1043" s="16" t="n">
        <v>0.139561092623813</v>
      </c>
      <c r="W1043" s="16"/>
      <c r="X1043" s="16" t="n">
        <v>0.0984570275086356</v>
      </c>
      <c r="Y1043" s="16" t="n">
        <v>0.0797021302480865</v>
      </c>
      <c r="Z1043" s="16"/>
      <c r="AA1043" s="16" t="n">
        <v>0.0476722896410944</v>
      </c>
      <c r="AB1043" s="16" t="n">
        <v>0.0975071128204385</v>
      </c>
      <c r="AC1043" s="16" t="n">
        <v>0.115218683188281</v>
      </c>
      <c r="AD1043" s="16"/>
      <c r="AE1043" s="16" t="n">
        <v>0.0841389523662712</v>
      </c>
      <c r="AF1043" s="16" t="n">
        <v>0.0857037493771133</v>
      </c>
      <c r="AG1043" s="16" t="n">
        <v>0.123614400609644</v>
      </c>
      <c r="AH1043" s="16"/>
      <c r="AI1043" s="16" t="n">
        <v>0.0736813582289614</v>
      </c>
      <c r="AJ1043" s="16" t="n">
        <v>0.0682550033860349</v>
      </c>
    </row>
    <row r="1044">
      <c r="C1044" s="16"/>
      <c r="D1044" s="16"/>
      <c r="E1044" s="16"/>
      <c r="F1044" s="16"/>
      <c r="G1044" s="16"/>
      <c r="H1044" s="16"/>
      <c r="I1044" s="16"/>
      <c r="J1044" s="16"/>
      <c r="K1044" s="16"/>
      <c r="L1044" s="16"/>
      <c r="M1044" s="16"/>
      <c r="N1044" s="16"/>
      <c r="O1044" s="16"/>
      <c r="P1044" s="16"/>
      <c r="Q1044" s="16"/>
      <c r="R1044" s="16"/>
      <c r="S1044" s="16"/>
      <c r="T1044" s="16"/>
      <c r="U1044" s="16"/>
      <c r="V1044" s="16"/>
      <c r="W1044" s="16"/>
      <c r="X1044" s="16"/>
      <c r="Y1044" s="16"/>
      <c r="Z1044" s="16"/>
      <c r="AA1044" s="16"/>
      <c r="AB1044" s="16"/>
      <c r="AC1044" s="16"/>
      <c r="AD1044" s="16"/>
      <c r="AE1044" s="16"/>
      <c r="AF1044" s="16"/>
      <c r="AG1044" s="16"/>
      <c r="AH1044" s="16"/>
      <c r="AI1044" s="16"/>
      <c r="AJ1044" s="16"/>
    </row>
    <row r="1045">
      <c r="B1045" s="7" t="s">
        <v>335</v>
      </c>
      <c r="C1045" s="16"/>
      <c r="D1045" s="16"/>
      <c r="E1045" s="16"/>
      <c r="F1045" s="16"/>
      <c r="G1045" s="16"/>
      <c r="H1045" s="16"/>
      <c r="I1045" s="16"/>
      <c r="J1045" s="16"/>
      <c r="K1045" s="16"/>
      <c r="L1045" s="16"/>
      <c r="M1045" s="16"/>
      <c r="N1045" s="16"/>
      <c r="O1045" s="16"/>
      <c r="P1045" s="16"/>
      <c r="Q1045" s="16"/>
      <c r="R1045" s="16"/>
      <c r="S1045" s="16"/>
      <c r="T1045" s="16"/>
      <c r="U1045" s="16"/>
      <c r="V1045" s="16"/>
      <c r="W1045" s="16"/>
      <c r="X1045" s="16"/>
      <c r="Y1045" s="16"/>
      <c r="Z1045" s="16"/>
      <c r="AA1045" s="16"/>
      <c r="AB1045" s="16"/>
      <c r="AC1045" s="16"/>
      <c r="AD1045" s="16"/>
      <c r="AE1045" s="16"/>
      <c r="AF1045" s="16"/>
      <c r="AG1045" s="16"/>
      <c r="AH1045" s="16"/>
      <c r="AI1045" s="16"/>
      <c r="AJ1045" s="16"/>
    </row>
    <row r="1046">
      <c r="B1046" s="26" t="s">
        <v>65</v>
      </c>
      <c r="C1046" s="16"/>
      <c r="D1046" s="16"/>
      <c r="E1046" s="16"/>
      <c r="F1046" s="16"/>
      <c r="G1046" s="16"/>
      <c r="H1046" s="16"/>
      <c r="I1046" s="16"/>
      <c r="J1046" s="16"/>
      <c r="K1046" s="16"/>
      <c r="L1046" s="16"/>
      <c r="M1046" s="16"/>
      <c r="N1046" s="16"/>
      <c r="O1046" s="16"/>
      <c r="P1046" s="16"/>
      <c r="Q1046" s="16"/>
      <c r="R1046" s="16"/>
      <c r="S1046" s="16"/>
      <c r="T1046" s="16"/>
      <c r="U1046" s="16"/>
      <c r="V1046" s="16"/>
      <c r="W1046" s="16"/>
      <c r="X1046" s="16"/>
      <c r="Y1046" s="16"/>
      <c r="Z1046" s="16"/>
      <c r="AA1046" s="16"/>
      <c r="AB1046" s="16"/>
      <c r="AC1046" s="16"/>
      <c r="AD1046" s="16"/>
      <c r="AE1046" s="16"/>
      <c r="AF1046" s="16"/>
      <c r="AG1046" s="16"/>
      <c r="AH1046" s="16"/>
      <c r="AI1046" s="16"/>
      <c r="AJ1046" s="16"/>
    </row>
    <row r="1047">
      <c r="B1047" t="s">
        <v>57</v>
      </c>
      <c r="C1047" s="16" t="n">
        <v>0.0208339443709788</v>
      </c>
      <c r="D1047" s="16" t="n">
        <v>0.0165704105781227</v>
      </c>
      <c r="E1047" s="16" t="n">
        <v>0.0256312357681942</v>
      </c>
      <c r="F1047" s="16"/>
      <c r="G1047" s="16" t="n">
        <v>0.0403767669685434</v>
      </c>
      <c r="H1047" s="16" t="n">
        <v>0.0228779155375376</v>
      </c>
      <c r="I1047" s="16" t="n">
        <v>0.0112137854530127</v>
      </c>
      <c r="J1047" s="16"/>
      <c r="K1047" s="16" t="n">
        <v>0.0296102269476346</v>
      </c>
      <c r="L1047" s="16" t="n">
        <v>0.0163041132697474</v>
      </c>
      <c r="M1047" s="16" t="n">
        <v>0.0111853419112347</v>
      </c>
      <c r="N1047" s="16" t="n">
        <v>0.0256595266301258</v>
      </c>
      <c r="O1047" s="16" t="n">
        <v>0.0154943776236964</v>
      </c>
      <c r="P1047" s="16" t="n">
        <v>0.0454697610794994</v>
      </c>
      <c r="Q1047" s="16" t="n">
        <v>0.0120601476125482</v>
      </c>
      <c r="R1047" s="16" t="n">
        <v>0.034055499145477</v>
      </c>
      <c r="S1047" s="16" t="n">
        <v>0.0182447112589336</v>
      </c>
      <c r="T1047" s="16" t="n">
        <v>0</v>
      </c>
      <c r="U1047" s="16" t="n">
        <v>0.0211968419310235</v>
      </c>
      <c r="V1047" s="16" t="n">
        <v>0.02272680175786</v>
      </c>
      <c r="W1047" s="16"/>
      <c r="X1047" s="16" t="n">
        <v>0.0193362235971693</v>
      </c>
      <c r="Y1047" s="16" t="n">
        <v>0.023392762954134</v>
      </c>
      <c r="Z1047" s="16"/>
      <c r="AA1047" s="16" t="n">
        <v>0.0113310000849902</v>
      </c>
      <c r="AB1047" s="16" t="n">
        <v>0.0190784527699764</v>
      </c>
      <c r="AC1047" s="16" t="n">
        <v>0.0300453801424406</v>
      </c>
      <c r="AD1047" s="16"/>
      <c r="AE1047" s="16" t="n">
        <v>0.0200305311906956</v>
      </c>
      <c r="AF1047" s="16" t="n">
        <v>0.0223400263940123</v>
      </c>
      <c r="AG1047" s="16" t="n">
        <v>0.0197543909925065</v>
      </c>
      <c r="AH1047" s="16"/>
      <c r="AI1047" s="16" t="n">
        <v>0.00881722072013529</v>
      </c>
      <c r="AJ1047" s="16" t="n">
        <v>0.019677156243882</v>
      </c>
    </row>
    <row r="1048">
      <c r="B1048" t="s">
        <v>58</v>
      </c>
      <c r="C1048" s="16" t="n">
        <v>0.104385473700274</v>
      </c>
      <c r="D1048" s="16" t="n">
        <v>0.0725048212384591</v>
      </c>
      <c r="E1048" s="16" t="n">
        <v>0.136100235687832</v>
      </c>
      <c r="F1048" s="16"/>
      <c r="G1048" s="16" t="n">
        <v>0.104645536952761</v>
      </c>
      <c r="H1048" s="16" t="n">
        <v>0.119700609156106</v>
      </c>
      <c r="I1048" s="16" t="n">
        <v>0.0900348207493216</v>
      </c>
      <c r="J1048" s="16"/>
      <c r="K1048" s="16" t="n">
        <v>0.129521445404791</v>
      </c>
      <c r="L1048" s="16" t="n">
        <v>0.111448406796678</v>
      </c>
      <c r="M1048" s="16" t="n">
        <v>0.114661766680378</v>
      </c>
      <c r="N1048" s="16" t="n">
        <v>0.0871064234016655</v>
      </c>
      <c r="O1048" s="16" t="n">
        <v>0.102732324906018</v>
      </c>
      <c r="P1048" s="16" t="n">
        <v>0.124468786070147</v>
      </c>
      <c r="Q1048" s="16" t="n">
        <v>0.0988142107332414</v>
      </c>
      <c r="R1048" s="16" t="n">
        <v>0.0690038144586227</v>
      </c>
      <c r="S1048" s="16" t="n">
        <v>0.0863568218313698</v>
      </c>
      <c r="T1048" s="16" t="n">
        <v>0.0684810761390914</v>
      </c>
      <c r="U1048" s="16" t="n">
        <v>0.143355265416089</v>
      </c>
      <c r="V1048" s="16" t="n">
        <v>0.0849505450585646</v>
      </c>
      <c r="W1048" s="16"/>
      <c r="X1048" s="16" t="n">
        <v>0.115951213743245</v>
      </c>
      <c r="Y1048" s="16" t="n">
        <v>0.0846256953307584</v>
      </c>
      <c r="Z1048" s="16"/>
      <c r="AA1048" s="16" t="n">
        <v>0.0857494553188266</v>
      </c>
      <c r="AB1048" s="16" t="n">
        <v>0.120132195812229</v>
      </c>
      <c r="AC1048" s="16" t="n">
        <v>0.0967831293836099</v>
      </c>
      <c r="AD1048" s="16"/>
      <c r="AE1048" s="16" t="n">
        <v>0.10068020059123</v>
      </c>
      <c r="AF1048" s="16" t="n">
        <v>0.108547907360262</v>
      </c>
      <c r="AG1048" s="16" t="n">
        <v>0.10534675688018</v>
      </c>
      <c r="AH1048" s="16"/>
      <c r="AI1048" s="16" t="n">
        <v>0.0853562054000258</v>
      </c>
      <c r="AJ1048" s="16" t="n">
        <v>0.113972239142709</v>
      </c>
    </row>
    <row r="1049">
      <c r="B1049" t="s">
        <v>308</v>
      </c>
      <c r="C1049" s="16" t="n">
        <v>0.446553601878511</v>
      </c>
      <c r="D1049" s="16" t="n">
        <v>0.455940518474524</v>
      </c>
      <c r="E1049" s="16" t="n">
        <v>0.436903195221121</v>
      </c>
      <c r="F1049" s="16"/>
      <c r="G1049" s="16" t="n">
        <v>0.471023323614134</v>
      </c>
      <c r="H1049" s="16" t="n">
        <v>0.433286823870936</v>
      </c>
      <c r="I1049" s="16" t="n">
        <v>0.449231376976817</v>
      </c>
      <c r="J1049" s="16"/>
      <c r="K1049" s="16" t="n">
        <v>0.35442882311406</v>
      </c>
      <c r="L1049" s="16" t="n">
        <v>0.44857740148701</v>
      </c>
      <c r="M1049" s="16" t="n">
        <v>0.48004498630422</v>
      </c>
      <c r="N1049" s="16" t="n">
        <v>0.500207762423886</v>
      </c>
      <c r="O1049" s="16" t="n">
        <v>0.461094067823482</v>
      </c>
      <c r="P1049" s="16" t="n">
        <v>0.354515301493246</v>
      </c>
      <c r="Q1049" s="16" t="n">
        <v>0.454428406555526</v>
      </c>
      <c r="R1049" s="16" t="n">
        <v>0.486738525954147</v>
      </c>
      <c r="S1049" s="16" t="n">
        <v>0.439944304408412</v>
      </c>
      <c r="T1049" s="16" t="n">
        <v>0.588526325288824</v>
      </c>
      <c r="U1049" s="16" t="n">
        <v>0.505437555954802</v>
      </c>
      <c r="V1049" s="16" t="n">
        <v>0.339548094809177</v>
      </c>
      <c r="W1049" s="16"/>
      <c r="X1049" s="16" t="n">
        <v>0.473525942671174</v>
      </c>
      <c r="Y1049" s="16" t="n">
        <v>0.400472030427839</v>
      </c>
      <c r="Z1049" s="16"/>
      <c r="AA1049" s="16" t="n">
        <v>0.45334002791035</v>
      </c>
      <c r="AB1049" s="16" t="n">
        <v>0.452635367132516</v>
      </c>
      <c r="AC1049" s="16" t="n">
        <v>0.433517544333294</v>
      </c>
      <c r="AD1049" s="16"/>
      <c r="AE1049" s="16" t="n">
        <v>0.451423122687579</v>
      </c>
      <c r="AF1049" s="16" t="n">
        <v>0.444535767859784</v>
      </c>
      <c r="AG1049" s="16" t="n">
        <v>0.43792249124736</v>
      </c>
      <c r="AH1049" s="16"/>
      <c r="AI1049" s="16" t="n">
        <v>0.473007061367888</v>
      </c>
      <c r="AJ1049" s="16" t="n">
        <v>0.448691503436118</v>
      </c>
    </row>
    <row r="1050">
      <c r="B1050" t="s">
        <v>61</v>
      </c>
      <c r="C1050" s="16" t="n">
        <v>0.301734157198576</v>
      </c>
      <c r="D1050" s="16" t="n">
        <v>0.34778356837649</v>
      </c>
      <c r="E1050" s="16" t="n">
        <v>0.259244800344597</v>
      </c>
      <c r="F1050" s="16"/>
      <c r="G1050" s="16" t="n">
        <v>0.242867853558431</v>
      </c>
      <c r="H1050" s="16" t="n">
        <v>0.286267359551753</v>
      </c>
      <c r="I1050" s="16" t="n">
        <v>0.339372975516644</v>
      </c>
      <c r="J1050" s="16"/>
      <c r="K1050" s="16" t="n">
        <v>0.381438368484668</v>
      </c>
      <c r="L1050" s="16" t="n">
        <v>0.249724534140221</v>
      </c>
      <c r="M1050" s="16" t="n">
        <v>0.262108224853076</v>
      </c>
      <c r="N1050" s="16" t="n">
        <v>0.296749580955954</v>
      </c>
      <c r="O1050" s="16" t="n">
        <v>0.29874219525517</v>
      </c>
      <c r="P1050" s="16" t="n">
        <v>0.334248238060417</v>
      </c>
      <c r="Q1050" s="16" t="n">
        <v>0.289017302874066</v>
      </c>
      <c r="R1050" s="16" t="n">
        <v>0.253820978180722</v>
      </c>
      <c r="S1050" s="16" t="n">
        <v>0.350476447156027</v>
      </c>
      <c r="T1050" s="16" t="n">
        <v>0.248954073825961</v>
      </c>
      <c r="U1050" s="16" t="n">
        <v>0.242895781947248</v>
      </c>
      <c r="V1050" s="16" t="n">
        <v>0.333559131164168</v>
      </c>
      <c r="W1050" s="16"/>
      <c r="X1050" s="16" t="n">
        <v>0.262231716510746</v>
      </c>
      <c r="Y1050" s="16" t="n">
        <v>0.369223091771408</v>
      </c>
      <c r="Z1050" s="16"/>
      <c r="AA1050" s="16" t="n">
        <v>0.351270070399498</v>
      </c>
      <c r="AB1050" s="16" t="n">
        <v>0.281491565747214</v>
      </c>
      <c r="AC1050" s="16" t="n">
        <v>0.293032871315356</v>
      </c>
      <c r="AD1050" s="16"/>
      <c r="AE1050" s="16" t="n">
        <v>0.316720188468368</v>
      </c>
      <c r="AF1050" s="16" t="n">
        <v>0.304166622966173</v>
      </c>
      <c r="AG1050" s="16" t="n">
        <v>0.256728528713857</v>
      </c>
      <c r="AH1050" s="16"/>
      <c r="AI1050" s="16" t="n">
        <v>0.341106878215</v>
      </c>
      <c r="AJ1050" s="16" t="n">
        <v>0.294542154983201</v>
      </c>
    </row>
    <row r="1051">
      <c r="B1051" t="s">
        <v>94</v>
      </c>
      <c r="C1051" s="16" t="n">
        <v>0.12649282285166</v>
      </c>
      <c r="D1051" s="16" t="n">
        <v>0.107200681332404</v>
      </c>
      <c r="E1051" s="16" t="n">
        <v>0.142120532978256</v>
      </c>
      <c r="F1051" s="16"/>
      <c r="G1051" s="16" t="n">
        <v>0.141086518906131</v>
      </c>
      <c r="H1051" s="16" t="n">
        <v>0.137867291883667</v>
      </c>
      <c r="I1051" s="16" t="n">
        <v>0.110147041304204</v>
      </c>
      <c r="J1051" s="16"/>
      <c r="K1051" s="16" t="n">
        <v>0.105001136048846</v>
      </c>
      <c r="L1051" s="16" t="n">
        <v>0.173945544306343</v>
      </c>
      <c r="M1051" s="16" t="n">
        <v>0.131999680251091</v>
      </c>
      <c r="N1051" s="16" t="n">
        <v>0.0902767065883686</v>
      </c>
      <c r="O1051" s="16" t="n">
        <v>0.121937034391633</v>
      </c>
      <c r="P1051" s="16" t="n">
        <v>0.141297913296691</v>
      </c>
      <c r="Q1051" s="16" t="n">
        <v>0.145679932224619</v>
      </c>
      <c r="R1051" s="16" t="n">
        <v>0.156381182261031</v>
      </c>
      <c r="S1051" s="16" t="n">
        <v>0.104977715345258</v>
      </c>
      <c r="T1051" s="16" t="n">
        <v>0.0940385247461242</v>
      </c>
      <c r="U1051" s="16" t="n">
        <v>0.0871145547508375</v>
      </c>
      <c r="V1051" s="16" t="n">
        <v>0.21921542721023</v>
      </c>
      <c r="W1051" s="16"/>
      <c r="X1051" s="16" t="n">
        <v>0.128954903477666</v>
      </c>
      <c r="Y1051" s="16" t="n">
        <v>0.122286419515861</v>
      </c>
      <c r="Z1051" s="16"/>
      <c r="AA1051" s="16" t="n">
        <v>0.0983094462863355</v>
      </c>
      <c r="AB1051" s="16" t="n">
        <v>0.126662418538064</v>
      </c>
      <c r="AC1051" s="16" t="n">
        <v>0.1466210748253</v>
      </c>
      <c r="AD1051" s="16"/>
      <c r="AE1051" s="16" t="n">
        <v>0.111145957062127</v>
      </c>
      <c r="AF1051" s="16" t="n">
        <v>0.120409675419769</v>
      </c>
      <c r="AG1051" s="16" t="n">
        <v>0.180247832166096</v>
      </c>
      <c r="AH1051" s="16"/>
      <c r="AI1051" s="16" t="n">
        <v>0.0917126342969509</v>
      </c>
      <c r="AJ1051" s="16" t="n">
        <v>0.123116946194091</v>
      </c>
    </row>
    <row r="1052">
      <c r="C1052" s="16"/>
      <c r="D1052" s="16"/>
      <c r="E1052" s="16"/>
      <c r="F1052" s="16"/>
      <c r="G1052" s="16"/>
      <c r="H1052" s="16"/>
      <c r="I1052" s="16"/>
      <c r="J1052" s="16"/>
      <c r="K1052" s="16"/>
      <c r="L1052" s="16"/>
      <c r="M1052" s="16"/>
      <c r="N1052" s="16"/>
      <c r="O1052" s="16"/>
      <c r="P1052" s="16"/>
      <c r="Q1052" s="16"/>
      <c r="R1052" s="16"/>
      <c r="S1052" s="16"/>
      <c r="T1052" s="16"/>
      <c r="U1052" s="16"/>
      <c r="V1052" s="16"/>
      <c r="W1052" s="16"/>
      <c r="X1052" s="16"/>
      <c r="Y1052" s="16"/>
      <c r="Z1052" s="16"/>
      <c r="AA1052" s="16"/>
      <c r="AB1052" s="16"/>
      <c r="AC1052" s="16"/>
      <c r="AD1052" s="16"/>
      <c r="AE1052" s="16"/>
      <c r="AF1052" s="16"/>
      <c r="AG1052" s="16"/>
      <c r="AH1052" s="16"/>
      <c r="AI1052" s="16"/>
      <c r="AJ1052" s="16"/>
    </row>
    <row r="1053">
      <c r="B1053" s="7" t="s">
        <v>336</v>
      </c>
      <c r="C1053" s="16"/>
      <c r="D1053" s="16"/>
      <c r="E1053" s="16"/>
      <c r="F1053" s="16"/>
      <c r="G1053" s="16"/>
      <c r="H1053" s="16"/>
      <c r="I1053" s="16"/>
      <c r="J1053" s="16"/>
      <c r="K1053" s="16"/>
      <c r="L1053" s="16"/>
      <c r="M1053" s="16"/>
      <c r="N1053" s="16"/>
      <c r="O1053" s="16"/>
      <c r="P1053" s="16"/>
      <c r="Q1053" s="16"/>
      <c r="R1053" s="16"/>
      <c r="S1053" s="16"/>
      <c r="T1053" s="16"/>
      <c r="U1053" s="16"/>
      <c r="V1053" s="16"/>
      <c r="W1053" s="16"/>
      <c r="X1053" s="16"/>
      <c r="Y1053" s="16"/>
      <c r="Z1053" s="16"/>
      <c r="AA1053" s="16"/>
      <c r="AB1053" s="16"/>
      <c r="AC1053" s="16"/>
      <c r="AD1053" s="16"/>
      <c r="AE1053" s="16"/>
      <c r="AF1053" s="16"/>
      <c r="AG1053" s="16"/>
      <c r="AH1053" s="16"/>
      <c r="AI1053" s="16"/>
      <c r="AJ1053" s="16"/>
    </row>
    <row r="1054">
      <c r="B1054" s="26" t="s">
        <v>65</v>
      </c>
      <c r="C1054" s="16"/>
      <c r="D1054" s="16"/>
      <c r="E1054" s="16"/>
      <c r="F1054" s="16"/>
      <c r="G1054" s="16"/>
      <c r="H1054" s="16"/>
      <c r="I1054" s="16"/>
      <c r="J1054" s="16"/>
      <c r="K1054" s="16"/>
      <c r="L1054" s="16"/>
      <c r="M1054" s="16"/>
      <c r="N1054" s="16"/>
      <c r="O1054" s="16"/>
      <c r="P1054" s="16"/>
      <c r="Q1054" s="16"/>
      <c r="R1054" s="16"/>
      <c r="S1054" s="16"/>
      <c r="T1054" s="16"/>
      <c r="U1054" s="16"/>
      <c r="V1054" s="16"/>
      <c r="W1054" s="16"/>
      <c r="X1054" s="16"/>
      <c r="Y1054" s="16"/>
      <c r="Z1054" s="16"/>
      <c r="AA1054" s="16"/>
      <c r="AB1054" s="16"/>
      <c r="AC1054" s="16"/>
      <c r="AD1054" s="16"/>
      <c r="AE1054" s="16"/>
      <c r="AF1054" s="16"/>
      <c r="AG1054" s="16"/>
      <c r="AH1054" s="16"/>
      <c r="AI1054" s="16"/>
      <c r="AJ1054" s="16"/>
    </row>
    <row r="1055">
      <c r="B1055" t="s">
        <v>57</v>
      </c>
      <c r="C1055" s="16" t="n">
        <v>0.0253773667589057</v>
      </c>
      <c r="D1055" s="16" t="n">
        <v>0.0171662864480203</v>
      </c>
      <c r="E1055" s="16" t="n">
        <v>0.0333561525299178</v>
      </c>
      <c r="F1055" s="16"/>
      <c r="G1055" s="16" t="n">
        <v>0.0519431047449976</v>
      </c>
      <c r="H1055" s="16" t="n">
        <v>0.0271605372611089</v>
      </c>
      <c r="I1055" s="16" t="n">
        <v>0.0132260705131435</v>
      </c>
      <c r="J1055" s="16"/>
      <c r="K1055" s="16" t="n">
        <v>0.0346808052682088</v>
      </c>
      <c r="L1055" s="16" t="n">
        <v>0.0190361442709835</v>
      </c>
      <c r="M1055" s="16" t="n">
        <v>0.0261557914117764</v>
      </c>
      <c r="N1055" s="16" t="n">
        <v>0.0415576712611922</v>
      </c>
      <c r="O1055" s="16" t="n">
        <v>0.0174118920075465</v>
      </c>
      <c r="P1055" s="16" t="n">
        <v>0.0355262585798866</v>
      </c>
      <c r="Q1055" s="16" t="n">
        <v>0.0137056633216877</v>
      </c>
      <c r="R1055" s="16" t="n">
        <v>0</v>
      </c>
      <c r="S1055" s="16" t="n">
        <v>0.0372913544216752</v>
      </c>
      <c r="T1055" s="16" t="n">
        <v>0.0164475882966864</v>
      </c>
      <c r="U1055" s="16" t="n">
        <v>0.0211265686860629</v>
      </c>
      <c r="V1055" s="16" t="n">
        <v>0</v>
      </c>
      <c r="W1055" s="16"/>
      <c r="X1055" s="16" t="n">
        <v>0.0216886418774414</v>
      </c>
      <c r="Y1055" s="16" t="n">
        <v>0.031679461207946</v>
      </c>
      <c r="Z1055" s="16"/>
      <c r="AA1055" s="16" t="n">
        <v>0.0142476519888751</v>
      </c>
      <c r="AB1055" s="16" t="n">
        <v>0.0304409078070286</v>
      </c>
      <c r="AC1055" s="16" t="n">
        <v>0.0266429421822583</v>
      </c>
      <c r="AD1055" s="16"/>
      <c r="AE1055" s="16" t="n">
        <v>0.0228987868167606</v>
      </c>
      <c r="AF1055" s="16" t="n">
        <v>0.0253766420338176</v>
      </c>
      <c r="AG1055" s="16" t="n">
        <v>0.0319639627553215</v>
      </c>
      <c r="AH1055" s="16"/>
      <c r="AI1055" s="16" t="n">
        <v>0.0130010227450591</v>
      </c>
      <c r="AJ1055" s="16" t="n">
        <v>0.0275424920946712</v>
      </c>
    </row>
    <row r="1056">
      <c r="B1056" t="s">
        <v>58</v>
      </c>
      <c r="C1056" s="16" t="n">
        <v>0.120934847328385</v>
      </c>
      <c r="D1056" s="16" t="n">
        <v>0.116414340004782</v>
      </c>
      <c r="E1056" s="16" t="n">
        <v>0.126530836145003</v>
      </c>
      <c r="F1056" s="16"/>
      <c r="G1056" s="16" t="n">
        <v>0.124517171066202</v>
      </c>
      <c r="H1056" s="16" t="n">
        <v>0.135422375495719</v>
      </c>
      <c r="I1056" s="16" t="n">
        <v>0.106041974719169</v>
      </c>
      <c r="J1056" s="16"/>
      <c r="K1056" s="16" t="n">
        <v>0.125907879179006</v>
      </c>
      <c r="L1056" s="16" t="n">
        <v>0.176875436095874</v>
      </c>
      <c r="M1056" s="16" t="n">
        <v>0.100081310663481</v>
      </c>
      <c r="N1056" s="16" t="n">
        <v>0.108915332319265</v>
      </c>
      <c r="O1056" s="16" t="n">
        <v>0.123159025993725</v>
      </c>
      <c r="P1056" s="16" t="n">
        <v>0.119639743943404</v>
      </c>
      <c r="Q1056" s="16" t="n">
        <v>0.0769209122483542</v>
      </c>
      <c r="R1056" s="16" t="n">
        <v>0.160412538457756</v>
      </c>
      <c r="S1056" s="16" t="n">
        <v>0.133424972966703</v>
      </c>
      <c r="T1056" s="16" t="n">
        <v>0.0792069734927867</v>
      </c>
      <c r="U1056" s="16" t="n">
        <v>0.0765800672243204</v>
      </c>
      <c r="V1056" s="16" t="n">
        <v>0.151614404411244</v>
      </c>
      <c r="W1056" s="16"/>
      <c r="X1056" s="16" t="n">
        <v>0.124298189714688</v>
      </c>
      <c r="Y1056" s="16" t="n">
        <v>0.115188660756041</v>
      </c>
      <c r="Z1056" s="16"/>
      <c r="AA1056" s="16" t="n">
        <v>0.105949559519071</v>
      </c>
      <c r="AB1056" s="16" t="n">
        <v>0.135529813671245</v>
      </c>
      <c r="AC1056" s="16" t="n">
        <v>0.112236335358146</v>
      </c>
      <c r="AD1056" s="16"/>
      <c r="AE1056" s="16" t="n">
        <v>0.127604743636834</v>
      </c>
      <c r="AF1056" s="16" t="n">
        <v>0.120004037744578</v>
      </c>
      <c r="AG1056" s="16" t="n">
        <v>0.105200769529211</v>
      </c>
      <c r="AH1056" s="16"/>
      <c r="AI1056" s="16" t="n">
        <v>0.118918992427627</v>
      </c>
      <c r="AJ1056" s="16" t="n">
        <v>0.130477798602109</v>
      </c>
    </row>
    <row r="1057">
      <c r="B1057" t="s">
        <v>308</v>
      </c>
      <c r="C1057" s="16" t="n">
        <v>0.462537848884918</v>
      </c>
      <c r="D1057" s="16" t="n">
        <v>0.454516790013002</v>
      </c>
      <c r="E1057" s="16" t="n">
        <v>0.470105481267291</v>
      </c>
      <c r="F1057" s="16"/>
      <c r="G1057" s="16" t="n">
        <v>0.444881973305723</v>
      </c>
      <c r="H1057" s="16" t="n">
        <v>0.470340555300751</v>
      </c>
      <c r="I1057" s="16" t="n">
        <v>0.462252204287522</v>
      </c>
      <c r="J1057" s="16"/>
      <c r="K1057" s="16" t="n">
        <v>0.490432940460446</v>
      </c>
      <c r="L1057" s="16" t="n">
        <v>0.408114621208209</v>
      </c>
      <c r="M1057" s="16" t="n">
        <v>0.501812979682607</v>
      </c>
      <c r="N1057" s="16" t="n">
        <v>0.415443643529992</v>
      </c>
      <c r="O1057" s="16" t="n">
        <v>0.508157787401544</v>
      </c>
      <c r="P1057" s="16" t="n">
        <v>0.41294743969979</v>
      </c>
      <c r="Q1057" s="16" t="n">
        <v>0.483274234149592</v>
      </c>
      <c r="R1057" s="16" t="n">
        <v>0.352648172597376</v>
      </c>
      <c r="S1057" s="16" t="n">
        <v>0.47310982153084</v>
      </c>
      <c r="T1057" s="16" t="n">
        <v>0.567364564153159</v>
      </c>
      <c r="U1057" s="16" t="n">
        <v>0.431612584501568</v>
      </c>
      <c r="V1057" s="16" t="n">
        <v>0.444048960315177</v>
      </c>
      <c r="W1057" s="16"/>
      <c r="X1057" s="16" t="n">
        <v>0.47407149878997</v>
      </c>
      <c r="Y1057" s="16" t="n">
        <v>0.442832895715585</v>
      </c>
      <c r="Z1057" s="16"/>
      <c r="AA1057" s="16" t="n">
        <v>0.480212140790215</v>
      </c>
      <c r="AB1057" s="16" t="n">
        <v>0.470548862043779</v>
      </c>
      <c r="AC1057" s="16" t="n">
        <v>0.439057705945812</v>
      </c>
      <c r="AD1057" s="16"/>
      <c r="AE1057" s="16" t="n">
        <v>0.452181794939732</v>
      </c>
      <c r="AF1057" s="16" t="n">
        <v>0.473521108029144</v>
      </c>
      <c r="AG1057" s="16" t="n">
        <v>0.466612860684741</v>
      </c>
      <c r="AH1057" s="16"/>
      <c r="AI1057" s="16" t="n">
        <v>0.483335009932583</v>
      </c>
      <c r="AJ1057" s="16" t="n">
        <v>0.48820064954551</v>
      </c>
    </row>
    <row r="1058">
      <c r="B1058" t="s">
        <v>61</v>
      </c>
      <c r="C1058" s="16" t="n">
        <v>0.249244112068914</v>
      </c>
      <c r="D1058" s="16" t="n">
        <v>0.29427166153832</v>
      </c>
      <c r="E1058" s="16" t="n">
        <v>0.20781280277375</v>
      </c>
      <c r="F1058" s="16"/>
      <c r="G1058" s="16" t="n">
        <v>0.214537507595129</v>
      </c>
      <c r="H1058" s="16" t="n">
        <v>0.223194689609718</v>
      </c>
      <c r="I1058" s="16" t="n">
        <v>0.287186037037928</v>
      </c>
      <c r="J1058" s="16"/>
      <c r="K1058" s="16" t="n">
        <v>0.265351928699875</v>
      </c>
      <c r="L1058" s="16" t="n">
        <v>0.220058903531408</v>
      </c>
      <c r="M1058" s="16" t="n">
        <v>0.218244170959537</v>
      </c>
      <c r="N1058" s="16" t="n">
        <v>0.296499080625823</v>
      </c>
      <c r="O1058" s="16" t="n">
        <v>0.206248433786038</v>
      </c>
      <c r="P1058" s="16" t="n">
        <v>0.263541367480966</v>
      </c>
      <c r="Q1058" s="16" t="n">
        <v>0.262059406238494</v>
      </c>
      <c r="R1058" s="16" t="n">
        <v>0.289344108072299</v>
      </c>
      <c r="S1058" s="16" t="n">
        <v>0.247288204929725</v>
      </c>
      <c r="T1058" s="16" t="n">
        <v>0.222370407188965</v>
      </c>
      <c r="U1058" s="16" t="n">
        <v>0.302223068592343</v>
      </c>
      <c r="V1058" s="16" t="n">
        <v>0.218258830100868</v>
      </c>
      <c r="W1058" s="16"/>
      <c r="X1058" s="16" t="n">
        <v>0.225262169942419</v>
      </c>
      <c r="Y1058" s="16" t="n">
        <v>0.290216661990445</v>
      </c>
      <c r="Z1058" s="16"/>
      <c r="AA1058" s="16" t="n">
        <v>0.28856266409065</v>
      </c>
      <c r="AB1058" s="16" t="n">
        <v>0.210293475685356</v>
      </c>
      <c r="AC1058" s="16" t="n">
        <v>0.272945073790681</v>
      </c>
      <c r="AD1058" s="16"/>
      <c r="AE1058" s="16" t="n">
        <v>0.276533572262915</v>
      </c>
      <c r="AF1058" s="16" t="n">
        <v>0.222405581278445</v>
      </c>
      <c r="AG1058" s="16" t="n">
        <v>0.234016587436179</v>
      </c>
      <c r="AH1058" s="16"/>
      <c r="AI1058" s="16" t="n">
        <v>0.29417832765306</v>
      </c>
      <c r="AJ1058" s="16" t="n">
        <v>0.19102289411901</v>
      </c>
    </row>
    <row r="1059">
      <c r="B1059" t="s">
        <v>94</v>
      </c>
      <c r="C1059" s="16" t="n">
        <v>0.141905824958877</v>
      </c>
      <c r="D1059" s="16" t="n">
        <v>0.117630921995876</v>
      </c>
      <c r="E1059" s="16" t="n">
        <v>0.162194727284039</v>
      </c>
      <c r="F1059" s="16"/>
      <c r="G1059" s="16" t="n">
        <v>0.164120243287948</v>
      </c>
      <c r="H1059" s="16" t="n">
        <v>0.143881842332703</v>
      </c>
      <c r="I1059" s="16" t="n">
        <v>0.131293713442237</v>
      </c>
      <c r="J1059" s="16"/>
      <c r="K1059" s="16" t="n">
        <v>0.0836264463924646</v>
      </c>
      <c r="L1059" s="16" t="n">
        <v>0.175914894893525</v>
      </c>
      <c r="M1059" s="16" t="n">
        <v>0.153705747282599</v>
      </c>
      <c r="N1059" s="16" t="n">
        <v>0.137584272263727</v>
      </c>
      <c r="O1059" s="16" t="n">
        <v>0.145022860811146</v>
      </c>
      <c r="P1059" s="16" t="n">
        <v>0.168345190295954</v>
      </c>
      <c r="Q1059" s="16" t="n">
        <v>0.164039784041872</v>
      </c>
      <c r="R1059" s="16" t="n">
        <v>0.197595180872569</v>
      </c>
      <c r="S1059" s="16" t="n">
        <v>0.108885646151057</v>
      </c>
      <c r="T1059" s="16" t="n">
        <v>0.114610466868403</v>
      </c>
      <c r="U1059" s="16" t="n">
        <v>0.168457710995706</v>
      </c>
      <c r="V1059" s="16" t="n">
        <v>0.186077805172711</v>
      </c>
      <c r="W1059" s="16"/>
      <c r="X1059" s="16" t="n">
        <v>0.154679499675481</v>
      </c>
      <c r="Y1059" s="16" t="n">
        <v>0.120082320329982</v>
      </c>
      <c r="Z1059" s="16"/>
      <c r="AA1059" s="16" t="n">
        <v>0.111027983611189</v>
      </c>
      <c r="AB1059" s="16" t="n">
        <v>0.153186940792592</v>
      </c>
      <c r="AC1059" s="16" t="n">
        <v>0.149117942723103</v>
      </c>
      <c r="AD1059" s="16"/>
      <c r="AE1059" s="16" t="n">
        <v>0.120781102343758</v>
      </c>
      <c r="AF1059" s="16" t="n">
        <v>0.158692630914015</v>
      </c>
      <c r="AG1059" s="16" t="n">
        <v>0.162205819594548</v>
      </c>
      <c r="AH1059" s="16"/>
      <c r="AI1059" s="16" t="n">
        <v>0.0905666472416706</v>
      </c>
      <c r="AJ1059" s="16" t="n">
        <v>0.1627561656387</v>
      </c>
    </row>
    <row r="1060">
      <c r="C1060" s="16"/>
      <c r="D1060" s="16"/>
      <c r="E1060" s="16"/>
      <c r="F1060" s="16"/>
      <c r="G1060" s="16"/>
      <c r="H1060" s="16"/>
      <c r="I1060" s="16"/>
      <c r="J1060" s="16"/>
      <c r="K1060" s="16"/>
      <c r="L1060" s="16"/>
      <c r="M1060" s="16"/>
      <c r="N1060" s="16"/>
      <c r="O1060" s="16"/>
      <c r="P1060" s="16"/>
      <c r="Q1060" s="16"/>
      <c r="R1060" s="16"/>
      <c r="S1060" s="16"/>
      <c r="T1060" s="16"/>
      <c r="U1060" s="16"/>
      <c r="V1060" s="16"/>
      <c r="W1060" s="16"/>
      <c r="X1060" s="16"/>
      <c r="Y1060" s="16"/>
      <c r="Z1060" s="16"/>
      <c r="AA1060" s="16"/>
      <c r="AB1060" s="16"/>
      <c r="AC1060" s="16"/>
      <c r="AD1060" s="16"/>
      <c r="AE1060" s="16"/>
      <c r="AF1060" s="16"/>
      <c r="AG1060" s="16"/>
      <c r="AH1060" s="16"/>
      <c r="AI1060" s="16"/>
      <c r="AJ1060" s="16"/>
    </row>
    <row r="1061">
      <c r="B1061" s="7" t="s">
        <v>337</v>
      </c>
      <c r="C1061" s="16"/>
      <c r="D1061" s="16"/>
      <c r="E1061" s="16"/>
      <c r="F1061" s="16"/>
      <c r="G1061" s="16"/>
      <c r="H1061" s="16"/>
      <c r="I1061" s="16"/>
      <c r="J1061" s="16"/>
      <c r="K1061" s="16"/>
      <c r="L1061" s="16"/>
      <c r="M1061" s="16"/>
      <c r="N1061" s="16"/>
      <c r="O1061" s="16"/>
      <c r="P1061" s="16"/>
      <c r="Q1061" s="16"/>
      <c r="R1061" s="16"/>
      <c r="S1061" s="16"/>
      <c r="T1061" s="16"/>
      <c r="U1061" s="16"/>
      <c r="V1061" s="16"/>
      <c r="W1061" s="16"/>
      <c r="X1061" s="16"/>
      <c r="Y1061" s="16"/>
      <c r="Z1061" s="16"/>
      <c r="AA1061" s="16"/>
      <c r="AB1061" s="16"/>
      <c r="AC1061" s="16"/>
      <c r="AD1061" s="16"/>
      <c r="AE1061" s="16"/>
      <c r="AF1061" s="16"/>
      <c r="AG1061" s="16"/>
      <c r="AH1061" s="16"/>
      <c r="AI1061" s="16"/>
      <c r="AJ1061" s="16"/>
    </row>
    <row r="1062">
      <c r="B1062" s="26" t="s">
        <v>65</v>
      </c>
      <c r="C1062" s="16"/>
      <c r="D1062" s="16"/>
      <c r="E1062" s="16"/>
      <c r="F1062" s="16"/>
      <c r="G1062" s="16"/>
      <c r="H1062" s="16"/>
      <c r="I1062" s="16"/>
      <c r="J1062" s="16"/>
      <c r="K1062" s="16"/>
      <c r="L1062" s="16"/>
      <c r="M1062" s="16"/>
      <c r="N1062" s="16"/>
      <c r="O1062" s="16"/>
      <c r="P1062" s="16"/>
      <c r="Q1062" s="16"/>
      <c r="R1062" s="16"/>
      <c r="S1062" s="16"/>
      <c r="T1062" s="16"/>
      <c r="U1062" s="16"/>
      <c r="V1062" s="16"/>
      <c r="W1062" s="16"/>
      <c r="X1062" s="16"/>
      <c r="Y1062" s="16"/>
      <c r="Z1062" s="16"/>
      <c r="AA1062" s="16"/>
      <c r="AB1062" s="16"/>
      <c r="AC1062" s="16"/>
      <c r="AD1062" s="16"/>
      <c r="AE1062" s="16"/>
      <c r="AF1062" s="16"/>
      <c r="AG1062" s="16"/>
      <c r="AH1062" s="16"/>
      <c r="AI1062" s="16"/>
      <c r="AJ1062" s="16"/>
    </row>
    <row r="1063">
      <c r="B1063" t="s">
        <v>57</v>
      </c>
      <c r="C1063" s="16" t="n">
        <v>0.0337286684341386</v>
      </c>
      <c r="D1063" s="16" t="n">
        <v>0.0301403916714593</v>
      </c>
      <c r="E1063" s="16" t="n">
        <v>0.0373052054349015</v>
      </c>
      <c r="F1063" s="16"/>
      <c r="G1063" s="16" t="n">
        <v>0.0472506836230006</v>
      </c>
      <c r="H1063" s="16" t="n">
        <v>0.0413090444848021</v>
      </c>
      <c r="I1063" s="16" t="n">
        <v>0.021335868170948</v>
      </c>
      <c r="J1063" s="16"/>
      <c r="K1063" s="16" t="n">
        <v>0.041366842453896</v>
      </c>
      <c r="L1063" s="16" t="n">
        <v>0.0405131226003263</v>
      </c>
      <c r="M1063" s="16" t="n">
        <v>0.0357139076402253</v>
      </c>
      <c r="N1063" s="16" t="n">
        <v>0.0256595266301258</v>
      </c>
      <c r="O1063" s="16" t="n">
        <v>0.0174118920075465</v>
      </c>
      <c r="P1063" s="16" t="n">
        <v>0.0335408481508169</v>
      </c>
      <c r="Q1063" s="16" t="n">
        <v>0.0358662837612763</v>
      </c>
      <c r="R1063" s="16" t="n">
        <v>0.0362165346964316</v>
      </c>
      <c r="S1063" s="16" t="n">
        <v>0.0273929785896068</v>
      </c>
      <c r="T1063" s="16" t="n">
        <v>0.0241880306278343</v>
      </c>
      <c r="U1063" s="16" t="n">
        <v>0.0413357436724485</v>
      </c>
      <c r="V1063" s="16" t="n">
        <v>0.0576501505316501</v>
      </c>
      <c r="W1063" s="16"/>
      <c r="X1063" s="16" t="n">
        <v>0.0334658361265788</v>
      </c>
      <c r="Y1063" s="16" t="n">
        <v>0.034177710875559</v>
      </c>
      <c r="Z1063" s="16"/>
      <c r="AA1063" s="16" t="n">
        <v>0.0181012532508507</v>
      </c>
      <c r="AB1063" s="16" t="n">
        <v>0.0363729597893682</v>
      </c>
      <c r="AC1063" s="16" t="n">
        <v>0.0414785118243878</v>
      </c>
      <c r="AD1063" s="16"/>
      <c r="AE1063" s="16" t="n">
        <v>0.0345205688865884</v>
      </c>
      <c r="AF1063" s="16" t="n">
        <v>0.0291477157915074</v>
      </c>
      <c r="AG1063" s="16" t="n">
        <v>0.0414007232713876</v>
      </c>
      <c r="AH1063" s="16"/>
      <c r="AI1063" s="16" t="n">
        <v>0.0205279914358707</v>
      </c>
      <c r="AJ1063" s="16" t="n">
        <v>0.0311859987610261</v>
      </c>
    </row>
    <row r="1064">
      <c r="B1064" t="s">
        <v>58</v>
      </c>
      <c r="C1064" s="16" t="n">
        <v>0.145079309730584</v>
      </c>
      <c r="D1064" s="16" t="n">
        <v>0.125549647696466</v>
      </c>
      <c r="E1064" s="16" t="n">
        <v>0.163485343882101</v>
      </c>
      <c r="F1064" s="16"/>
      <c r="G1064" s="16" t="n">
        <v>0.118533104528095</v>
      </c>
      <c r="H1064" s="16" t="n">
        <v>0.166288228189894</v>
      </c>
      <c r="I1064" s="16" t="n">
        <v>0.135832948514737</v>
      </c>
      <c r="J1064" s="16"/>
      <c r="K1064" s="16" t="n">
        <v>0.161990078456023</v>
      </c>
      <c r="L1064" s="16" t="n">
        <v>0.163888453641235</v>
      </c>
      <c r="M1064" s="16" t="n">
        <v>0.124842166631367</v>
      </c>
      <c r="N1064" s="16" t="n">
        <v>0.159096993472754</v>
      </c>
      <c r="O1064" s="16" t="n">
        <v>0.150807393678032</v>
      </c>
      <c r="P1064" s="16" t="n">
        <v>0.0930286941376991</v>
      </c>
      <c r="Q1064" s="16" t="n">
        <v>0.141915775572248</v>
      </c>
      <c r="R1064" s="16" t="n">
        <v>0.195258630972985</v>
      </c>
      <c r="S1064" s="16" t="n">
        <v>0.162278675814936</v>
      </c>
      <c r="T1064" s="16" t="n">
        <v>0.121293327432218</v>
      </c>
      <c r="U1064" s="16" t="n">
        <v>0.125943770051243</v>
      </c>
      <c r="V1064" s="16" t="n">
        <v>0.106954729113332</v>
      </c>
      <c r="W1064" s="16"/>
      <c r="X1064" s="16" t="n">
        <v>0.159416614940798</v>
      </c>
      <c r="Y1064" s="16" t="n">
        <v>0.120584381406296</v>
      </c>
      <c r="Z1064" s="16"/>
      <c r="AA1064" s="16" t="n">
        <v>0.160435735206145</v>
      </c>
      <c r="AB1064" s="16" t="n">
        <v>0.14713540027868</v>
      </c>
      <c r="AC1064" s="16" t="n">
        <v>0.131238204623272</v>
      </c>
      <c r="AD1064" s="16"/>
      <c r="AE1064" s="16" t="n">
        <v>0.143672194955136</v>
      </c>
      <c r="AF1064" s="16" t="n">
        <v>0.141032427368186</v>
      </c>
      <c r="AG1064" s="16" t="n">
        <v>0.157453940726403</v>
      </c>
      <c r="AH1064" s="16"/>
      <c r="AI1064" s="16" t="n">
        <v>0.142486316624159</v>
      </c>
      <c r="AJ1064" s="16" t="n">
        <v>0.187022554712924</v>
      </c>
    </row>
    <row r="1065">
      <c r="B1065" t="s">
        <v>308</v>
      </c>
      <c r="C1065" s="16" t="n">
        <v>0.442134091895707</v>
      </c>
      <c r="D1065" s="16" t="n">
        <v>0.42693140726872</v>
      </c>
      <c r="E1065" s="16" t="n">
        <v>0.454335721441886</v>
      </c>
      <c r="F1065" s="16"/>
      <c r="G1065" s="16" t="n">
        <v>0.442154481857435</v>
      </c>
      <c r="H1065" s="16" t="n">
        <v>0.432887564224851</v>
      </c>
      <c r="I1065" s="16" t="n">
        <v>0.45072824523516</v>
      </c>
      <c r="J1065" s="16"/>
      <c r="K1065" s="16" t="n">
        <v>0.414718895520143</v>
      </c>
      <c r="L1065" s="16" t="n">
        <v>0.473894144554721</v>
      </c>
      <c r="M1065" s="16" t="n">
        <v>0.509379565408455</v>
      </c>
      <c r="N1065" s="16" t="n">
        <v>0.363193871306115</v>
      </c>
      <c r="O1065" s="16" t="n">
        <v>0.479051145667387</v>
      </c>
      <c r="P1065" s="16" t="n">
        <v>0.384078489055216</v>
      </c>
      <c r="Q1065" s="16" t="n">
        <v>0.455272627991811</v>
      </c>
      <c r="R1065" s="16" t="n">
        <v>0.386996638248022</v>
      </c>
      <c r="S1065" s="16" t="n">
        <v>0.490043639927287</v>
      </c>
      <c r="T1065" s="16" t="n">
        <v>0.458284745329889</v>
      </c>
      <c r="U1065" s="16" t="n">
        <v>0.41355910395195</v>
      </c>
      <c r="V1065" s="16" t="n">
        <v>0.41509514152334</v>
      </c>
      <c r="W1065" s="16"/>
      <c r="X1065" s="16" t="n">
        <v>0.46261350597592</v>
      </c>
      <c r="Y1065" s="16" t="n">
        <v>0.40714552377477</v>
      </c>
      <c r="Z1065" s="16"/>
      <c r="AA1065" s="16" t="n">
        <v>0.470336111914681</v>
      </c>
      <c r="AB1065" s="16" t="n">
        <v>0.453774643192714</v>
      </c>
      <c r="AC1065" s="16" t="n">
        <v>0.406195750868659</v>
      </c>
      <c r="AD1065" s="16"/>
      <c r="AE1065" s="16" t="n">
        <v>0.429265420953275</v>
      </c>
      <c r="AF1065" s="16" t="n">
        <v>0.467281517610584</v>
      </c>
      <c r="AG1065" s="16" t="n">
        <v>0.422657602420641</v>
      </c>
      <c r="AH1065" s="16"/>
      <c r="AI1065" s="16" t="n">
        <v>0.464005387063467</v>
      </c>
      <c r="AJ1065" s="16" t="n">
        <v>0.479440021493924</v>
      </c>
    </row>
    <row r="1066">
      <c r="B1066" t="s">
        <v>61</v>
      </c>
      <c r="C1066" s="16" t="n">
        <v>0.252629549701899</v>
      </c>
      <c r="D1066" s="16" t="n">
        <v>0.307946210645288</v>
      </c>
      <c r="E1066" s="16" t="n">
        <v>0.202140464565615</v>
      </c>
      <c r="F1066" s="16"/>
      <c r="G1066" s="16" t="n">
        <v>0.234383521974415</v>
      </c>
      <c r="H1066" s="16" t="n">
        <v>0.225115410753391</v>
      </c>
      <c r="I1066" s="16" t="n">
        <v>0.285432870521744</v>
      </c>
      <c r="J1066" s="16"/>
      <c r="K1066" s="16" t="n">
        <v>0.296292305445874</v>
      </c>
      <c r="L1066" s="16" t="n">
        <v>0.17806128849602</v>
      </c>
      <c r="M1066" s="16" t="n">
        <v>0.170207666483019</v>
      </c>
      <c r="N1066" s="16" t="n">
        <v>0.338956967148147</v>
      </c>
      <c r="O1066" s="16" t="n">
        <v>0.192066235954776</v>
      </c>
      <c r="P1066" s="16" t="n">
        <v>0.330449210908396</v>
      </c>
      <c r="Q1066" s="16" t="n">
        <v>0.234610331524545</v>
      </c>
      <c r="R1066" s="16" t="n">
        <v>0.254822243831039</v>
      </c>
      <c r="S1066" s="16" t="n">
        <v>0.21721260285448</v>
      </c>
      <c r="T1066" s="16" t="n">
        <v>0.290631196663944</v>
      </c>
      <c r="U1066" s="16" t="n">
        <v>0.284866929120964</v>
      </c>
      <c r="V1066" s="16" t="n">
        <v>0.298046626617396</v>
      </c>
      <c r="W1066" s="16"/>
      <c r="X1066" s="16" t="n">
        <v>0.21318826363149</v>
      </c>
      <c r="Y1066" s="16" t="n">
        <v>0.320014003136298</v>
      </c>
      <c r="Z1066" s="16"/>
      <c r="AA1066" s="16" t="n">
        <v>0.276877647722514</v>
      </c>
      <c r="AB1066" s="16" t="n">
        <v>0.226791366934728</v>
      </c>
      <c r="AC1066" s="16" t="n">
        <v>0.26967643980031</v>
      </c>
      <c r="AD1066" s="16"/>
      <c r="AE1066" s="16" t="n">
        <v>0.282759942152701</v>
      </c>
      <c r="AF1066" s="16" t="n">
        <v>0.240652798218472</v>
      </c>
      <c r="AG1066" s="16" t="n">
        <v>0.198138566891399</v>
      </c>
      <c r="AH1066" s="16"/>
      <c r="AI1066" s="16" t="n">
        <v>0.291515870745181</v>
      </c>
      <c r="AJ1066" s="16" t="n">
        <v>0.198066437367162</v>
      </c>
    </row>
    <row r="1067">
      <c r="B1067" t="s">
        <v>94</v>
      </c>
      <c r="C1067" s="16" t="n">
        <v>0.126428380237671</v>
      </c>
      <c r="D1067" s="16" t="n">
        <v>0.109432342718066</v>
      </c>
      <c r="E1067" s="16" t="n">
        <v>0.142733264675496</v>
      </c>
      <c r="F1067" s="16"/>
      <c r="G1067" s="16" t="n">
        <v>0.157678208017056</v>
      </c>
      <c r="H1067" s="16" t="n">
        <v>0.134399752347062</v>
      </c>
      <c r="I1067" s="16" t="n">
        <v>0.106670067557411</v>
      </c>
      <c r="J1067" s="16"/>
      <c r="K1067" s="16" t="n">
        <v>0.0856318781240638</v>
      </c>
      <c r="L1067" s="16" t="n">
        <v>0.143642990707698</v>
      </c>
      <c r="M1067" s="16" t="n">
        <v>0.159856693836933</v>
      </c>
      <c r="N1067" s="16" t="n">
        <v>0.113092641442858</v>
      </c>
      <c r="O1067" s="16" t="n">
        <v>0.160663332692259</v>
      </c>
      <c r="P1067" s="16" t="n">
        <v>0.158902757747872</v>
      </c>
      <c r="Q1067" s="16" t="n">
        <v>0.13233498115012</v>
      </c>
      <c r="R1067" s="16" t="n">
        <v>0.126705952251523</v>
      </c>
      <c r="S1067" s="16" t="n">
        <v>0.10307210281369</v>
      </c>
      <c r="T1067" s="16" t="n">
        <v>0.105602699946114</v>
      </c>
      <c r="U1067" s="16" t="n">
        <v>0.134294453203395</v>
      </c>
      <c r="V1067" s="16" t="n">
        <v>0.122253352214282</v>
      </c>
      <c r="W1067" s="16"/>
      <c r="X1067" s="16" t="n">
        <v>0.131315779325213</v>
      </c>
      <c r="Y1067" s="16" t="n">
        <v>0.118078380807077</v>
      </c>
      <c r="Z1067" s="16"/>
      <c r="AA1067" s="16" t="n">
        <v>0.0742492519058085</v>
      </c>
      <c r="AB1067" s="16" t="n">
        <v>0.135925629804511</v>
      </c>
      <c r="AC1067" s="16" t="n">
        <v>0.151411092883372</v>
      </c>
      <c r="AD1067" s="16"/>
      <c r="AE1067" s="16" t="n">
        <v>0.109781873052299</v>
      </c>
      <c r="AF1067" s="16" t="n">
        <v>0.121885541011251</v>
      </c>
      <c r="AG1067" s="16" t="n">
        <v>0.180349166690169</v>
      </c>
      <c r="AH1067" s="16"/>
      <c r="AI1067" s="16" t="n">
        <v>0.0814644341313225</v>
      </c>
      <c r="AJ1067" s="16" t="n">
        <v>0.104284987664964</v>
      </c>
    </row>
    <row r="1068">
      <c r="C1068" s="16"/>
      <c r="D1068" s="16"/>
      <c r="E1068" s="16"/>
      <c r="F1068" s="16"/>
      <c r="G1068" s="16"/>
      <c r="H1068" s="16"/>
      <c r="I1068" s="16"/>
      <c r="J1068" s="16"/>
      <c r="K1068" s="16"/>
      <c r="L1068" s="16"/>
      <c r="M1068" s="16"/>
      <c r="N1068" s="16"/>
      <c r="O1068" s="16"/>
      <c r="P1068" s="16"/>
      <c r="Q1068" s="16"/>
      <c r="R1068" s="16"/>
      <c r="S1068" s="16"/>
      <c r="T1068" s="16"/>
      <c r="U1068" s="16"/>
      <c r="V1068" s="16"/>
      <c r="W1068" s="16"/>
      <c r="X1068" s="16"/>
      <c r="Y1068" s="16"/>
      <c r="Z1068" s="16"/>
      <c r="AA1068" s="16"/>
      <c r="AB1068" s="16"/>
      <c r="AC1068" s="16"/>
      <c r="AD1068" s="16"/>
      <c r="AE1068" s="16"/>
      <c r="AF1068" s="16"/>
      <c r="AG1068" s="16"/>
      <c r="AH1068" s="16"/>
      <c r="AI1068" s="16"/>
      <c r="AJ1068" s="16"/>
    </row>
    <row r="1069">
      <c r="B1069" s="7" t="s">
        <v>338</v>
      </c>
      <c r="C1069" s="16"/>
      <c r="D1069" s="16"/>
      <c r="E1069" s="16"/>
      <c r="F1069" s="16"/>
      <c r="G1069" s="16"/>
      <c r="H1069" s="16"/>
      <c r="I1069" s="16"/>
      <c r="J1069" s="16"/>
      <c r="K1069" s="16"/>
      <c r="L1069" s="16"/>
      <c r="M1069" s="16"/>
      <c r="N1069" s="16"/>
      <c r="O1069" s="16"/>
      <c r="P1069" s="16"/>
      <c r="Q1069" s="16"/>
      <c r="R1069" s="16"/>
      <c r="S1069" s="16"/>
      <c r="T1069" s="16"/>
      <c r="U1069" s="16"/>
      <c r="V1069" s="16"/>
      <c r="W1069" s="16"/>
      <c r="X1069" s="16"/>
      <c r="Y1069" s="16"/>
      <c r="Z1069" s="16"/>
      <c r="AA1069" s="16"/>
      <c r="AB1069" s="16"/>
      <c r="AC1069" s="16"/>
      <c r="AD1069" s="16"/>
      <c r="AE1069" s="16"/>
      <c r="AF1069" s="16"/>
      <c r="AG1069" s="16"/>
      <c r="AH1069" s="16"/>
      <c r="AI1069" s="16"/>
      <c r="AJ1069" s="16"/>
    </row>
    <row r="1070">
      <c r="B1070" s="26" t="s">
        <v>65</v>
      </c>
      <c r="C1070" s="16"/>
      <c r="D1070" s="16"/>
      <c r="E1070" s="16"/>
      <c r="F1070" s="16"/>
      <c r="G1070" s="16"/>
      <c r="H1070" s="16"/>
      <c r="I1070" s="16"/>
      <c r="J1070" s="16"/>
      <c r="K1070" s="16"/>
      <c r="L1070" s="16"/>
      <c r="M1070" s="16"/>
      <c r="N1070" s="16"/>
      <c r="O1070" s="16"/>
      <c r="P1070" s="16"/>
      <c r="Q1070" s="16"/>
      <c r="R1070" s="16"/>
      <c r="S1070" s="16"/>
      <c r="T1070" s="16"/>
      <c r="U1070" s="16"/>
      <c r="V1070" s="16"/>
      <c r="W1070" s="16"/>
      <c r="X1070" s="16"/>
      <c r="Y1070" s="16"/>
      <c r="Z1070" s="16"/>
      <c r="AA1070" s="16"/>
      <c r="AB1070" s="16"/>
      <c r="AC1070" s="16"/>
      <c r="AD1070" s="16"/>
      <c r="AE1070" s="16"/>
      <c r="AF1070" s="16"/>
      <c r="AG1070" s="16"/>
      <c r="AH1070" s="16"/>
      <c r="AI1070" s="16"/>
      <c r="AJ1070" s="16"/>
    </row>
    <row r="1071">
      <c r="B1071" t="s">
        <v>57</v>
      </c>
      <c r="C1071" s="16" t="n">
        <v>0.0249759705024856</v>
      </c>
      <c r="D1071" s="16" t="n">
        <v>0.0266070079898308</v>
      </c>
      <c r="E1071" s="16" t="n">
        <v>0.0231125245583022</v>
      </c>
      <c r="F1071" s="16"/>
      <c r="G1071" s="16" t="n">
        <v>0.0433868082902068</v>
      </c>
      <c r="H1071" s="16" t="n">
        <v>0.0265653004070996</v>
      </c>
      <c r="I1071" s="16" t="n">
        <v>0.0162258600761905</v>
      </c>
      <c r="J1071" s="16"/>
      <c r="K1071" s="16" t="n">
        <v>0.0360993679125212</v>
      </c>
      <c r="L1071" s="16" t="n">
        <v>0.0187591705071773</v>
      </c>
      <c r="M1071" s="16" t="n">
        <v>0.0313055803725286</v>
      </c>
      <c r="N1071" s="16" t="n">
        <v>0.0473008712077964</v>
      </c>
      <c r="O1071" s="16" t="n">
        <v>0.00684784501961763</v>
      </c>
      <c r="P1071" s="16" t="n">
        <v>0.0323526246287769</v>
      </c>
      <c r="Q1071" s="16" t="n">
        <v>0.0235448646922603</v>
      </c>
      <c r="R1071" s="16" t="n">
        <v>0.00896385285428461</v>
      </c>
      <c r="S1071" s="16" t="n">
        <v>0.018272260222845</v>
      </c>
      <c r="T1071" s="16" t="n">
        <v>0.0163833754026384</v>
      </c>
      <c r="U1071" s="16" t="n">
        <v>0.0327944926261542</v>
      </c>
      <c r="V1071" s="16" t="n">
        <v>0</v>
      </c>
      <c r="W1071" s="16"/>
      <c r="X1071" s="16" t="n">
        <v>0.0227662686436958</v>
      </c>
      <c r="Y1071" s="16" t="n">
        <v>0.0287511910097915</v>
      </c>
      <c r="Z1071" s="16"/>
      <c r="AA1071" s="16" t="n">
        <v>0.0154050594038816</v>
      </c>
      <c r="AB1071" s="16" t="n">
        <v>0.028878591939194</v>
      </c>
      <c r="AC1071" s="16" t="n">
        <v>0.0266685035958017</v>
      </c>
      <c r="AD1071" s="16"/>
      <c r="AE1071" s="16" t="n">
        <v>0.0252852284644499</v>
      </c>
      <c r="AF1071" s="16" t="n">
        <v>0.0229442080762971</v>
      </c>
      <c r="AG1071" s="16" t="n">
        <v>0.0284902131737003</v>
      </c>
      <c r="AH1071" s="16"/>
      <c r="AI1071" s="16" t="n">
        <v>0.00705171711858766</v>
      </c>
      <c r="AJ1071" s="16" t="n">
        <v>0.0322385554523591</v>
      </c>
    </row>
    <row r="1072">
      <c r="B1072" t="s">
        <v>58</v>
      </c>
      <c r="C1072" s="16" t="n">
        <v>0.113157750049912</v>
      </c>
      <c r="D1072" s="16" t="n">
        <v>0.0914256027465081</v>
      </c>
      <c r="E1072" s="16" t="n">
        <v>0.134010986036952</v>
      </c>
      <c r="F1072" s="16"/>
      <c r="G1072" s="16" t="n">
        <v>0.11744473337693</v>
      </c>
      <c r="H1072" s="16" t="n">
        <v>0.119707904886818</v>
      </c>
      <c r="I1072" s="16" t="n">
        <v>0.105370843025936</v>
      </c>
      <c r="J1072" s="16"/>
      <c r="K1072" s="16" t="n">
        <v>0.134981867757908</v>
      </c>
      <c r="L1072" s="16" t="n">
        <v>0.114244672742003</v>
      </c>
      <c r="M1072" s="16" t="n">
        <v>0.101050830270183</v>
      </c>
      <c r="N1072" s="16" t="n">
        <v>0.0982900905882236</v>
      </c>
      <c r="O1072" s="16" t="n">
        <v>0.117764847690249</v>
      </c>
      <c r="P1072" s="16" t="n">
        <v>0.0935641891795354</v>
      </c>
      <c r="Q1072" s="16" t="n">
        <v>0.142712207564551</v>
      </c>
      <c r="R1072" s="16" t="n">
        <v>0.0729719485045193</v>
      </c>
      <c r="S1072" s="16" t="n">
        <v>0.116299763180072</v>
      </c>
      <c r="T1072" s="16" t="n">
        <v>0.0708783079325394</v>
      </c>
      <c r="U1072" s="16" t="n">
        <v>0.146020751367327</v>
      </c>
      <c r="V1072" s="16" t="n">
        <v>0.153134366746057</v>
      </c>
      <c r="W1072" s="16"/>
      <c r="X1072" s="16" t="n">
        <v>0.12309783088649</v>
      </c>
      <c r="Y1072" s="16" t="n">
        <v>0.0961753698843442</v>
      </c>
      <c r="Z1072" s="16"/>
      <c r="AA1072" s="16" t="n">
        <v>0.1099835659634</v>
      </c>
      <c r="AB1072" s="16" t="n">
        <v>0.122641476137161</v>
      </c>
      <c r="AC1072" s="16" t="n">
        <v>0.102765337858438</v>
      </c>
      <c r="AD1072" s="16"/>
      <c r="AE1072" s="16" t="n">
        <v>0.112620552448076</v>
      </c>
      <c r="AF1072" s="16" t="n">
        <v>0.101060529366913</v>
      </c>
      <c r="AG1072" s="16" t="n">
        <v>0.140400990202517</v>
      </c>
      <c r="AH1072" s="16"/>
      <c r="AI1072" s="16" t="n">
        <v>0.0943185779498443</v>
      </c>
      <c r="AJ1072" s="16" t="n">
        <v>0.133079305686369</v>
      </c>
    </row>
    <row r="1073">
      <c r="B1073" t="s">
        <v>308</v>
      </c>
      <c r="C1073" s="16" t="n">
        <v>0.463441607246343</v>
      </c>
      <c r="D1073" s="16" t="n">
        <v>0.443918956423678</v>
      </c>
      <c r="E1073" s="16" t="n">
        <v>0.486553596393891</v>
      </c>
      <c r="F1073" s="16"/>
      <c r="G1073" s="16" t="n">
        <v>0.478919143431257</v>
      </c>
      <c r="H1073" s="16" t="n">
        <v>0.452223925081333</v>
      </c>
      <c r="I1073" s="16" t="n">
        <v>0.467764618651968</v>
      </c>
      <c r="J1073" s="16"/>
      <c r="K1073" s="16" t="n">
        <v>0.447190959113261</v>
      </c>
      <c r="L1073" s="16" t="n">
        <v>0.47915797205526</v>
      </c>
      <c r="M1073" s="16" t="n">
        <v>0.502679058102306</v>
      </c>
      <c r="N1073" s="16" t="n">
        <v>0.504054407069441</v>
      </c>
      <c r="O1073" s="16" t="n">
        <v>0.426816443134651</v>
      </c>
      <c r="P1073" s="16" t="n">
        <v>0.422861667916113</v>
      </c>
      <c r="Q1073" s="16" t="n">
        <v>0.421409322933204</v>
      </c>
      <c r="R1073" s="16" t="n">
        <v>0.449376168770516</v>
      </c>
      <c r="S1073" s="16" t="n">
        <v>0.502743422262337</v>
      </c>
      <c r="T1073" s="16" t="n">
        <v>0.530906924563255</v>
      </c>
      <c r="U1073" s="16" t="n">
        <v>0.387115294000383</v>
      </c>
      <c r="V1073" s="16" t="n">
        <v>0.38136953795857</v>
      </c>
      <c r="W1073" s="16"/>
      <c r="X1073" s="16" t="n">
        <v>0.470852281237507</v>
      </c>
      <c r="Y1073" s="16" t="n">
        <v>0.450780655583063</v>
      </c>
      <c r="Z1073" s="16"/>
      <c r="AA1073" s="16" t="n">
        <v>0.486078760804932</v>
      </c>
      <c r="AB1073" s="16" t="n">
        <v>0.467495643861821</v>
      </c>
      <c r="AC1073" s="16" t="n">
        <v>0.441669740265363</v>
      </c>
      <c r="AD1073" s="16"/>
      <c r="AE1073" s="16" t="n">
        <v>0.456453599829727</v>
      </c>
      <c r="AF1073" s="16" t="n">
        <v>0.497034232618865</v>
      </c>
      <c r="AG1073" s="16" t="n">
        <v>0.41031902746533</v>
      </c>
      <c r="AH1073" s="16"/>
      <c r="AI1073" s="16" t="n">
        <v>0.520267088524319</v>
      </c>
      <c r="AJ1073" s="16" t="n">
        <v>0.484590679318655</v>
      </c>
    </row>
    <row r="1074">
      <c r="B1074" t="s">
        <v>61</v>
      </c>
      <c r="C1074" s="16" t="n">
        <v>0.255830273228624</v>
      </c>
      <c r="D1074" s="16" t="n">
        <v>0.297337558966578</v>
      </c>
      <c r="E1074" s="16" t="n">
        <v>0.211934139506005</v>
      </c>
      <c r="F1074" s="16"/>
      <c r="G1074" s="16" t="n">
        <v>0.191559446613659</v>
      </c>
      <c r="H1074" s="16" t="n">
        <v>0.235958700313374</v>
      </c>
      <c r="I1074" s="16" t="n">
        <v>0.299701496924509</v>
      </c>
      <c r="J1074" s="16"/>
      <c r="K1074" s="16" t="n">
        <v>0.295574627731278</v>
      </c>
      <c r="L1074" s="16" t="n">
        <v>0.224816644483025</v>
      </c>
      <c r="M1074" s="16" t="n">
        <v>0.203607341991734</v>
      </c>
      <c r="N1074" s="16" t="n">
        <v>0.250371464215402</v>
      </c>
      <c r="O1074" s="16" t="n">
        <v>0.308382275683369</v>
      </c>
      <c r="P1074" s="16" t="n">
        <v>0.263534231265297</v>
      </c>
      <c r="Q1074" s="16" t="n">
        <v>0.261280884039873</v>
      </c>
      <c r="R1074" s="16" t="n">
        <v>0.301689755078601</v>
      </c>
      <c r="S1074" s="16" t="n">
        <v>0.216945031530237</v>
      </c>
      <c r="T1074" s="16" t="n">
        <v>0.259833133583505</v>
      </c>
      <c r="U1074" s="16" t="n">
        <v>0.288650686864864</v>
      </c>
      <c r="V1074" s="16" t="n">
        <v>0.208792843850879</v>
      </c>
      <c r="W1074" s="16"/>
      <c r="X1074" s="16" t="n">
        <v>0.229272787943464</v>
      </c>
      <c r="Y1074" s="16" t="n">
        <v>0.301203074392815</v>
      </c>
      <c r="Z1074" s="16"/>
      <c r="AA1074" s="16" t="n">
        <v>0.296361186313899</v>
      </c>
      <c r="AB1074" s="16" t="n">
        <v>0.22900238188709</v>
      </c>
      <c r="AC1074" s="16" t="n">
        <v>0.262440883633879</v>
      </c>
      <c r="AD1074" s="16"/>
      <c r="AE1074" s="16" t="n">
        <v>0.271211883745213</v>
      </c>
      <c r="AF1074" s="16" t="n">
        <v>0.249892862101701</v>
      </c>
      <c r="AG1074" s="16" t="n">
        <v>0.227635376848896</v>
      </c>
      <c r="AH1074" s="16"/>
      <c r="AI1074" s="16" t="n">
        <v>0.284362305534007</v>
      </c>
      <c r="AJ1074" s="16" t="n">
        <v>0.226686882466563</v>
      </c>
    </row>
    <row r="1075">
      <c r="B1075" t="s">
        <v>94</v>
      </c>
      <c r="C1075" s="16" t="n">
        <v>0.142594398972635</v>
      </c>
      <c r="D1075" s="16" t="n">
        <v>0.140710873873405</v>
      </c>
      <c r="E1075" s="16" t="n">
        <v>0.14438875350485</v>
      </c>
      <c r="F1075" s="16"/>
      <c r="G1075" s="16" t="n">
        <v>0.168689868287948</v>
      </c>
      <c r="H1075" s="16" t="n">
        <v>0.165544169311375</v>
      </c>
      <c r="I1075" s="16" t="n">
        <v>0.110937181321397</v>
      </c>
      <c r="J1075" s="16"/>
      <c r="K1075" s="16" t="n">
        <v>0.0861531774850323</v>
      </c>
      <c r="L1075" s="16" t="n">
        <v>0.163021540212535</v>
      </c>
      <c r="M1075" s="16" t="n">
        <v>0.161357189263249</v>
      </c>
      <c r="N1075" s="16" t="n">
        <v>0.0999831669191369</v>
      </c>
      <c r="O1075" s="16" t="n">
        <v>0.140188588472114</v>
      </c>
      <c r="P1075" s="16" t="n">
        <v>0.187687287010278</v>
      </c>
      <c r="Q1075" s="16" t="n">
        <v>0.151052720770112</v>
      </c>
      <c r="R1075" s="16" t="n">
        <v>0.166998274792079</v>
      </c>
      <c r="S1075" s="16" t="n">
        <v>0.14573952280451</v>
      </c>
      <c r="T1075" s="16" t="n">
        <v>0.121998258518062</v>
      </c>
      <c r="U1075" s="16" t="n">
        <v>0.145418775141272</v>
      </c>
      <c r="V1075" s="16" t="n">
        <v>0.256703251444495</v>
      </c>
      <c r="W1075" s="16"/>
      <c r="X1075" s="16" t="n">
        <v>0.154010831288844</v>
      </c>
      <c r="Y1075" s="16" t="n">
        <v>0.123089709129986</v>
      </c>
      <c r="Z1075" s="16"/>
      <c r="AA1075" s="16" t="n">
        <v>0.0921714275138879</v>
      </c>
      <c r="AB1075" s="16" t="n">
        <v>0.151981906174734</v>
      </c>
      <c r="AC1075" s="16" t="n">
        <v>0.166455534646519</v>
      </c>
      <c r="AD1075" s="16"/>
      <c r="AE1075" s="16" t="n">
        <v>0.134428735512534</v>
      </c>
      <c r="AF1075" s="16" t="n">
        <v>0.129068167836224</v>
      </c>
      <c r="AG1075" s="16" t="n">
        <v>0.193154392309556</v>
      </c>
      <c r="AH1075" s="16"/>
      <c r="AI1075" s="16" t="n">
        <v>0.0940003108732421</v>
      </c>
      <c r="AJ1075" s="16" t="n">
        <v>0.123404577076054</v>
      </c>
    </row>
    <row r="1076">
      <c r="C1076" s="16"/>
      <c r="D1076" s="16"/>
      <c r="E1076" s="16"/>
      <c r="F1076" s="16"/>
      <c r="G1076" s="16"/>
      <c r="H1076" s="16"/>
      <c r="I1076" s="16"/>
      <c r="J1076" s="16"/>
      <c r="K1076" s="16"/>
      <c r="L1076" s="16"/>
      <c r="M1076" s="16"/>
      <c r="N1076" s="16"/>
      <c r="O1076" s="16"/>
      <c r="P1076" s="16"/>
      <c r="Q1076" s="16"/>
      <c r="R1076" s="16"/>
      <c r="S1076" s="16"/>
      <c r="T1076" s="16"/>
      <c r="U1076" s="16"/>
      <c r="V1076" s="16"/>
      <c r="W1076" s="16"/>
      <c r="X1076" s="16"/>
      <c r="Y1076" s="16"/>
      <c r="Z1076" s="16"/>
      <c r="AA1076" s="16"/>
      <c r="AB1076" s="16"/>
      <c r="AC1076" s="16"/>
      <c r="AD1076" s="16"/>
      <c r="AE1076" s="16"/>
      <c r="AF1076" s="16"/>
      <c r="AG1076" s="16"/>
      <c r="AH1076" s="16"/>
      <c r="AI1076" s="16"/>
      <c r="AJ1076" s="16"/>
    </row>
    <row r="1077">
      <c r="B1077" s="7" t="s">
        <v>339</v>
      </c>
      <c r="C1077" s="16"/>
      <c r="D1077" s="16"/>
      <c r="E1077" s="16"/>
      <c r="F1077" s="16"/>
      <c r="G1077" s="16"/>
      <c r="H1077" s="16"/>
      <c r="I1077" s="16"/>
      <c r="J1077" s="16"/>
      <c r="K1077" s="16"/>
      <c r="L1077" s="16"/>
      <c r="M1077" s="16"/>
      <c r="N1077" s="16"/>
      <c r="O1077" s="16"/>
      <c r="P1077" s="16"/>
      <c r="Q1077" s="16"/>
      <c r="R1077" s="16"/>
      <c r="S1077" s="16"/>
      <c r="T1077" s="16"/>
      <c r="U1077" s="16"/>
      <c r="V1077" s="16"/>
      <c r="W1077" s="16"/>
      <c r="X1077" s="16"/>
      <c r="Y1077" s="16"/>
      <c r="Z1077" s="16"/>
      <c r="AA1077" s="16"/>
      <c r="AB1077" s="16"/>
      <c r="AC1077" s="16"/>
      <c r="AD1077" s="16"/>
      <c r="AE1077" s="16"/>
      <c r="AF1077" s="16"/>
      <c r="AG1077" s="16"/>
      <c r="AH1077" s="16"/>
      <c r="AI1077" s="16"/>
      <c r="AJ1077" s="16"/>
    </row>
    <row r="1078">
      <c r="B1078" s="26" t="s">
        <v>65</v>
      </c>
      <c r="C1078" s="16"/>
      <c r="D1078" s="16"/>
      <c r="E1078" s="16"/>
      <c r="F1078" s="16"/>
      <c r="G1078" s="16"/>
      <c r="H1078" s="16"/>
      <c r="I1078" s="16"/>
      <c r="J1078" s="16"/>
      <c r="K1078" s="16"/>
      <c r="L1078" s="16"/>
      <c r="M1078" s="16"/>
      <c r="N1078" s="16"/>
      <c r="O1078" s="16"/>
      <c r="P1078" s="16"/>
      <c r="Q1078" s="16"/>
      <c r="R1078" s="16"/>
      <c r="S1078" s="16"/>
      <c r="T1078" s="16"/>
      <c r="U1078" s="16"/>
      <c r="V1078" s="16"/>
      <c r="W1078" s="16"/>
      <c r="X1078" s="16"/>
      <c r="Y1078" s="16"/>
      <c r="Z1078" s="16"/>
      <c r="AA1078" s="16"/>
      <c r="AB1078" s="16"/>
      <c r="AC1078" s="16"/>
      <c r="AD1078" s="16"/>
      <c r="AE1078" s="16"/>
      <c r="AF1078" s="16"/>
      <c r="AG1078" s="16"/>
      <c r="AH1078" s="16"/>
      <c r="AI1078" s="16"/>
      <c r="AJ1078" s="16"/>
    </row>
    <row r="1079">
      <c r="B1079" t="s">
        <v>57</v>
      </c>
      <c r="C1079" s="16" t="n">
        <v>0.168072998185598</v>
      </c>
      <c r="D1079" s="16" t="n">
        <v>0.130078221825717</v>
      </c>
      <c r="E1079" s="16" t="n">
        <v>0.202780895602958</v>
      </c>
      <c r="F1079" s="16"/>
      <c r="G1079" s="16" t="n">
        <v>0.183106113804993</v>
      </c>
      <c r="H1079" s="16" t="n">
        <v>0.189345964275714</v>
      </c>
      <c r="I1079" s="16" t="n">
        <v>0.14234491878215</v>
      </c>
      <c r="J1079" s="16"/>
      <c r="K1079" s="16" t="n">
        <v>0.137680747061104</v>
      </c>
      <c r="L1079" s="16" t="n">
        <v>0.213870414808282</v>
      </c>
      <c r="M1079" s="16" t="n">
        <v>0.20603598689742</v>
      </c>
      <c r="N1079" s="16" t="n">
        <v>0.170435814663478</v>
      </c>
      <c r="O1079" s="16" t="n">
        <v>0.162061865714372</v>
      </c>
      <c r="P1079" s="16" t="n">
        <v>0.133684937160052</v>
      </c>
      <c r="Q1079" s="16" t="n">
        <v>0.199736036102316</v>
      </c>
      <c r="R1079" s="16" t="n">
        <v>0.189507929772064</v>
      </c>
      <c r="S1079" s="16" t="n">
        <v>0.140637656995406</v>
      </c>
      <c r="T1079" s="16" t="n">
        <v>0.157914170590039</v>
      </c>
      <c r="U1079" s="16" t="n">
        <v>0.166211208616855</v>
      </c>
      <c r="V1079" s="16" t="n">
        <v>0.131077468084091</v>
      </c>
      <c r="W1079" s="16"/>
      <c r="X1079" s="16" t="n">
        <v>0.195599936483979</v>
      </c>
      <c r="Y1079" s="16" t="n">
        <v>0.121043910730197</v>
      </c>
      <c r="Z1079" s="16"/>
      <c r="AA1079" s="16" t="n">
        <v>0.116548354912101</v>
      </c>
      <c r="AB1079" s="16" t="n">
        <v>0.190954518708325</v>
      </c>
      <c r="AC1079" s="16" t="n">
        <v>0.174680928617654</v>
      </c>
      <c r="AD1079" s="16"/>
      <c r="AE1079" s="16" t="n">
        <v>0.137685615879968</v>
      </c>
      <c r="AF1079" s="16" t="n">
        <v>0.180521322011018</v>
      </c>
      <c r="AG1079" s="16" t="n">
        <v>0.222240390347947</v>
      </c>
      <c r="AH1079" s="16"/>
      <c r="AI1079" s="16" t="n">
        <v>0.0934328343076781</v>
      </c>
      <c r="AJ1079" s="16" t="n">
        <v>0.197304318181618</v>
      </c>
    </row>
    <row r="1080">
      <c r="B1080" t="s">
        <v>58</v>
      </c>
      <c r="C1080" s="16" t="n">
        <v>0.259824364691662</v>
      </c>
      <c r="D1080" s="16" t="n">
        <v>0.227084973999629</v>
      </c>
      <c r="E1080" s="16" t="n">
        <v>0.293913893697304</v>
      </c>
      <c r="F1080" s="16"/>
      <c r="G1080" s="16" t="n">
        <v>0.286599859398845</v>
      </c>
      <c r="H1080" s="16" t="n">
        <v>0.266415780653853</v>
      </c>
      <c r="I1080" s="16" t="n">
        <v>0.243117028193887</v>
      </c>
      <c r="J1080" s="16"/>
      <c r="K1080" s="16" t="n">
        <v>0.218552929709295</v>
      </c>
      <c r="L1080" s="16" t="n">
        <v>0.317714256787473</v>
      </c>
      <c r="M1080" s="16" t="n">
        <v>0.274655583233615</v>
      </c>
      <c r="N1080" s="16" t="n">
        <v>0.282318073411385</v>
      </c>
      <c r="O1080" s="16" t="n">
        <v>0.26671056722136</v>
      </c>
      <c r="P1080" s="16" t="n">
        <v>0.242409514087905</v>
      </c>
      <c r="Q1080" s="16" t="n">
        <v>0.209997708043455</v>
      </c>
      <c r="R1080" s="16" t="n">
        <v>0.240210815834309</v>
      </c>
      <c r="S1080" s="16" t="n">
        <v>0.287328505640739</v>
      </c>
      <c r="T1080" s="16" t="n">
        <v>0.26989541589841</v>
      </c>
      <c r="U1080" s="16" t="n">
        <v>0.224225695760632</v>
      </c>
      <c r="V1080" s="16" t="n">
        <v>0.222995091761477</v>
      </c>
      <c r="W1080" s="16"/>
      <c r="X1080" s="16" t="n">
        <v>0.281866246202636</v>
      </c>
      <c r="Y1080" s="16" t="n">
        <v>0.222166359939198</v>
      </c>
      <c r="Z1080" s="16"/>
      <c r="AA1080" s="16" t="n">
        <v>0.244732373960677</v>
      </c>
      <c r="AB1080" s="16" t="n">
        <v>0.27414414334009</v>
      </c>
      <c r="AC1080" s="16" t="n">
        <v>0.251570993997201</v>
      </c>
      <c r="AD1080" s="16"/>
      <c r="AE1080" s="16" t="n">
        <v>0.244719629699854</v>
      </c>
      <c r="AF1080" s="16" t="n">
        <v>0.270344363235295</v>
      </c>
      <c r="AG1080" s="16" t="n">
        <v>0.277504211555346</v>
      </c>
      <c r="AH1080" s="16"/>
      <c r="AI1080" s="16" t="n">
        <v>0.228117773085533</v>
      </c>
      <c r="AJ1080" s="16" t="n">
        <v>0.302613984556842</v>
      </c>
    </row>
    <row r="1081">
      <c r="B1081" t="s">
        <v>308</v>
      </c>
      <c r="C1081" s="16" t="n">
        <v>0.286619044714019</v>
      </c>
      <c r="D1081" s="16" t="n">
        <v>0.316712285891916</v>
      </c>
      <c r="E1081" s="16" t="n">
        <v>0.256665240595241</v>
      </c>
      <c r="F1081" s="16"/>
      <c r="G1081" s="16" t="n">
        <v>0.273462780664714</v>
      </c>
      <c r="H1081" s="16" t="n">
        <v>0.274710254326603</v>
      </c>
      <c r="I1081" s="16" t="n">
        <v>0.302894187836157</v>
      </c>
      <c r="J1081" s="16"/>
      <c r="K1081" s="16" t="n">
        <v>0.327935912017751</v>
      </c>
      <c r="L1081" s="16" t="n">
        <v>0.26870785723887</v>
      </c>
      <c r="M1081" s="16" t="n">
        <v>0.24144657264171</v>
      </c>
      <c r="N1081" s="16" t="n">
        <v>0.293817726281262</v>
      </c>
      <c r="O1081" s="16" t="n">
        <v>0.270376680915161</v>
      </c>
      <c r="P1081" s="16" t="n">
        <v>0.258776555374235</v>
      </c>
      <c r="Q1081" s="16" t="n">
        <v>0.256485983844068</v>
      </c>
      <c r="R1081" s="16" t="n">
        <v>0.282627863129814</v>
      </c>
      <c r="S1081" s="16" t="n">
        <v>0.329816956445969</v>
      </c>
      <c r="T1081" s="16" t="n">
        <v>0.326294955658203</v>
      </c>
      <c r="U1081" s="16" t="n">
        <v>0.255432359680315</v>
      </c>
      <c r="V1081" s="16" t="n">
        <v>0.264321023052626</v>
      </c>
      <c r="W1081" s="16"/>
      <c r="X1081" s="16" t="n">
        <v>0.26318766584764</v>
      </c>
      <c r="Y1081" s="16" t="n">
        <v>0.326650971038802</v>
      </c>
      <c r="Z1081" s="16"/>
      <c r="AA1081" s="16" t="n">
        <v>0.317595387184338</v>
      </c>
      <c r="AB1081" s="16" t="n">
        <v>0.276473707064565</v>
      </c>
      <c r="AC1081" s="16" t="n">
        <v>0.27781662928443</v>
      </c>
      <c r="AD1081" s="16"/>
      <c r="AE1081" s="16" t="n">
        <v>0.29886056706602</v>
      </c>
      <c r="AF1081" s="16" t="n">
        <v>0.288892642054572</v>
      </c>
      <c r="AG1081" s="16" t="n">
        <v>0.249244013742623</v>
      </c>
      <c r="AH1081" s="16"/>
      <c r="AI1081" s="16" t="n">
        <v>0.314145413297693</v>
      </c>
      <c r="AJ1081" s="16" t="n">
        <v>0.268785422444779</v>
      </c>
    </row>
    <row r="1082">
      <c r="B1082" t="s">
        <v>61</v>
      </c>
      <c r="C1082" s="16" t="n">
        <v>0.173994863797897</v>
      </c>
      <c r="D1082" s="16" t="n">
        <v>0.222862578572854</v>
      </c>
      <c r="E1082" s="16" t="n">
        <v>0.126017225810313</v>
      </c>
      <c r="F1082" s="16"/>
      <c r="G1082" s="16" t="n">
        <v>0.126816088575241</v>
      </c>
      <c r="H1082" s="16" t="n">
        <v>0.156689950828219</v>
      </c>
      <c r="I1082" s="16" t="n">
        <v>0.208727616588137</v>
      </c>
      <c r="J1082" s="16"/>
      <c r="K1082" s="16" t="n">
        <v>0.221989349688947</v>
      </c>
      <c r="L1082" s="16" t="n">
        <v>0.0957179231573127</v>
      </c>
      <c r="M1082" s="16" t="n">
        <v>0.1317641096645</v>
      </c>
      <c r="N1082" s="16" t="n">
        <v>0.171598856571644</v>
      </c>
      <c r="O1082" s="16" t="n">
        <v>0.170929030620944</v>
      </c>
      <c r="P1082" s="16" t="n">
        <v>0.19640964970794</v>
      </c>
      <c r="Q1082" s="16" t="n">
        <v>0.179671143517443</v>
      </c>
      <c r="R1082" s="16" t="n">
        <v>0.175881375086708</v>
      </c>
      <c r="S1082" s="16" t="n">
        <v>0.161460085938223</v>
      </c>
      <c r="T1082" s="16" t="n">
        <v>0.187123511770242</v>
      </c>
      <c r="U1082" s="16" t="n">
        <v>0.253776759465098</v>
      </c>
      <c r="V1082" s="16" t="n">
        <v>0.226353495439759</v>
      </c>
      <c r="W1082" s="16"/>
      <c r="X1082" s="16" t="n">
        <v>0.144245598912511</v>
      </c>
      <c r="Y1082" s="16" t="n">
        <v>0.224820740793853</v>
      </c>
      <c r="Z1082" s="16"/>
      <c r="AA1082" s="16" t="n">
        <v>0.235534933912828</v>
      </c>
      <c r="AB1082" s="16" t="n">
        <v>0.145371920486715</v>
      </c>
      <c r="AC1082" s="16" t="n">
        <v>0.167832837115215</v>
      </c>
      <c r="AD1082" s="16"/>
      <c r="AE1082" s="16" t="n">
        <v>0.213299761537423</v>
      </c>
      <c r="AF1082" s="16" t="n">
        <v>0.153526759434409</v>
      </c>
      <c r="AG1082" s="16" t="n">
        <v>0.113250145715335</v>
      </c>
      <c r="AH1082" s="16"/>
      <c r="AI1082" s="16" t="n">
        <v>0.267671451115453</v>
      </c>
      <c r="AJ1082" s="16" t="n">
        <v>0.134252165068902</v>
      </c>
    </row>
    <row r="1083">
      <c r="B1083" t="s">
        <v>94</v>
      </c>
      <c r="C1083" s="16" t="n">
        <v>0.111488728610824</v>
      </c>
      <c r="D1083" s="16" t="n">
        <v>0.103261939709884</v>
      </c>
      <c r="E1083" s="16" t="n">
        <v>0.120622744294183</v>
      </c>
      <c r="F1083" s="16"/>
      <c r="G1083" s="16" t="n">
        <v>0.130015157556208</v>
      </c>
      <c r="H1083" s="16" t="n">
        <v>0.112838049915612</v>
      </c>
      <c r="I1083" s="16" t="n">
        <v>0.102916248599669</v>
      </c>
      <c r="J1083" s="16"/>
      <c r="K1083" s="16" t="n">
        <v>0.0938410615229021</v>
      </c>
      <c r="L1083" s="16" t="n">
        <v>0.103989548008061</v>
      </c>
      <c r="M1083" s="16" t="n">
        <v>0.146097747562755</v>
      </c>
      <c r="N1083" s="16" t="n">
        <v>0.081829529072231</v>
      </c>
      <c r="O1083" s="16" t="n">
        <v>0.129921855528163</v>
      </c>
      <c r="P1083" s="16" t="n">
        <v>0.168719343669867</v>
      </c>
      <c r="Q1083" s="16" t="n">
        <v>0.154109128492719</v>
      </c>
      <c r="R1083" s="16" t="n">
        <v>0.111772016177105</v>
      </c>
      <c r="S1083" s="16" t="n">
        <v>0.080756794979663</v>
      </c>
      <c r="T1083" s="16" t="n">
        <v>0.0587719460831062</v>
      </c>
      <c r="U1083" s="16" t="n">
        <v>0.1003539764771</v>
      </c>
      <c r="V1083" s="16" t="n">
        <v>0.155252921662047</v>
      </c>
      <c r="W1083" s="16"/>
      <c r="X1083" s="16" t="n">
        <v>0.115100552553234</v>
      </c>
      <c r="Y1083" s="16" t="n">
        <v>0.105318017497952</v>
      </c>
      <c r="Z1083" s="16"/>
      <c r="AA1083" s="16" t="n">
        <v>0.0855889500300561</v>
      </c>
      <c r="AB1083" s="16" t="n">
        <v>0.113055710400305</v>
      </c>
      <c r="AC1083" s="16" t="n">
        <v>0.128098610985499</v>
      </c>
      <c r="AD1083" s="16"/>
      <c r="AE1083" s="16" t="n">
        <v>0.105434425816735</v>
      </c>
      <c r="AF1083" s="16" t="n">
        <v>0.106714913264706</v>
      </c>
      <c r="AG1083" s="16" t="n">
        <v>0.137761238638749</v>
      </c>
      <c r="AH1083" s="16"/>
      <c r="AI1083" s="16" t="n">
        <v>0.0966325281936436</v>
      </c>
      <c r="AJ1083" s="16" t="n">
        <v>0.0970441097478584</v>
      </c>
    </row>
    <row r="1084">
      <c r="C1084" s="16"/>
      <c r="D1084" s="16"/>
      <c r="E1084" s="16"/>
      <c r="F1084" s="16"/>
      <c r="G1084" s="16"/>
      <c r="H1084" s="16"/>
      <c r="I1084" s="16"/>
      <c r="J1084" s="16"/>
      <c r="K1084" s="16"/>
      <c r="L1084" s="16"/>
      <c r="M1084" s="16"/>
      <c r="N1084" s="16"/>
      <c r="O1084" s="16"/>
      <c r="P1084" s="16"/>
      <c r="Q1084" s="16"/>
      <c r="R1084" s="16"/>
      <c r="S1084" s="16"/>
      <c r="T1084" s="16"/>
      <c r="U1084" s="16"/>
      <c r="V1084" s="16"/>
      <c r="W1084" s="16"/>
      <c r="X1084" s="16"/>
      <c r="Y1084" s="16"/>
      <c r="Z1084" s="16"/>
      <c r="AA1084" s="16"/>
      <c r="AB1084" s="16"/>
      <c r="AC1084" s="16"/>
      <c r="AD1084" s="16"/>
      <c r="AE1084" s="16"/>
      <c r="AF1084" s="16"/>
      <c r="AG1084" s="16"/>
      <c r="AH1084" s="16"/>
      <c r="AI1084" s="16"/>
      <c r="AJ1084" s="16"/>
    </row>
    <row r="1085">
      <c r="B1085" s="7" t="s">
        <v>340</v>
      </c>
      <c r="C1085" s="16"/>
      <c r="D1085" s="16"/>
      <c r="E1085" s="16"/>
      <c r="F1085" s="16"/>
      <c r="G1085" s="16"/>
      <c r="H1085" s="16"/>
      <c r="I1085" s="16"/>
      <c r="J1085" s="16"/>
      <c r="K1085" s="16"/>
      <c r="L1085" s="16"/>
      <c r="M1085" s="16"/>
      <c r="N1085" s="16"/>
      <c r="O1085" s="16"/>
      <c r="P1085" s="16"/>
      <c r="Q1085" s="16"/>
      <c r="R1085" s="16"/>
      <c r="S1085" s="16"/>
      <c r="T1085" s="16"/>
      <c r="U1085" s="16"/>
      <c r="V1085" s="16"/>
      <c r="W1085" s="16"/>
      <c r="X1085" s="16"/>
      <c r="Y1085" s="16"/>
      <c r="Z1085" s="16"/>
      <c r="AA1085" s="16"/>
      <c r="AB1085" s="16"/>
      <c r="AC1085" s="16"/>
      <c r="AD1085" s="16"/>
      <c r="AE1085" s="16"/>
      <c r="AF1085" s="16"/>
      <c r="AG1085" s="16"/>
      <c r="AH1085" s="16"/>
      <c r="AI1085" s="16"/>
      <c r="AJ1085" s="16"/>
    </row>
    <row r="1086">
      <c r="B1086" s="26" t="s">
        <v>65</v>
      </c>
      <c r="C1086" s="16"/>
      <c r="D1086" s="16"/>
      <c r="E1086" s="16"/>
      <c r="F1086" s="16"/>
      <c r="G1086" s="16"/>
      <c r="H1086" s="16"/>
      <c r="I1086" s="16"/>
      <c r="J1086" s="16"/>
      <c r="K1086" s="16"/>
      <c r="L1086" s="16"/>
      <c r="M1086" s="16"/>
      <c r="N1086" s="16"/>
      <c r="O1086" s="16"/>
      <c r="P1086" s="16"/>
      <c r="Q1086" s="16"/>
      <c r="R1086" s="16"/>
      <c r="S1086" s="16"/>
      <c r="T1086" s="16"/>
      <c r="U1086" s="16"/>
      <c r="V1086" s="16"/>
      <c r="W1086" s="16"/>
      <c r="X1086" s="16"/>
      <c r="Y1086" s="16"/>
      <c r="Z1086" s="16"/>
      <c r="AA1086" s="16"/>
      <c r="AB1086" s="16"/>
      <c r="AC1086" s="16"/>
      <c r="AD1086" s="16"/>
      <c r="AE1086" s="16"/>
      <c r="AF1086" s="16"/>
      <c r="AG1086" s="16"/>
      <c r="AH1086" s="16"/>
      <c r="AI1086" s="16"/>
      <c r="AJ1086" s="16"/>
    </row>
    <row r="1087">
      <c r="B1087" t="s">
        <v>57</v>
      </c>
      <c r="C1087" s="16" t="n">
        <v>0.0464140410601676</v>
      </c>
      <c r="D1087" s="16" t="n">
        <v>0.0479683206945082</v>
      </c>
      <c r="E1087" s="16" t="n">
        <v>0.0451810794109248</v>
      </c>
      <c r="F1087" s="16"/>
      <c r="G1087" s="16" t="n">
        <v>0.0794720623649444</v>
      </c>
      <c r="H1087" s="16" t="n">
        <v>0.0445491907929376</v>
      </c>
      <c r="I1087" s="16" t="n">
        <v>0.0350923756352743</v>
      </c>
      <c r="J1087" s="16"/>
      <c r="K1087" s="16" t="n">
        <v>0.0495963958327379</v>
      </c>
      <c r="L1087" s="16" t="n">
        <v>0.0489038020854067</v>
      </c>
      <c r="M1087" s="16" t="n">
        <v>0.0668413053496672</v>
      </c>
      <c r="N1087" s="16" t="n">
        <v>0.052241807727496</v>
      </c>
      <c r="O1087" s="16" t="n">
        <v>0.0153493362834824</v>
      </c>
      <c r="P1087" s="16" t="n">
        <v>0.0576694987192972</v>
      </c>
      <c r="Q1087" s="16" t="n">
        <v>0.0592221635312052</v>
      </c>
      <c r="R1087" s="16" t="n">
        <v>0.034055499145477</v>
      </c>
      <c r="S1087" s="16" t="n">
        <v>0.0396767714406801</v>
      </c>
      <c r="T1087" s="16" t="n">
        <v>0.0348497150874816</v>
      </c>
      <c r="U1087" s="16" t="n">
        <v>0.0233358478801826</v>
      </c>
      <c r="V1087" s="16" t="n">
        <v>0.0646032016826321</v>
      </c>
      <c r="W1087" s="16"/>
      <c r="X1087" s="16" t="n">
        <v>0.0498917312965669</v>
      </c>
      <c r="Y1087" s="16" t="n">
        <v>0.0404724940382074</v>
      </c>
      <c r="Z1087" s="16"/>
      <c r="AA1087" s="16" t="n">
        <v>0.0386824967230925</v>
      </c>
      <c r="AB1087" s="16" t="n">
        <v>0.0569302124878551</v>
      </c>
      <c r="AC1087" s="16" t="n">
        <v>0.0379321818411609</v>
      </c>
      <c r="AD1087" s="16"/>
      <c r="AE1087" s="16" t="n">
        <v>0.0453319083605917</v>
      </c>
      <c r="AF1087" s="16" t="n">
        <v>0.0328053754583553</v>
      </c>
      <c r="AG1087" s="16" t="n">
        <v>0.0783305482273669</v>
      </c>
      <c r="AH1087" s="16"/>
      <c r="AI1087" s="16" t="n">
        <v>0.022891455411465</v>
      </c>
      <c r="AJ1087" s="16" t="n">
        <v>0.0616513030683303</v>
      </c>
    </row>
    <row r="1088">
      <c r="B1088" t="s">
        <v>58</v>
      </c>
      <c r="C1088" s="16" t="n">
        <v>0.147113806063085</v>
      </c>
      <c r="D1088" s="16" t="n">
        <v>0.133823102831619</v>
      </c>
      <c r="E1088" s="16" t="n">
        <v>0.160397458467294</v>
      </c>
      <c r="F1088" s="16"/>
      <c r="G1088" s="16" t="n">
        <v>0.136563851217406</v>
      </c>
      <c r="H1088" s="16" t="n">
        <v>0.157227652381687</v>
      </c>
      <c r="I1088" s="16" t="n">
        <v>0.141871519088368</v>
      </c>
      <c r="J1088" s="16"/>
      <c r="K1088" s="16" t="n">
        <v>0.169178263760691</v>
      </c>
      <c r="L1088" s="16" t="n">
        <v>0.202468019121162</v>
      </c>
      <c r="M1088" s="16" t="n">
        <v>0.139901171570598</v>
      </c>
      <c r="N1088" s="16" t="n">
        <v>0.114659815805718</v>
      </c>
      <c r="O1088" s="16" t="n">
        <v>0.133760330334035</v>
      </c>
      <c r="P1088" s="16" t="n">
        <v>0.148910381284616</v>
      </c>
      <c r="Q1088" s="16" t="n">
        <v>0.136003567022775</v>
      </c>
      <c r="R1088" s="16" t="n">
        <v>0.134596607566015</v>
      </c>
      <c r="S1088" s="16" t="n">
        <v>0.151103232424841</v>
      </c>
      <c r="T1088" s="16" t="n">
        <v>0.121519148109897</v>
      </c>
      <c r="U1088" s="16" t="n">
        <v>0.106177613711717</v>
      </c>
      <c r="V1088" s="16" t="n">
        <v>0.101450329782447</v>
      </c>
      <c r="W1088" s="16"/>
      <c r="X1088" s="16" t="n">
        <v>0.151603243806938</v>
      </c>
      <c r="Y1088" s="16" t="n">
        <v>0.139443713661503</v>
      </c>
      <c r="Z1088" s="16"/>
      <c r="AA1088" s="16" t="n">
        <v>0.148476253438165</v>
      </c>
      <c r="AB1088" s="16" t="n">
        <v>0.156463689013463</v>
      </c>
      <c r="AC1088" s="16" t="n">
        <v>0.133623889527402</v>
      </c>
      <c r="AD1088" s="16"/>
      <c r="AE1088" s="16" t="n">
        <v>0.149358803760742</v>
      </c>
      <c r="AF1088" s="16" t="n">
        <v>0.145259817909346</v>
      </c>
      <c r="AG1088" s="16" t="n">
        <v>0.145105829608224</v>
      </c>
      <c r="AH1088" s="16"/>
      <c r="AI1088" s="16" t="n">
        <v>0.148195152298922</v>
      </c>
      <c r="AJ1088" s="16" t="n">
        <v>0.153762769920965</v>
      </c>
    </row>
    <row r="1089">
      <c r="B1089" t="s">
        <v>308</v>
      </c>
      <c r="C1089" s="16" t="n">
        <v>0.423576085981325</v>
      </c>
      <c r="D1089" s="16" t="n">
        <v>0.405538522351963</v>
      </c>
      <c r="E1089" s="16" t="n">
        <v>0.439964491069637</v>
      </c>
      <c r="F1089" s="16"/>
      <c r="G1089" s="16" t="n">
        <v>0.406862987769733</v>
      </c>
      <c r="H1089" s="16" t="n">
        <v>0.423178595037224</v>
      </c>
      <c r="I1089" s="16" t="n">
        <v>0.430546869966899</v>
      </c>
      <c r="J1089" s="16"/>
      <c r="K1089" s="16" t="n">
        <v>0.434474084814407</v>
      </c>
      <c r="L1089" s="16" t="n">
        <v>0.424856060745798</v>
      </c>
      <c r="M1089" s="16" t="n">
        <v>0.485006413948604</v>
      </c>
      <c r="N1089" s="16" t="n">
        <v>0.425511763176142</v>
      </c>
      <c r="O1089" s="16" t="n">
        <v>0.437304950619458</v>
      </c>
      <c r="P1089" s="16" t="n">
        <v>0.351596922460943</v>
      </c>
      <c r="Q1089" s="16" t="n">
        <v>0.387624882519611</v>
      </c>
      <c r="R1089" s="16" t="n">
        <v>0.398043774962596</v>
      </c>
      <c r="S1089" s="16" t="n">
        <v>0.428528718444051</v>
      </c>
      <c r="T1089" s="16" t="n">
        <v>0.469528136261996</v>
      </c>
      <c r="U1089" s="16" t="n">
        <v>0.386378156016204</v>
      </c>
      <c r="V1089" s="16" t="n">
        <v>0.428616860497147</v>
      </c>
      <c r="W1089" s="16"/>
      <c r="X1089" s="16" t="n">
        <v>0.437803385450645</v>
      </c>
      <c r="Y1089" s="16" t="n">
        <v>0.39926909972139</v>
      </c>
      <c r="Z1089" s="16"/>
      <c r="AA1089" s="16" t="n">
        <v>0.434316581088781</v>
      </c>
      <c r="AB1089" s="16" t="n">
        <v>0.433410637910884</v>
      </c>
      <c r="AC1089" s="16" t="n">
        <v>0.402664723364564</v>
      </c>
      <c r="AD1089" s="16"/>
      <c r="AE1089" s="16" t="n">
        <v>0.409506660131674</v>
      </c>
      <c r="AF1089" s="16" t="n">
        <v>0.445070742117078</v>
      </c>
      <c r="AG1089" s="16" t="n">
        <v>0.415084919365661</v>
      </c>
      <c r="AH1089" s="16"/>
      <c r="AI1089" s="16" t="n">
        <v>0.455530791267439</v>
      </c>
      <c r="AJ1089" s="16" t="n">
        <v>0.445510019177232</v>
      </c>
    </row>
    <row r="1090">
      <c r="B1090" t="s">
        <v>61</v>
      </c>
      <c r="C1090" s="16" t="n">
        <v>0.246047628713549</v>
      </c>
      <c r="D1090" s="16" t="n">
        <v>0.293140918361328</v>
      </c>
      <c r="E1090" s="16" t="n">
        <v>0.201590849011249</v>
      </c>
      <c r="F1090" s="16"/>
      <c r="G1090" s="16" t="n">
        <v>0.232851911806693</v>
      </c>
      <c r="H1090" s="16" t="n">
        <v>0.229216481024992</v>
      </c>
      <c r="I1090" s="16" t="n">
        <v>0.266917709260311</v>
      </c>
      <c r="J1090" s="16"/>
      <c r="K1090" s="16" t="n">
        <v>0.244866430956998</v>
      </c>
      <c r="L1090" s="16" t="n">
        <v>0.180012757998687</v>
      </c>
      <c r="M1090" s="16" t="n">
        <v>0.194835004838795</v>
      </c>
      <c r="N1090" s="16" t="n">
        <v>0.262765973358293</v>
      </c>
      <c r="O1090" s="16" t="n">
        <v>0.228593579274774</v>
      </c>
      <c r="P1090" s="16" t="n">
        <v>0.280651931693335</v>
      </c>
      <c r="Q1090" s="16" t="n">
        <v>0.283621130321381</v>
      </c>
      <c r="R1090" s="16" t="n">
        <v>0.279655193082626</v>
      </c>
      <c r="S1090" s="16" t="n">
        <v>0.275287812696316</v>
      </c>
      <c r="T1090" s="16" t="n">
        <v>0.231923463474886</v>
      </c>
      <c r="U1090" s="16" t="n">
        <v>0.318069023932326</v>
      </c>
      <c r="V1090" s="16" t="n">
        <v>0.235956360033771</v>
      </c>
      <c r="W1090" s="16"/>
      <c r="X1090" s="16" t="n">
        <v>0.215235397560352</v>
      </c>
      <c r="Y1090" s="16" t="n">
        <v>0.298689557063605</v>
      </c>
      <c r="Z1090" s="16"/>
      <c r="AA1090" s="16" t="n">
        <v>0.275506557179168</v>
      </c>
      <c r="AB1090" s="16" t="n">
        <v>0.202644759185721</v>
      </c>
      <c r="AC1090" s="16" t="n">
        <v>0.282824651348792</v>
      </c>
      <c r="AD1090" s="16"/>
      <c r="AE1090" s="16" t="n">
        <v>0.275199387271123</v>
      </c>
      <c r="AF1090" s="16" t="n">
        <v>0.230194659666566</v>
      </c>
      <c r="AG1090" s="16" t="n">
        <v>0.202428689623464</v>
      </c>
      <c r="AH1090" s="16"/>
      <c r="AI1090" s="16" t="n">
        <v>0.263087924800104</v>
      </c>
      <c r="AJ1090" s="16" t="n">
        <v>0.207011169221357</v>
      </c>
    </row>
    <row r="1091">
      <c r="B1091" t="s">
        <v>94</v>
      </c>
      <c r="C1091" s="16" t="n">
        <v>0.136848438181873</v>
      </c>
      <c r="D1091" s="16" t="n">
        <v>0.119529135760582</v>
      </c>
      <c r="E1091" s="16" t="n">
        <v>0.152866122040896</v>
      </c>
      <c r="F1091" s="16"/>
      <c r="G1091" s="16" t="n">
        <v>0.144249186841224</v>
      </c>
      <c r="H1091" s="16" t="n">
        <v>0.14582808076316</v>
      </c>
      <c r="I1091" s="16" t="n">
        <v>0.125571526049147</v>
      </c>
      <c r="J1091" s="16"/>
      <c r="K1091" s="16" t="n">
        <v>0.101884824635166</v>
      </c>
      <c r="L1091" s="16" t="n">
        <v>0.143759360048946</v>
      </c>
      <c r="M1091" s="16" t="n">
        <v>0.113416104292336</v>
      </c>
      <c r="N1091" s="16" t="n">
        <v>0.144820639932351</v>
      </c>
      <c r="O1091" s="16" t="n">
        <v>0.184991803488252</v>
      </c>
      <c r="P1091" s="16" t="n">
        <v>0.161171265841809</v>
      </c>
      <c r="Q1091" s="16" t="n">
        <v>0.133528256605027</v>
      </c>
      <c r="R1091" s="16" t="n">
        <v>0.153648925243286</v>
      </c>
      <c r="S1091" s="16" t="n">
        <v>0.105403464994111</v>
      </c>
      <c r="T1091" s="16" t="n">
        <v>0.14217953706574</v>
      </c>
      <c r="U1091" s="16" t="n">
        <v>0.16603935845957</v>
      </c>
      <c r="V1091" s="16" t="n">
        <v>0.169373248004003</v>
      </c>
      <c r="W1091" s="16"/>
      <c r="X1091" s="16" t="n">
        <v>0.145466241885498</v>
      </c>
      <c r="Y1091" s="16" t="n">
        <v>0.122125135515295</v>
      </c>
      <c r="Z1091" s="16"/>
      <c r="AA1091" s="16" t="n">
        <v>0.103018111570793</v>
      </c>
      <c r="AB1091" s="16" t="n">
        <v>0.150550701402077</v>
      </c>
      <c r="AC1091" s="16" t="n">
        <v>0.142954553918081</v>
      </c>
      <c r="AD1091" s="16"/>
      <c r="AE1091" s="16" t="n">
        <v>0.120603240475869</v>
      </c>
      <c r="AF1091" s="16" t="n">
        <v>0.146669404848655</v>
      </c>
      <c r="AG1091" s="16" t="n">
        <v>0.159050013175285</v>
      </c>
      <c r="AH1091" s="16"/>
      <c r="AI1091" s="16" t="n">
        <v>0.11029467622207</v>
      </c>
      <c r="AJ1091" s="16" t="n">
        <v>0.132064738612115</v>
      </c>
    </row>
    <row r="1092">
      <c r="C1092" s="16"/>
      <c r="D1092" s="16"/>
      <c r="E1092" s="16"/>
      <c r="F1092" s="16"/>
      <c r="G1092" s="16"/>
      <c r="H1092" s="16"/>
      <c r="I1092" s="16"/>
      <c r="J1092" s="16"/>
      <c r="K1092" s="16"/>
      <c r="L1092" s="16"/>
      <c r="M1092" s="16"/>
      <c r="N1092" s="16"/>
      <c r="O1092" s="16"/>
      <c r="P1092" s="16"/>
      <c r="Q1092" s="16"/>
      <c r="R1092" s="16"/>
      <c r="S1092" s="16"/>
      <c r="T1092" s="16"/>
      <c r="U1092" s="16"/>
      <c r="V1092" s="16"/>
      <c r="W1092" s="16"/>
      <c r="X1092" s="16"/>
      <c r="Y1092" s="16"/>
      <c r="Z1092" s="16"/>
      <c r="AA1092" s="16"/>
      <c r="AB1092" s="16"/>
      <c r="AC1092" s="16"/>
      <c r="AD1092" s="16"/>
      <c r="AE1092" s="16"/>
      <c r="AF1092" s="16"/>
      <c r="AG1092" s="16"/>
      <c r="AH1092" s="16"/>
      <c r="AI1092" s="16"/>
      <c r="AJ1092" s="16"/>
    </row>
    <row r="1093">
      <c r="B1093" s="7" t="s">
        <v>341</v>
      </c>
      <c r="C1093" s="16"/>
      <c r="D1093" s="16"/>
      <c r="E1093" s="16"/>
      <c r="F1093" s="16"/>
      <c r="G1093" s="16"/>
      <c r="H1093" s="16"/>
      <c r="I1093" s="16"/>
      <c r="J1093" s="16"/>
      <c r="K1093" s="16"/>
      <c r="L1093" s="16"/>
      <c r="M1093" s="16"/>
      <c r="N1093" s="16"/>
      <c r="O1093" s="16"/>
      <c r="P1093" s="16"/>
      <c r="Q1093" s="16"/>
      <c r="R1093" s="16"/>
      <c r="S1093" s="16"/>
      <c r="T1093" s="16"/>
      <c r="U1093" s="16"/>
      <c r="V1093" s="16"/>
      <c r="W1093" s="16"/>
      <c r="X1093" s="16"/>
      <c r="Y1093" s="16"/>
      <c r="Z1093" s="16"/>
      <c r="AA1093" s="16"/>
      <c r="AB1093" s="16"/>
      <c r="AC1093" s="16"/>
      <c r="AD1093" s="16"/>
      <c r="AE1093" s="16"/>
      <c r="AF1093" s="16"/>
      <c r="AG1093" s="16"/>
      <c r="AH1093" s="16"/>
      <c r="AI1093" s="16"/>
      <c r="AJ1093" s="16"/>
    </row>
    <row r="1094">
      <c r="B1094" s="26" t="s">
        <v>65</v>
      </c>
      <c r="C1094" s="16"/>
      <c r="D1094" s="16"/>
      <c r="E1094" s="16"/>
      <c r="F1094" s="16"/>
      <c r="G1094" s="16"/>
      <c r="H1094" s="16"/>
      <c r="I1094" s="16"/>
      <c r="J1094" s="16"/>
      <c r="K1094" s="16"/>
      <c r="L1094" s="16"/>
      <c r="M1094" s="16"/>
      <c r="N1094" s="16"/>
      <c r="O1094" s="16"/>
      <c r="P1094" s="16"/>
      <c r="Q1094" s="16"/>
      <c r="R1094" s="16"/>
      <c r="S1094" s="16"/>
      <c r="T1094" s="16"/>
      <c r="U1094" s="16"/>
      <c r="V1094" s="16"/>
      <c r="W1094" s="16"/>
      <c r="X1094" s="16"/>
      <c r="Y1094" s="16"/>
      <c r="Z1094" s="16"/>
      <c r="AA1094" s="16"/>
      <c r="AB1094" s="16"/>
      <c r="AC1094" s="16"/>
      <c r="AD1094" s="16"/>
      <c r="AE1094" s="16"/>
      <c r="AF1094" s="16"/>
      <c r="AG1094" s="16"/>
      <c r="AH1094" s="16"/>
      <c r="AI1094" s="16"/>
      <c r="AJ1094" s="16"/>
    </row>
    <row r="1095">
      <c r="B1095" t="s">
        <v>57</v>
      </c>
      <c r="C1095" s="16" t="n">
        <v>0.0385827370300118</v>
      </c>
      <c r="D1095" s="16" t="n">
        <v>0.0380033402284135</v>
      </c>
      <c r="E1095" s="16" t="n">
        <v>0.040158232099891</v>
      </c>
      <c r="F1095" s="16"/>
      <c r="G1095" s="16" t="n">
        <v>0.0559693016073033</v>
      </c>
      <c r="H1095" s="16" t="n">
        <v>0.0469745596068872</v>
      </c>
      <c r="I1095" s="16" t="n">
        <v>0.0239086946863237</v>
      </c>
      <c r="J1095" s="16"/>
      <c r="K1095" s="16" t="n">
        <v>0.0469244580955374</v>
      </c>
      <c r="L1095" s="16" t="n">
        <v>0.0516473738635706</v>
      </c>
      <c r="M1095" s="16" t="n">
        <v>0.0362957302060425</v>
      </c>
      <c r="N1095" s="16" t="n">
        <v>0.0443623220655432</v>
      </c>
      <c r="O1095" s="16" t="n">
        <v>0.0210868509669911</v>
      </c>
      <c r="P1095" s="16" t="n">
        <v>0.056596564708646</v>
      </c>
      <c r="Q1095" s="16" t="n">
        <v>0.0216169317818716</v>
      </c>
      <c r="R1095" s="16" t="n">
        <v>0.00896385285428461</v>
      </c>
      <c r="S1095" s="16" t="n">
        <v>0.0265268829251307</v>
      </c>
      <c r="T1095" s="16" t="n">
        <v>0.0337334544396674</v>
      </c>
      <c r="U1095" s="16" t="n">
        <v>0.0533061397694786</v>
      </c>
      <c r="V1095" s="16" t="n">
        <v>0.04545360351572</v>
      </c>
      <c r="W1095" s="16"/>
      <c r="X1095" s="16" t="n">
        <v>0.0355167277386424</v>
      </c>
      <c r="Y1095" s="16" t="n">
        <v>0.0438209374262892</v>
      </c>
      <c r="Z1095" s="16"/>
      <c r="AA1095" s="16" t="n">
        <v>0.0229134196124716</v>
      </c>
      <c r="AB1095" s="16" t="n">
        <v>0.0424964270566002</v>
      </c>
      <c r="AC1095" s="16" t="n">
        <v>0.0446649636857942</v>
      </c>
      <c r="AD1095" s="16"/>
      <c r="AE1095" s="16" t="n">
        <v>0.0437517381241061</v>
      </c>
      <c r="AF1095" s="16" t="n">
        <v>0.0304428411637448</v>
      </c>
      <c r="AG1095" s="16" t="n">
        <v>0.0422207324135203</v>
      </c>
      <c r="AH1095" s="16"/>
      <c r="AI1095" s="16" t="n">
        <v>0.0201143044466766</v>
      </c>
      <c r="AJ1095" s="16" t="n">
        <v>0.0344148255328273</v>
      </c>
    </row>
    <row r="1096">
      <c r="B1096" t="s">
        <v>58</v>
      </c>
      <c r="C1096" s="16" t="n">
        <v>0.140444946866095</v>
      </c>
      <c r="D1096" s="16" t="n">
        <v>0.118717768622094</v>
      </c>
      <c r="E1096" s="16" t="n">
        <v>0.163872614256635</v>
      </c>
      <c r="F1096" s="16"/>
      <c r="G1096" s="16" t="n">
        <v>0.176772890848018</v>
      </c>
      <c r="H1096" s="16" t="n">
        <v>0.13633738154892</v>
      </c>
      <c r="I1096" s="16" t="n">
        <v>0.129918232599846</v>
      </c>
      <c r="J1096" s="16"/>
      <c r="K1096" s="16" t="n">
        <v>0.130453179563726</v>
      </c>
      <c r="L1096" s="16" t="n">
        <v>0.168641698372982</v>
      </c>
      <c r="M1096" s="16" t="n">
        <v>0.135723222086834</v>
      </c>
      <c r="N1096" s="16" t="n">
        <v>0.12741606828285</v>
      </c>
      <c r="O1096" s="16" t="n">
        <v>0.150526075981277</v>
      </c>
      <c r="P1096" s="16" t="n">
        <v>0.146138539663102</v>
      </c>
      <c r="Q1096" s="16" t="n">
        <v>0.17809096125306</v>
      </c>
      <c r="R1096" s="16" t="n">
        <v>0.167325328759101</v>
      </c>
      <c r="S1096" s="16" t="n">
        <v>0.135695651872743</v>
      </c>
      <c r="T1096" s="16" t="n">
        <v>0.0838351307975771</v>
      </c>
      <c r="U1096" s="16" t="n">
        <v>0.149385367968252</v>
      </c>
      <c r="V1096" s="16" t="n">
        <v>0.0788604063686098</v>
      </c>
      <c r="W1096" s="16"/>
      <c r="X1096" s="16" t="n">
        <v>0.150303014514989</v>
      </c>
      <c r="Y1096" s="16" t="n">
        <v>0.123602684185965</v>
      </c>
      <c r="Z1096" s="16"/>
      <c r="AA1096" s="16" t="n">
        <v>0.122958167965793</v>
      </c>
      <c r="AB1096" s="16" t="n">
        <v>0.160139800014724</v>
      </c>
      <c r="AC1096" s="16" t="n">
        <v>0.126731768640483</v>
      </c>
      <c r="AD1096" s="16"/>
      <c r="AE1096" s="16" t="n">
        <v>0.126861257655234</v>
      </c>
      <c r="AF1096" s="16" t="n">
        <v>0.155407911345999</v>
      </c>
      <c r="AG1096" s="16" t="n">
        <v>0.144602212284303</v>
      </c>
      <c r="AH1096" s="16"/>
      <c r="AI1096" s="16" t="n">
        <v>0.132933250577443</v>
      </c>
      <c r="AJ1096" s="16" t="n">
        <v>0.150171770628946</v>
      </c>
    </row>
    <row r="1097">
      <c r="B1097" t="s">
        <v>308</v>
      </c>
      <c r="C1097" s="16" t="n">
        <v>0.420370318917239</v>
      </c>
      <c r="D1097" s="16" t="n">
        <v>0.420298388691524</v>
      </c>
      <c r="E1097" s="16" t="n">
        <v>0.420291259271887</v>
      </c>
      <c r="F1097" s="16"/>
      <c r="G1097" s="16" t="n">
        <v>0.349775772554227</v>
      </c>
      <c r="H1097" s="16" t="n">
        <v>0.448837196740967</v>
      </c>
      <c r="I1097" s="16" t="n">
        <v>0.421769046813226</v>
      </c>
      <c r="J1097" s="16"/>
      <c r="K1097" s="16" t="n">
        <v>0.405683979195152</v>
      </c>
      <c r="L1097" s="16" t="n">
        <v>0.418728851424973</v>
      </c>
      <c r="M1097" s="16" t="n">
        <v>0.502683716732751</v>
      </c>
      <c r="N1097" s="16" t="n">
        <v>0.360683834626492</v>
      </c>
      <c r="O1097" s="16" t="n">
        <v>0.511665953855486</v>
      </c>
      <c r="P1097" s="16" t="n">
        <v>0.32553892765551</v>
      </c>
      <c r="Q1097" s="16" t="n">
        <v>0.387811132211537</v>
      </c>
      <c r="R1097" s="16" t="n">
        <v>0.351923110461988</v>
      </c>
      <c r="S1097" s="16" t="n">
        <v>0.456744758764498</v>
      </c>
      <c r="T1097" s="16" t="n">
        <v>0.52085929305651</v>
      </c>
      <c r="U1097" s="16" t="n">
        <v>0.329388946690173</v>
      </c>
      <c r="V1097" s="16" t="n">
        <v>0.420514202871669</v>
      </c>
      <c r="W1097" s="16"/>
      <c r="X1097" s="16" t="n">
        <v>0.423745513809708</v>
      </c>
      <c r="Y1097" s="16" t="n">
        <v>0.414603882633756</v>
      </c>
      <c r="Z1097" s="16"/>
      <c r="AA1097" s="16" t="n">
        <v>0.450832138424598</v>
      </c>
      <c r="AB1097" s="16" t="n">
        <v>0.408194085919964</v>
      </c>
      <c r="AC1097" s="16" t="n">
        <v>0.414655928845279</v>
      </c>
      <c r="AD1097" s="16"/>
      <c r="AE1097" s="16" t="n">
        <v>0.422524367791313</v>
      </c>
      <c r="AF1097" s="16" t="n">
        <v>0.420167061067132</v>
      </c>
      <c r="AG1097" s="16" t="n">
        <v>0.41508123974233</v>
      </c>
      <c r="AH1097" s="16"/>
      <c r="AI1097" s="16" t="n">
        <v>0.424719401740072</v>
      </c>
      <c r="AJ1097" s="16" t="n">
        <v>0.458065721852249</v>
      </c>
    </row>
    <row r="1098">
      <c r="B1098" t="s">
        <v>61</v>
      </c>
      <c r="C1098" s="16" t="n">
        <v>0.257332825118704</v>
      </c>
      <c r="D1098" s="16" t="n">
        <v>0.291727747245177</v>
      </c>
      <c r="E1098" s="16" t="n">
        <v>0.222513804159178</v>
      </c>
      <c r="F1098" s="16"/>
      <c r="G1098" s="16" t="n">
        <v>0.236148613561537</v>
      </c>
      <c r="H1098" s="16" t="n">
        <v>0.220065699384723</v>
      </c>
      <c r="I1098" s="16" t="n">
        <v>0.300369982871791</v>
      </c>
      <c r="J1098" s="16"/>
      <c r="K1098" s="16" t="n">
        <v>0.314071833159531</v>
      </c>
      <c r="L1098" s="16" t="n">
        <v>0.185564170414793</v>
      </c>
      <c r="M1098" s="16" t="n">
        <v>0.179250133393729</v>
      </c>
      <c r="N1098" s="16" t="n">
        <v>0.348286674385044</v>
      </c>
      <c r="O1098" s="16" t="n">
        <v>0.183332332611311</v>
      </c>
      <c r="P1098" s="16" t="n">
        <v>0.287304350289045</v>
      </c>
      <c r="Q1098" s="16" t="n">
        <v>0.26853856293805</v>
      </c>
      <c r="R1098" s="16" t="n">
        <v>0.311438391617699</v>
      </c>
      <c r="S1098" s="16" t="n">
        <v>0.24106703462741</v>
      </c>
      <c r="T1098" s="16" t="n">
        <v>0.246961654837842</v>
      </c>
      <c r="U1098" s="16" t="n">
        <v>0.314126586989769</v>
      </c>
      <c r="V1098" s="16" t="n">
        <v>0.242909411184753</v>
      </c>
      <c r="W1098" s="16"/>
      <c r="X1098" s="16" t="n">
        <v>0.240411501332965</v>
      </c>
      <c r="Y1098" s="16" t="n">
        <v>0.286242484723947</v>
      </c>
      <c r="Z1098" s="16"/>
      <c r="AA1098" s="16" t="n">
        <v>0.318275749682524</v>
      </c>
      <c r="AB1098" s="16" t="n">
        <v>0.232491809730915</v>
      </c>
      <c r="AC1098" s="16" t="n">
        <v>0.246543573893187</v>
      </c>
      <c r="AD1098" s="16"/>
      <c r="AE1098" s="16" t="n">
        <v>0.2896052000779</v>
      </c>
      <c r="AF1098" s="16" t="n">
        <v>0.234714235978496</v>
      </c>
      <c r="AG1098" s="16" t="n">
        <v>0.219861227926443</v>
      </c>
      <c r="AH1098" s="16"/>
      <c r="AI1098" s="16" t="n">
        <v>0.325363101120577</v>
      </c>
      <c r="AJ1098" s="16" t="n">
        <v>0.222528154648384</v>
      </c>
    </row>
    <row r="1099">
      <c r="B1099" t="s">
        <v>94</v>
      </c>
      <c r="C1099" s="16" t="n">
        <v>0.14326917206795</v>
      </c>
      <c r="D1099" s="16" t="n">
        <v>0.131252755212792</v>
      </c>
      <c r="E1099" s="16" t="n">
        <v>0.153164090212409</v>
      </c>
      <c r="F1099" s="16"/>
      <c r="G1099" s="16" t="n">
        <v>0.181333421428915</v>
      </c>
      <c r="H1099" s="16" t="n">
        <v>0.147785162718503</v>
      </c>
      <c r="I1099" s="16" t="n">
        <v>0.124034043028814</v>
      </c>
      <c r="J1099" s="16"/>
      <c r="K1099" s="16" t="n">
        <v>0.102866549986053</v>
      </c>
      <c r="L1099" s="16" t="n">
        <v>0.175417905923681</v>
      </c>
      <c r="M1099" s="16" t="n">
        <v>0.146047197580645</v>
      </c>
      <c r="N1099" s="16" t="n">
        <v>0.119251100640071</v>
      </c>
      <c r="O1099" s="16" t="n">
        <v>0.133388786584934</v>
      </c>
      <c r="P1099" s="16" t="n">
        <v>0.184421617683696</v>
      </c>
      <c r="Q1099" s="16" t="n">
        <v>0.143942411815481</v>
      </c>
      <c r="R1099" s="16" t="n">
        <v>0.160349316306928</v>
      </c>
      <c r="S1099" s="16" t="n">
        <v>0.139965671810218</v>
      </c>
      <c r="T1099" s="16" t="n">
        <v>0.114610466868403</v>
      </c>
      <c r="U1099" s="16" t="n">
        <v>0.153792958582326</v>
      </c>
      <c r="V1099" s="16" t="n">
        <v>0.212262376059248</v>
      </c>
      <c r="W1099" s="16"/>
      <c r="X1099" s="16" t="n">
        <v>0.150023242603696</v>
      </c>
      <c r="Y1099" s="16" t="n">
        <v>0.131730011030043</v>
      </c>
      <c r="Z1099" s="16"/>
      <c r="AA1099" s="16" t="n">
        <v>0.0850205243146136</v>
      </c>
      <c r="AB1099" s="16" t="n">
        <v>0.156677877277797</v>
      </c>
      <c r="AC1099" s="16" t="n">
        <v>0.167403764935257</v>
      </c>
      <c r="AD1099" s="16"/>
      <c r="AE1099" s="16" t="n">
        <v>0.117257436351448</v>
      </c>
      <c r="AF1099" s="16" t="n">
        <v>0.159267950444628</v>
      </c>
      <c r="AG1099" s="16" t="n">
        <v>0.178234587633404</v>
      </c>
      <c r="AH1099" s="16"/>
      <c r="AI1099" s="16" t="n">
        <v>0.0968699421152313</v>
      </c>
      <c r="AJ1099" s="16" t="n">
        <v>0.134819527337593</v>
      </c>
    </row>
    <row r="1100">
      <c r="C1100" s="16"/>
      <c r="D1100" s="16"/>
      <c r="E1100" s="16"/>
      <c r="F1100" s="16"/>
      <c r="G1100" s="16"/>
      <c r="H1100" s="16"/>
      <c r="I1100" s="16"/>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row>
    <row r="1101">
      <c r="B1101" s="7" t="s">
        <v>342</v>
      </c>
      <c r="C1101" s="16"/>
      <c r="D1101" s="16"/>
      <c r="E1101" s="16"/>
      <c r="F1101" s="16"/>
      <c r="G1101" s="16"/>
      <c r="H1101" s="16"/>
      <c r="I1101" s="16"/>
      <c r="J1101" s="16"/>
      <c r="K1101" s="16"/>
      <c r="L1101" s="16"/>
      <c r="M1101" s="16"/>
      <c r="N1101" s="16"/>
      <c r="O1101" s="16"/>
      <c r="P1101" s="16"/>
      <c r="Q1101" s="16"/>
      <c r="R1101" s="16"/>
      <c r="S1101" s="16"/>
      <c r="T1101" s="16"/>
      <c r="U1101" s="16"/>
      <c r="V1101" s="16"/>
      <c r="W1101" s="16"/>
      <c r="X1101" s="16"/>
      <c r="Y1101" s="16"/>
      <c r="Z1101" s="16"/>
      <c r="AA1101" s="16"/>
      <c r="AB1101" s="16"/>
      <c r="AC1101" s="16"/>
      <c r="AD1101" s="16"/>
      <c r="AE1101" s="16"/>
      <c r="AF1101" s="16"/>
      <c r="AG1101" s="16"/>
      <c r="AH1101" s="16"/>
      <c r="AI1101" s="16"/>
      <c r="AJ1101" s="16"/>
    </row>
    <row r="1102">
      <c r="B1102" s="26" t="s">
        <v>65</v>
      </c>
      <c r="C1102" s="16"/>
      <c r="D1102" s="16"/>
      <c r="E1102" s="16"/>
      <c r="F1102" s="16"/>
      <c r="G1102" s="16"/>
      <c r="H1102" s="16"/>
      <c r="I1102" s="16"/>
      <c r="J1102" s="16"/>
      <c r="K1102" s="16"/>
      <c r="L1102" s="16"/>
      <c r="M1102" s="16"/>
      <c r="N1102" s="16"/>
      <c r="O1102" s="16"/>
      <c r="P1102" s="16"/>
      <c r="Q1102" s="16"/>
      <c r="R1102" s="16"/>
      <c r="S1102" s="16"/>
      <c r="T1102" s="16"/>
      <c r="U1102" s="16"/>
      <c r="V1102" s="16"/>
      <c r="W1102" s="16"/>
      <c r="X1102" s="16"/>
      <c r="Y1102" s="16"/>
      <c r="Z1102" s="16"/>
      <c r="AA1102" s="16"/>
      <c r="AB1102" s="16"/>
      <c r="AC1102" s="16"/>
      <c r="AD1102" s="16"/>
      <c r="AE1102" s="16"/>
      <c r="AF1102" s="16"/>
      <c r="AG1102" s="16"/>
      <c r="AH1102" s="16"/>
      <c r="AI1102" s="16"/>
      <c r="AJ1102" s="16"/>
    </row>
    <row r="1103">
      <c r="B1103" t="s">
        <v>57</v>
      </c>
      <c r="C1103" s="16" t="n">
        <v>0.0464748679569196</v>
      </c>
      <c r="D1103" s="16" t="n">
        <v>0.0474088507397133</v>
      </c>
      <c r="E1103" s="16" t="n">
        <v>0.0458631281541934</v>
      </c>
      <c r="F1103" s="16"/>
      <c r="G1103" s="16" t="n">
        <v>0.0704342376154104</v>
      </c>
      <c r="H1103" s="16" t="n">
        <v>0.0552966676078401</v>
      </c>
      <c r="I1103" s="16" t="n">
        <v>0.0288048208523016</v>
      </c>
      <c r="J1103" s="16"/>
      <c r="K1103" s="16" t="n">
        <v>0.0414170424815384</v>
      </c>
      <c r="L1103" s="16" t="n">
        <v>0.0635597736130882</v>
      </c>
      <c r="M1103" s="16" t="n">
        <v>0.0554719033113613</v>
      </c>
      <c r="N1103" s="16" t="n">
        <v>0.0613507855037832</v>
      </c>
      <c r="O1103" s="16" t="n">
        <v>0.0251149642073434</v>
      </c>
      <c r="P1103" s="16" t="n">
        <v>0.0526271923528203</v>
      </c>
      <c r="Q1103" s="16" t="n">
        <v>0.0497697064608931</v>
      </c>
      <c r="R1103" s="16" t="n">
        <v>0.0338787108849935</v>
      </c>
      <c r="S1103" s="16" t="n">
        <v>0.0311285655543787</v>
      </c>
      <c r="T1103" s="16" t="n">
        <v>0.0524761811417442</v>
      </c>
      <c r="U1103" s="16" t="n">
        <v>0.0116679239400913</v>
      </c>
      <c r="V1103" s="16" t="n">
        <v>0.0672530151256617</v>
      </c>
      <c r="W1103" s="16"/>
      <c r="X1103" s="16" t="n">
        <v>0.0503833230410429</v>
      </c>
      <c r="Y1103" s="16" t="n">
        <v>0.03979736993755</v>
      </c>
      <c r="Z1103" s="16"/>
      <c r="AA1103" s="16" t="n">
        <v>0.0316655719671799</v>
      </c>
      <c r="AB1103" s="16" t="n">
        <v>0.0601804638758546</v>
      </c>
      <c r="AC1103" s="16" t="n">
        <v>0.0388388226233327</v>
      </c>
      <c r="AD1103" s="16"/>
      <c r="AE1103" s="16" t="n">
        <v>0.0411291848425559</v>
      </c>
      <c r="AF1103" s="16" t="n">
        <v>0.0541143455764144</v>
      </c>
      <c r="AG1103" s="16" t="n">
        <v>0.0443741938284108</v>
      </c>
      <c r="AH1103" s="16"/>
      <c r="AI1103" s="16" t="n">
        <v>0.0294932964474038</v>
      </c>
      <c r="AJ1103" s="16" t="n">
        <v>0.0611172371147102</v>
      </c>
    </row>
    <row r="1104">
      <c r="B1104" t="s">
        <v>58</v>
      </c>
      <c r="C1104" s="16" t="n">
        <v>0.176117877768168</v>
      </c>
      <c r="D1104" s="16" t="n">
        <v>0.151753055823014</v>
      </c>
      <c r="E1104" s="16" t="n">
        <v>0.201169599344342</v>
      </c>
      <c r="F1104" s="16"/>
      <c r="G1104" s="16" t="n">
        <v>0.166786186632646</v>
      </c>
      <c r="H1104" s="16" t="n">
        <v>0.202769922039747</v>
      </c>
      <c r="I1104" s="16" t="n">
        <v>0.155008651346894</v>
      </c>
      <c r="J1104" s="16"/>
      <c r="K1104" s="16" t="n">
        <v>0.185920051529481</v>
      </c>
      <c r="L1104" s="16" t="n">
        <v>0.217541193209471</v>
      </c>
      <c r="M1104" s="16" t="n">
        <v>0.190935715933072</v>
      </c>
      <c r="N1104" s="16" t="n">
        <v>0.0988928481119633</v>
      </c>
      <c r="O1104" s="16" t="n">
        <v>0.202426078232173</v>
      </c>
      <c r="P1104" s="16" t="n">
        <v>0.161519898492466</v>
      </c>
      <c r="Q1104" s="16" t="n">
        <v>0.128563388407026</v>
      </c>
      <c r="R1104" s="16" t="n">
        <v>0.179123864870819</v>
      </c>
      <c r="S1104" s="16" t="n">
        <v>0.199090082952844</v>
      </c>
      <c r="T1104" s="16" t="n">
        <v>0.174966583581253</v>
      </c>
      <c r="U1104" s="16" t="n">
        <v>0.177740912403847</v>
      </c>
      <c r="V1104" s="16" t="n">
        <v>0.153078235724946</v>
      </c>
      <c r="W1104" s="16"/>
      <c r="X1104" s="16" t="n">
        <v>0.194777231716496</v>
      </c>
      <c r="Y1104" s="16" t="n">
        <v>0.144238836983278</v>
      </c>
      <c r="Z1104" s="16"/>
      <c r="AA1104" s="16" t="n">
        <v>0.149243038058104</v>
      </c>
      <c r="AB1104" s="16" t="n">
        <v>0.203686666877032</v>
      </c>
      <c r="AC1104" s="16" t="n">
        <v>0.158653352335815</v>
      </c>
      <c r="AD1104" s="16"/>
      <c r="AE1104" s="16" t="n">
        <v>0.172207777916743</v>
      </c>
      <c r="AF1104" s="16" t="n">
        <v>0.161172091186046</v>
      </c>
      <c r="AG1104" s="16" t="n">
        <v>0.218401157754503</v>
      </c>
      <c r="AH1104" s="16"/>
      <c r="AI1104" s="16" t="n">
        <v>0.153654029474122</v>
      </c>
      <c r="AJ1104" s="16" t="n">
        <v>0.21418514889777</v>
      </c>
    </row>
    <row r="1105">
      <c r="B1105" t="s">
        <v>308</v>
      </c>
      <c r="C1105" s="16" t="n">
        <v>0.393043430807473</v>
      </c>
      <c r="D1105" s="16" t="n">
        <v>0.376675751546019</v>
      </c>
      <c r="E1105" s="16" t="n">
        <v>0.408155359192535</v>
      </c>
      <c r="F1105" s="16"/>
      <c r="G1105" s="16" t="n">
        <v>0.398711859599743</v>
      </c>
      <c r="H1105" s="16" t="n">
        <v>0.381182452902156</v>
      </c>
      <c r="I1105" s="16" t="n">
        <v>0.401839108300154</v>
      </c>
      <c r="J1105" s="16"/>
      <c r="K1105" s="16" t="n">
        <v>0.381129582059856</v>
      </c>
      <c r="L1105" s="16" t="n">
        <v>0.388768961745355</v>
      </c>
      <c r="M1105" s="16" t="n">
        <v>0.370214277826041</v>
      </c>
      <c r="N1105" s="16" t="n">
        <v>0.454030421379967</v>
      </c>
      <c r="O1105" s="16" t="n">
        <v>0.348038780515435</v>
      </c>
      <c r="P1105" s="16" t="n">
        <v>0.403887415491412</v>
      </c>
      <c r="Q1105" s="16" t="n">
        <v>0.431498818343016</v>
      </c>
      <c r="R1105" s="16" t="n">
        <v>0.371640255175557</v>
      </c>
      <c r="S1105" s="16" t="n">
        <v>0.37267401506195</v>
      </c>
      <c r="T1105" s="16" t="n">
        <v>0.42460332061496</v>
      </c>
      <c r="U1105" s="16" t="n">
        <v>0.411791089420205</v>
      </c>
      <c r="V1105" s="16" t="n">
        <v>0.308264437531922</v>
      </c>
      <c r="W1105" s="16"/>
      <c r="X1105" s="16" t="n">
        <v>0.391219461482066</v>
      </c>
      <c r="Y1105" s="16" t="n">
        <v>0.396159636903141</v>
      </c>
      <c r="Z1105" s="16"/>
      <c r="AA1105" s="16" t="n">
        <v>0.397583299559849</v>
      </c>
      <c r="AB1105" s="16" t="n">
        <v>0.385657269225693</v>
      </c>
      <c r="AC1105" s="16" t="n">
        <v>0.399643903542174</v>
      </c>
      <c r="AD1105" s="16"/>
      <c r="AE1105" s="16" t="n">
        <v>0.380899708656507</v>
      </c>
      <c r="AF1105" s="16" t="n">
        <v>0.414284867390177</v>
      </c>
      <c r="AG1105" s="16" t="n">
        <v>0.379976469189632</v>
      </c>
      <c r="AH1105" s="16"/>
      <c r="AI1105" s="16" t="n">
        <v>0.396021210164812</v>
      </c>
      <c r="AJ1105" s="16" t="n">
        <v>0.395817362334602</v>
      </c>
    </row>
    <row r="1106">
      <c r="B1106" t="s">
        <v>61</v>
      </c>
      <c r="C1106" s="16" t="n">
        <v>0.268938982772842</v>
      </c>
      <c r="D1106" s="16" t="n">
        <v>0.323196363153023</v>
      </c>
      <c r="E1106" s="16" t="n">
        <v>0.216758007686363</v>
      </c>
      <c r="F1106" s="16"/>
      <c r="G1106" s="16" t="n">
        <v>0.244544690845005</v>
      </c>
      <c r="H1106" s="16" t="n">
        <v>0.237456396030207</v>
      </c>
      <c r="I1106" s="16" t="n">
        <v>0.307862533292221</v>
      </c>
      <c r="J1106" s="16"/>
      <c r="K1106" s="16" t="n">
        <v>0.312125842199818</v>
      </c>
      <c r="L1106" s="16" t="n">
        <v>0.203985977226488</v>
      </c>
      <c r="M1106" s="16" t="n">
        <v>0.247416699849149</v>
      </c>
      <c r="N1106" s="16" t="n">
        <v>0.282737337837785</v>
      </c>
      <c r="O1106" s="16" t="n">
        <v>0.286404206112715</v>
      </c>
      <c r="P1106" s="16" t="n">
        <v>0.257017561363667</v>
      </c>
      <c r="Q1106" s="16" t="n">
        <v>0.243806217998707</v>
      </c>
      <c r="R1106" s="16" t="n">
        <v>0.277296269684224</v>
      </c>
      <c r="S1106" s="16" t="n">
        <v>0.313126577731594</v>
      </c>
      <c r="T1106" s="16" t="n">
        <v>0.232162974251777</v>
      </c>
      <c r="U1106" s="16" t="n">
        <v>0.281979036822649</v>
      </c>
      <c r="V1106" s="16" t="n">
        <v>0.339604225830288</v>
      </c>
      <c r="W1106" s="16"/>
      <c r="X1106" s="16" t="n">
        <v>0.244093234259906</v>
      </c>
      <c r="Y1106" s="16" t="n">
        <v>0.311387324358967</v>
      </c>
      <c r="Z1106" s="16"/>
      <c r="AA1106" s="16" t="n">
        <v>0.334501004026442</v>
      </c>
      <c r="AB1106" s="16" t="n">
        <v>0.232069581335725</v>
      </c>
      <c r="AC1106" s="16" t="n">
        <v>0.270902175268229</v>
      </c>
      <c r="AD1106" s="16"/>
      <c r="AE1106" s="16" t="n">
        <v>0.307449518645229</v>
      </c>
      <c r="AF1106" s="16" t="n">
        <v>0.244532194451663</v>
      </c>
      <c r="AG1106" s="16" t="n">
        <v>0.218710043742864</v>
      </c>
      <c r="AH1106" s="16"/>
      <c r="AI1106" s="16" t="n">
        <v>0.344461570867296</v>
      </c>
      <c r="AJ1106" s="16" t="n">
        <v>0.208453746729531</v>
      </c>
    </row>
    <row r="1107">
      <c r="B1107" t="s">
        <v>94</v>
      </c>
      <c r="C1107" s="16" t="n">
        <v>0.115424840694597</v>
      </c>
      <c r="D1107" s="16" t="n">
        <v>0.100965978738231</v>
      </c>
      <c r="E1107" s="16" t="n">
        <v>0.128053905622567</v>
      </c>
      <c r="F1107" s="16"/>
      <c r="G1107" s="16" t="n">
        <v>0.119523025307195</v>
      </c>
      <c r="H1107" s="16" t="n">
        <v>0.123294561420049</v>
      </c>
      <c r="I1107" s="16" t="n">
        <v>0.106484886208429</v>
      </c>
      <c r="J1107" s="16"/>
      <c r="K1107" s="16" t="n">
        <v>0.0794074817293068</v>
      </c>
      <c r="L1107" s="16" t="n">
        <v>0.126144094205598</v>
      </c>
      <c r="M1107" s="16" t="n">
        <v>0.135961403080376</v>
      </c>
      <c r="N1107" s="16" t="n">
        <v>0.102988607166502</v>
      </c>
      <c r="O1107" s="16" t="n">
        <v>0.138015970932334</v>
      </c>
      <c r="P1107" s="16" t="n">
        <v>0.124947932299634</v>
      </c>
      <c r="Q1107" s="16" t="n">
        <v>0.146361868790358</v>
      </c>
      <c r="R1107" s="16" t="n">
        <v>0.138060899384406</v>
      </c>
      <c r="S1107" s="16" t="n">
        <v>0.0839807586992326</v>
      </c>
      <c r="T1107" s="16" t="n">
        <v>0.115790940410265</v>
      </c>
      <c r="U1107" s="16" t="n">
        <v>0.116821037413208</v>
      </c>
      <c r="V1107" s="16" t="n">
        <v>0.131800085787183</v>
      </c>
      <c r="W1107" s="16"/>
      <c r="X1107" s="16" t="n">
        <v>0.119526749500489</v>
      </c>
      <c r="Y1107" s="16" t="n">
        <v>0.108416831817064</v>
      </c>
      <c r="Z1107" s="16"/>
      <c r="AA1107" s="16" t="n">
        <v>0.0870070863884253</v>
      </c>
      <c r="AB1107" s="16" t="n">
        <v>0.118406018685696</v>
      </c>
      <c r="AC1107" s="16" t="n">
        <v>0.131961746230449</v>
      </c>
      <c r="AD1107" s="16"/>
      <c r="AE1107" s="16" t="n">
        <v>0.0983138099389652</v>
      </c>
      <c r="AF1107" s="16" t="n">
        <v>0.1258965013957</v>
      </c>
      <c r="AG1107" s="16" t="n">
        <v>0.13853813548459</v>
      </c>
      <c r="AH1107" s="16"/>
      <c r="AI1107" s="16" t="n">
        <v>0.0763698930463665</v>
      </c>
      <c r="AJ1107" s="16" t="n">
        <v>0.120426504923386</v>
      </c>
    </row>
    <row r="1108">
      <c r="C1108" s="16"/>
      <c r="D1108" s="16"/>
      <c r="E1108" s="16"/>
      <c r="F1108" s="16"/>
      <c r="G1108" s="16"/>
      <c r="H1108" s="16"/>
      <c r="I1108" s="16"/>
      <c r="J1108" s="16"/>
      <c r="K1108" s="16"/>
      <c r="L1108" s="16"/>
      <c r="M1108" s="16"/>
      <c r="N1108" s="16"/>
      <c r="O1108" s="16"/>
      <c r="P1108" s="16"/>
      <c r="Q1108" s="16"/>
      <c r="R1108" s="16"/>
      <c r="S1108" s="16"/>
      <c r="T1108" s="16"/>
      <c r="U1108" s="16"/>
      <c r="V1108" s="16"/>
      <c r="W1108" s="16"/>
      <c r="X1108" s="16"/>
      <c r="Y1108" s="16"/>
      <c r="Z1108" s="16"/>
      <c r="AA1108" s="16"/>
      <c r="AB1108" s="16"/>
      <c r="AC1108" s="16"/>
      <c r="AD1108" s="16"/>
      <c r="AE1108" s="16"/>
      <c r="AF1108" s="16"/>
      <c r="AG1108" s="16"/>
      <c r="AH1108" s="16"/>
      <c r="AI1108" s="16"/>
      <c r="AJ1108" s="16"/>
    </row>
    <row r="1109">
      <c r="B1109" s="7" t="s">
        <v>343</v>
      </c>
      <c r="C1109" s="16"/>
      <c r="D1109" s="16"/>
      <c r="E1109" s="16"/>
      <c r="F1109" s="16"/>
      <c r="G1109" s="16"/>
      <c r="H1109" s="16"/>
      <c r="I1109" s="16"/>
      <c r="J1109" s="16"/>
      <c r="K1109" s="16"/>
      <c r="L1109" s="16"/>
      <c r="M1109" s="16"/>
      <c r="N1109" s="16"/>
      <c r="O1109" s="16"/>
      <c r="P1109" s="16"/>
      <c r="Q1109" s="16"/>
      <c r="R1109" s="16"/>
      <c r="S1109" s="16"/>
      <c r="T1109" s="16"/>
      <c r="U1109" s="16"/>
      <c r="V1109" s="16"/>
      <c r="W1109" s="16"/>
      <c r="X1109" s="16"/>
      <c r="Y1109" s="16"/>
      <c r="Z1109" s="16"/>
      <c r="AA1109" s="16"/>
      <c r="AB1109" s="16"/>
      <c r="AC1109" s="16"/>
      <c r="AD1109" s="16"/>
      <c r="AE1109" s="16"/>
      <c r="AF1109" s="16"/>
      <c r="AG1109" s="16"/>
      <c r="AH1109" s="16"/>
      <c r="AI1109" s="16"/>
      <c r="AJ1109" s="16"/>
    </row>
    <row r="1110">
      <c r="B1110" s="26" t="s">
        <v>65</v>
      </c>
      <c r="C1110" s="16"/>
      <c r="D1110" s="16"/>
      <c r="E1110" s="16"/>
      <c r="F1110" s="16"/>
      <c r="G1110" s="16"/>
      <c r="H1110" s="16"/>
      <c r="I1110" s="16"/>
      <c r="J1110" s="16"/>
      <c r="K1110" s="16"/>
      <c r="L1110" s="16"/>
      <c r="M1110" s="16"/>
      <c r="N1110" s="16"/>
      <c r="O1110" s="16"/>
      <c r="P1110" s="16"/>
      <c r="Q1110" s="16"/>
      <c r="R1110" s="16"/>
      <c r="S1110" s="16"/>
      <c r="T1110" s="16"/>
      <c r="U1110" s="16"/>
      <c r="V1110" s="16"/>
      <c r="W1110" s="16"/>
      <c r="X1110" s="16"/>
      <c r="Y1110" s="16"/>
      <c r="Z1110" s="16"/>
      <c r="AA1110" s="16"/>
      <c r="AB1110" s="16"/>
      <c r="AC1110" s="16"/>
      <c r="AD1110" s="16"/>
      <c r="AE1110" s="16"/>
      <c r="AF1110" s="16"/>
      <c r="AG1110" s="16"/>
      <c r="AH1110" s="16"/>
      <c r="AI1110" s="16"/>
      <c r="AJ1110" s="16"/>
    </row>
    <row r="1111">
      <c r="B1111" t="s">
        <v>57</v>
      </c>
      <c r="C1111" s="16" t="n">
        <v>0.0263024916996909</v>
      </c>
      <c r="D1111" s="16" t="n">
        <v>0.0249952174716089</v>
      </c>
      <c r="E1111" s="16" t="n">
        <v>0.0282878720489151</v>
      </c>
      <c r="F1111" s="16"/>
      <c r="G1111" s="16" t="n">
        <v>0.0486207404134227</v>
      </c>
      <c r="H1111" s="16" t="n">
        <v>0.0260712254460874</v>
      </c>
      <c r="I1111" s="16" t="n">
        <v>0.017702846016166</v>
      </c>
      <c r="J1111" s="16"/>
      <c r="K1111" s="16" t="n">
        <v>0.0464540488117603</v>
      </c>
      <c r="L1111" s="16" t="n">
        <v>0.0109878700197569</v>
      </c>
      <c r="M1111" s="16" t="n">
        <v>0.0249322056317211</v>
      </c>
      <c r="N1111" s="16" t="n">
        <v>0.0506050527324018</v>
      </c>
      <c r="O1111" s="16" t="n">
        <v>0.0229631223419746</v>
      </c>
      <c r="P1111" s="16" t="n">
        <v>0.0186650163433371</v>
      </c>
      <c r="Q1111" s="16" t="n">
        <v>0.0321726434825258</v>
      </c>
      <c r="R1111" s="16" t="n">
        <v>0.0324391443577865</v>
      </c>
      <c r="S1111" s="16" t="n">
        <v>0.0203398196193328</v>
      </c>
      <c r="T1111" s="16" t="n">
        <v>0.00774044233114788</v>
      </c>
      <c r="U1111" s="16" t="n">
        <v>0.0211265686860629</v>
      </c>
      <c r="V1111" s="16" t="n">
        <v>0.0164997847238826</v>
      </c>
      <c r="W1111" s="16"/>
      <c r="X1111" s="16" t="n">
        <v>0.0218601082803292</v>
      </c>
      <c r="Y1111" s="16" t="n">
        <v>0.0338921929615954</v>
      </c>
      <c r="Z1111" s="16"/>
      <c r="AA1111" s="16" t="n">
        <v>0.0193162601774248</v>
      </c>
      <c r="AB1111" s="16" t="n">
        <v>0.0286104929094391</v>
      </c>
      <c r="AC1111" s="16" t="n">
        <v>0.0282611511767354</v>
      </c>
      <c r="AD1111" s="16"/>
      <c r="AE1111" s="16" t="n">
        <v>0.0320633288877399</v>
      </c>
      <c r="AF1111" s="16" t="n">
        <v>0.0188894401943026</v>
      </c>
      <c r="AG1111" s="16" t="n">
        <v>0.0268169877940672</v>
      </c>
      <c r="AH1111" s="16"/>
      <c r="AI1111" s="16" t="n">
        <v>0.0125170075595612</v>
      </c>
      <c r="AJ1111" s="16" t="n">
        <v>0.0256253261260521</v>
      </c>
    </row>
    <row r="1112">
      <c r="B1112" t="s">
        <v>58</v>
      </c>
      <c r="C1112" s="16" t="n">
        <v>0.0919955694175292</v>
      </c>
      <c r="D1112" s="16" t="n">
        <v>0.080344849248523</v>
      </c>
      <c r="E1112" s="16" t="n">
        <v>0.103302641413801</v>
      </c>
      <c r="F1112" s="16"/>
      <c r="G1112" s="16" t="n">
        <v>0.0687871878102971</v>
      </c>
      <c r="H1112" s="16" t="n">
        <v>0.0993067560607221</v>
      </c>
      <c r="I1112" s="16" t="n">
        <v>0.0943602073755192</v>
      </c>
      <c r="J1112" s="16"/>
      <c r="K1112" s="16" t="n">
        <v>0.0937064360810295</v>
      </c>
      <c r="L1112" s="16" t="n">
        <v>0.103985240759143</v>
      </c>
      <c r="M1112" s="16" t="n">
        <v>0.0694686497434548</v>
      </c>
      <c r="N1112" s="16" t="n">
        <v>0.0891314661129039</v>
      </c>
      <c r="O1112" s="16" t="n">
        <v>0.0783498838013152</v>
      </c>
      <c r="P1112" s="16" t="n">
        <v>0.100784381545039</v>
      </c>
      <c r="Q1112" s="16" t="n">
        <v>0.124073843748616</v>
      </c>
      <c r="R1112" s="16" t="n">
        <v>0.165129246207744</v>
      </c>
      <c r="S1112" s="16" t="n">
        <v>0.0899915668273638</v>
      </c>
      <c r="T1112" s="16" t="n">
        <v>0.0574787917681624</v>
      </c>
      <c r="U1112" s="16" t="n">
        <v>0.0849807717806935</v>
      </c>
      <c r="V1112" s="16" t="n">
        <v>0.02272680175786</v>
      </c>
      <c r="W1112" s="16"/>
      <c r="X1112" s="16" t="n">
        <v>0.104888446141557</v>
      </c>
      <c r="Y1112" s="16" t="n">
        <v>0.0699684111323052</v>
      </c>
      <c r="Z1112" s="16"/>
      <c r="AA1112" s="16" t="n">
        <v>0.111006954871792</v>
      </c>
      <c r="AB1112" s="16" t="n">
        <v>0.0885216835248953</v>
      </c>
      <c r="AC1112" s="16" t="n">
        <v>0.0829113169747412</v>
      </c>
      <c r="AD1112" s="16"/>
      <c r="AE1112" s="16" t="n">
        <v>0.0869486195186755</v>
      </c>
      <c r="AF1112" s="16" t="n">
        <v>0.0739070891231832</v>
      </c>
      <c r="AG1112" s="16" t="n">
        <v>0.144005865663356</v>
      </c>
      <c r="AH1112" s="16"/>
      <c r="AI1112" s="16" t="n">
        <v>0.103541847981166</v>
      </c>
      <c r="AJ1112" s="16" t="n">
        <v>0.116114889178952</v>
      </c>
    </row>
    <row r="1113">
      <c r="B1113" t="s">
        <v>308</v>
      </c>
      <c r="C1113" s="16" t="n">
        <v>0.429736943923364</v>
      </c>
      <c r="D1113" s="16" t="n">
        <v>0.409370798994928</v>
      </c>
      <c r="E1113" s="16" t="n">
        <v>0.448955308886759</v>
      </c>
      <c r="F1113" s="16"/>
      <c r="G1113" s="16" t="n">
        <v>0.409665096065361</v>
      </c>
      <c r="H1113" s="16" t="n">
        <v>0.440735474516165</v>
      </c>
      <c r="I1113" s="16" t="n">
        <v>0.427432378532843</v>
      </c>
      <c r="J1113" s="16"/>
      <c r="K1113" s="16" t="n">
        <v>0.390040000879323</v>
      </c>
      <c r="L1113" s="16" t="n">
        <v>0.452535122935086</v>
      </c>
      <c r="M1113" s="16" t="n">
        <v>0.483551151827</v>
      </c>
      <c r="N1113" s="16" t="n">
        <v>0.397344921266983</v>
      </c>
      <c r="O1113" s="16" t="n">
        <v>0.467668129869765</v>
      </c>
      <c r="P1113" s="16" t="n">
        <v>0.466789213869342</v>
      </c>
      <c r="Q1113" s="16" t="n">
        <v>0.382599630371913</v>
      </c>
      <c r="R1113" s="16" t="n">
        <v>0.314155762328481</v>
      </c>
      <c r="S1113" s="16" t="n">
        <v>0.418482948859697</v>
      </c>
      <c r="T1113" s="16" t="n">
        <v>0.485123667758792</v>
      </c>
      <c r="U1113" s="16" t="n">
        <v>0.441751173962851</v>
      </c>
      <c r="V1113" s="16" t="n">
        <v>0.422894835499328</v>
      </c>
      <c r="W1113" s="16"/>
      <c r="X1113" s="16" t="n">
        <v>0.436230558883049</v>
      </c>
      <c r="Y1113" s="16" t="n">
        <v>0.418642764740397</v>
      </c>
      <c r="Z1113" s="16"/>
      <c r="AA1113" s="16" t="n">
        <v>0.434726894532438</v>
      </c>
      <c r="AB1113" s="16" t="n">
        <v>0.430032738911578</v>
      </c>
      <c r="AC1113" s="16" t="n">
        <v>0.425737374357765</v>
      </c>
      <c r="AD1113" s="16"/>
      <c r="AE1113" s="16" t="n">
        <v>0.4407483290334</v>
      </c>
      <c r="AF1113" s="16" t="n">
        <v>0.441734445001238</v>
      </c>
      <c r="AG1113" s="16" t="n">
        <v>0.374878865201675</v>
      </c>
      <c r="AH1113" s="16"/>
      <c r="AI1113" s="16" t="n">
        <v>0.434810490044866</v>
      </c>
      <c r="AJ1113" s="16" t="n">
        <v>0.448476144998238</v>
      </c>
    </row>
    <row r="1114">
      <c r="B1114" t="s">
        <v>61</v>
      </c>
      <c r="C1114" s="16" t="n">
        <v>0.357483108631293</v>
      </c>
      <c r="D1114" s="16" t="n">
        <v>0.397223276814497</v>
      </c>
      <c r="E1114" s="16" t="n">
        <v>0.31805963019952</v>
      </c>
      <c r="F1114" s="16"/>
      <c r="G1114" s="16" t="n">
        <v>0.375069152169679</v>
      </c>
      <c r="H1114" s="16" t="n">
        <v>0.322045904312742</v>
      </c>
      <c r="I1114" s="16" t="n">
        <v>0.383505191140392</v>
      </c>
      <c r="J1114" s="16"/>
      <c r="K1114" s="16" t="n">
        <v>0.398296750126439</v>
      </c>
      <c r="L1114" s="16" t="n">
        <v>0.306308929838496</v>
      </c>
      <c r="M1114" s="16" t="n">
        <v>0.324208329761653</v>
      </c>
      <c r="N1114" s="16" t="n">
        <v>0.371417636154267</v>
      </c>
      <c r="O1114" s="16" t="n">
        <v>0.327112628473276</v>
      </c>
      <c r="P1114" s="16" t="n">
        <v>0.305177923716619</v>
      </c>
      <c r="Q1114" s="16" t="n">
        <v>0.354797532647155</v>
      </c>
      <c r="R1114" s="16" t="n">
        <v>0.395476669958352</v>
      </c>
      <c r="S1114" s="16" t="n">
        <v>0.395019470735059</v>
      </c>
      <c r="T1114" s="16" t="n">
        <v>0.396189979426246</v>
      </c>
      <c r="U1114" s="16" t="n">
        <v>0.358092959830148</v>
      </c>
      <c r="V1114" s="16" t="n">
        <v>0.385998087503004</v>
      </c>
      <c r="W1114" s="16"/>
      <c r="X1114" s="16" t="n">
        <v>0.332340491472828</v>
      </c>
      <c r="Y1114" s="16" t="n">
        <v>0.400438642893261</v>
      </c>
      <c r="Z1114" s="16"/>
      <c r="AA1114" s="16" t="n">
        <v>0.381764124422432</v>
      </c>
      <c r="AB1114" s="16" t="n">
        <v>0.348610386951827</v>
      </c>
      <c r="AC1114" s="16" t="n">
        <v>0.351814126456073</v>
      </c>
      <c r="AD1114" s="16"/>
      <c r="AE1114" s="16" t="n">
        <v>0.351537900225462</v>
      </c>
      <c r="AF1114" s="16" t="n">
        <v>0.373870552039898</v>
      </c>
      <c r="AG1114" s="16" t="n">
        <v>0.338306683804613</v>
      </c>
      <c r="AH1114" s="16"/>
      <c r="AI1114" s="16" t="n">
        <v>0.381278852267248</v>
      </c>
      <c r="AJ1114" s="16" t="n">
        <v>0.329683744185487</v>
      </c>
    </row>
    <row r="1115">
      <c r="B1115" t="s">
        <v>94</v>
      </c>
      <c r="C1115" s="16" t="n">
        <v>0.0944818863281232</v>
      </c>
      <c r="D1115" s="16" t="n">
        <v>0.0880658574704424</v>
      </c>
      <c r="E1115" s="16" t="n">
        <v>0.101394547451005</v>
      </c>
      <c r="F1115" s="16"/>
      <c r="G1115" s="16" t="n">
        <v>0.0978578235412404</v>
      </c>
      <c r="H1115" s="16" t="n">
        <v>0.111840639664284</v>
      </c>
      <c r="I1115" s="16" t="n">
        <v>0.0769993769350796</v>
      </c>
      <c r="J1115" s="16"/>
      <c r="K1115" s="16" t="n">
        <v>0.0715027641014481</v>
      </c>
      <c r="L1115" s="16" t="n">
        <v>0.126182836447519</v>
      </c>
      <c r="M1115" s="16" t="n">
        <v>0.0978396630361706</v>
      </c>
      <c r="N1115" s="16" t="n">
        <v>0.0915009237334444</v>
      </c>
      <c r="O1115" s="16" t="n">
        <v>0.103906235513669</v>
      </c>
      <c r="P1115" s="16" t="n">
        <v>0.108583464525663</v>
      </c>
      <c r="Q1115" s="16" t="n">
        <v>0.10635634974979</v>
      </c>
      <c r="R1115" s="16" t="n">
        <v>0.0927991771476364</v>
      </c>
      <c r="S1115" s="16" t="n">
        <v>0.0761661939585473</v>
      </c>
      <c r="T1115" s="16" t="n">
        <v>0.0534671187156516</v>
      </c>
      <c r="U1115" s="16" t="n">
        <v>0.0940485257402449</v>
      </c>
      <c r="V1115" s="16" t="n">
        <v>0.151880490515926</v>
      </c>
      <c r="W1115" s="16"/>
      <c r="X1115" s="16" t="n">
        <v>0.104680395222238</v>
      </c>
      <c r="Y1115" s="16" t="n">
        <v>0.0770579882724419</v>
      </c>
      <c r="Z1115" s="16"/>
      <c r="AA1115" s="16" t="n">
        <v>0.0531857659959134</v>
      </c>
      <c r="AB1115" s="16" t="n">
        <v>0.10422469770226</v>
      </c>
      <c r="AC1115" s="16" t="n">
        <v>0.111276031034686</v>
      </c>
      <c r="AD1115" s="16"/>
      <c r="AE1115" s="16" t="n">
        <v>0.0887018223347222</v>
      </c>
      <c r="AF1115" s="16" t="n">
        <v>0.091598473641378</v>
      </c>
      <c r="AG1115" s="16" t="n">
        <v>0.115991597536289</v>
      </c>
      <c r="AH1115" s="16"/>
      <c r="AI1115" s="16" t="n">
        <v>0.0678518021471583</v>
      </c>
      <c r="AJ1115" s="16" t="n">
        <v>0.0800998955112714</v>
      </c>
    </row>
    <row r="1116">
      <c r="C1116" s="16"/>
      <c r="D1116" s="16"/>
      <c r="E1116" s="16"/>
      <c r="F1116" s="16"/>
      <c r="G1116" s="16"/>
      <c r="H1116" s="16"/>
      <c r="I1116" s="16"/>
      <c r="J1116" s="16"/>
      <c r="K1116" s="16"/>
      <c r="L1116" s="16"/>
      <c r="M1116" s="16"/>
      <c r="N1116" s="16"/>
      <c r="O1116" s="16"/>
      <c r="P1116" s="16"/>
      <c r="Q1116" s="16"/>
      <c r="R1116" s="16"/>
      <c r="S1116" s="16"/>
      <c r="T1116" s="16"/>
      <c r="U1116" s="16"/>
      <c r="V1116" s="16"/>
      <c r="W1116" s="16"/>
      <c r="X1116" s="16"/>
      <c r="Y1116" s="16"/>
      <c r="Z1116" s="16"/>
      <c r="AA1116" s="16"/>
      <c r="AB1116" s="16"/>
      <c r="AC1116" s="16"/>
      <c r="AD1116" s="16"/>
      <c r="AE1116" s="16"/>
      <c r="AF1116" s="16"/>
      <c r="AG1116" s="16"/>
      <c r="AH1116" s="16"/>
      <c r="AI1116" s="16"/>
      <c r="AJ1116" s="16"/>
    </row>
    <row r="1117">
      <c r="B1117" s="7" t="s">
        <v>344</v>
      </c>
      <c r="C1117" s="16"/>
      <c r="D1117" s="16"/>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c r="AF1117" s="16"/>
      <c r="AG1117" s="16"/>
      <c r="AH1117" s="16"/>
      <c r="AI1117" s="16"/>
      <c r="AJ1117" s="16"/>
    </row>
    <row r="1118">
      <c r="B1118" s="26" t="s">
        <v>65</v>
      </c>
      <c r="C1118" s="16"/>
      <c r="D1118" s="16"/>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c r="AF1118" s="16"/>
      <c r="AG1118" s="16"/>
      <c r="AH1118" s="16"/>
      <c r="AI1118" s="16"/>
      <c r="AJ1118" s="16"/>
    </row>
    <row r="1119">
      <c r="B1119" t="s">
        <v>57</v>
      </c>
      <c r="C1119" s="16" t="n">
        <v>0.0620394169352366</v>
      </c>
      <c r="D1119" s="16" t="n">
        <v>0.0604283609902171</v>
      </c>
      <c r="E1119" s="16" t="n">
        <v>0.0614638585545929</v>
      </c>
      <c r="F1119" s="16"/>
      <c r="G1119" s="16" t="n">
        <v>0.0645380041911539</v>
      </c>
      <c r="H1119" s="16" t="n">
        <v>0.0650302993629259</v>
      </c>
      <c r="I1119" s="16" t="n">
        <v>0.0582701067413457</v>
      </c>
      <c r="J1119" s="16"/>
      <c r="K1119" s="16" t="n">
        <v>0.0756213916314402</v>
      </c>
      <c r="L1119" s="16" t="n">
        <v>0.0331308863758539</v>
      </c>
      <c r="M1119" s="16" t="n">
        <v>0.0830884737154099</v>
      </c>
      <c r="N1119" s="16" t="n">
        <v>0.0808611391661392</v>
      </c>
      <c r="O1119" s="16" t="n">
        <v>0.0461037640493565</v>
      </c>
      <c r="P1119" s="16" t="n">
        <v>0.0771344308678627</v>
      </c>
      <c r="Q1119" s="16" t="n">
        <v>0.0507122224566467</v>
      </c>
      <c r="R1119" s="16" t="n">
        <v>0.066823535358956</v>
      </c>
      <c r="S1119" s="16" t="n">
        <v>0.0584272512260276</v>
      </c>
      <c r="T1119" s="16" t="n">
        <v>0.0496757323272526</v>
      </c>
      <c r="U1119" s="16" t="n">
        <v>0.0741302362986027</v>
      </c>
      <c r="V1119" s="16" t="n">
        <v>0.0602999639746797</v>
      </c>
      <c r="W1119" s="16"/>
      <c r="X1119" s="16" t="n">
        <v>0.0589521936613609</v>
      </c>
      <c r="Y1119" s="16" t="n">
        <v>0.0673138608914681</v>
      </c>
      <c r="Z1119" s="16"/>
      <c r="AA1119" s="16" t="n">
        <v>0.0523075697430032</v>
      </c>
      <c r="AB1119" s="16" t="n">
        <v>0.0602292547697211</v>
      </c>
      <c r="AC1119" s="16" t="n">
        <v>0.0714892994288599</v>
      </c>
      <c r="AD1119" s="16"/>
      <c r="AE1119" s="16" t="n">
        <v>0.0614323526834495</v>
      </c>
      <c r="AF1119" s="16" t="n">
        <v>0.0529002912294879</v>
      </c>
      <c r="AG1119" s="16" t="n">
        <v>0.083155567553392</v>
      </c>
      <c r="AH1119" s="16"/>
      <c r="AI1119" s="16" t="n">
        <v>0.0347974189503974</v>
      </c>
      <c r="AJ1119" s="16" t="n">
        <v>0.0655515423349048</v>
      </c>
    </row>
    <row r="1120">
      <c r="B1120" t="s">
        <v>58</v>
      </c>
      <c r="C1120" s="16" t="n">
        <v>0.199899781723801</v>
      </c>
      <c r="D1120" s="16" t="n">
        <v>0.182491488529759</v>
      </c>
      <c r="E1120" s="16" t="n">
        <v>0.218639477568786</v>
      </c>
      <c r="F1120" s="16"/>
      <c r="G1120" s="16" t="n">
        <v>0.167764656302658</v>
      </c>
      <c r="H1120" s="16" t="n">
        <v>0.198757885882208</v>
      </c>
      <c r="I1120" s="16" t="n">
        <v>0.213654169501793</v>
      </c>
      <c r="J1120" s="16"/>
      <c r="K1120" s="16" t="n">
        <v>0.182363920738057</v>
      </c>
      <c r="L1120" s="16" t="n">
        <v>0.248392963082573</v>
      </c>
      <c r="M1120" s="16" t="n">
        <v>0.194612167228549</v>
      </c>
      <c r="N1120" s="16" t="n">
        <v>0.196055421722958</v>
      </c>
      <c r="O1120" s="16" t="n">
        <v>0.178919609030048</v>
      </c>
      <c r="P1120" s="16" t="n">
        <v>0.169939607667336</v>
      </c>
      <c r="Q1120" s="16" t="n">
        <v>0.19655695332256</v>
      </c>
      <c r="R1120" s="16" t="n">
        <v>0.169766160936624</v>
      </c>
      <c r="S1120" s="16" t="n">
        <v>0.22790348431035</v>
      </c>
      <c r="T1120" s="16" t="n">
        <v>0.205241139002877</v>
      </c>
      <c r="U1120" s="16" t="n">
        <v>0.18478835356715</v>
      </c>
      <c r="V1120" s="16" t="n">
        <v>0.193353925991994</v>
      </c>
      <c r="W1120" s="16"/>
      <c r="X1120" s="16" t="n">
        <v>0.206136046228869</v>
      </c>
      <c r="Y1120" s="16" t="n">
        <v>0.189245279373239</v>
      </c>
      <c r="Z1120" s="16"/>
      <c r="AA1120" s="16" t="n">
        <v>0.225782314810729</v>
      </c>
      <c r="AB1120" s="16" t="n">
        <v>0.195525511180097</v>
      </c>
      <c r="AC1120" s="16" t="n">
        <v>0.187057234722428</v>
      </c>
      <c r="AD1120" s="16"/>
      <c r="AE1120" s="16" t="n">
        <v>0.17931370569552</v>
      </c>
      <c r="AF1120" s="16" t="n">
        <v>0.219580782858265</v>
      </c>
      <c r="AG1120" s="16" t="n">
        <v>0.21259236421086</v>
      </c>
      <c r="AH1120" s="16"/>
      <c r="AI1120" s="16" t="n">
        <v>0.201977647607126</v>
      </c>
      <c r="AJ1120" s="16" t="n">
        <v>0.244849971935401</v>
      </c>
    </row>
    <row r="1121">
      <c r="B1121" t="s">
        <v>308</v>
      </c>
      <c r="C1121" s="16" t="n">
        <v>0.288220882254522</v>
      </c>
      <c r="D1121" s="16" t="n">
        <v>0.29858428527649</v>
      </c>
      <c r="E1121" s="16" t="n">
        <v>0.279058063546279</v>
      </c>
      <c r="F1121" s="16"/>
      <c r="G1121" s="16" t="n">
        <v>0.232576767060478</v>
      </c>
      <c r="H1121" s="16" t="n">
        <v>0.297738581510084</v>
      </c>
      <c r="I1121" s="16" t="n">
        <v>0.301343552944008</v>
      </c>
      <c r="J1121" s="16"/>
      <c r="K1121" s="16" t="n">
        <v>0.326934883498565</v>
      </c>
      <c r="L1121" s="16" t="n">
        <v>0.270395107350055</v>
      </c>
      <c r="M1121" s="16" t="n">
        <v>0.259076256731862</v>
      </c>
      <c r="N1121" s="16" t="n">
        <v>0.288693264555403</v>
      </c>
      <c r="O1121" s="16" t="n">
        <v>0.275154667255598</v>
      </c>
      <c r="P1121" s="16" t="n">
        <v>0.259022855330665</v>
      </c>
      <c r="Q1121" s="16" t="n">
        <v>0.237073061107844</v>
      </c>
      <c r="R1121" s="16" t="n">
        <v>0.30004931462914</v>
      </c>
      <c r="S1121" s="16" t="n">
        <v>0.267904661706147</v>
      </c>
      <c r="T1121" s="16" t="n">
        <v>0.376379919086904</v>
      </c>
      <c r="U1121" s="16" t="n">
        <v>0.306087955593299</v>
      </c>
      <c r="V1121" s="16" t="n">
        <v>0.328077581910251</v>
      </c>
      <c r="W1121" s="16"/>
      <c r="X1121" s="16" t="n">
        <v>0.28992529779633</v>
      </c>
      <c r="Y1121" s="16" t="n">
        <v>0.285308930816001</v>
      </c>
      <c r="Z1121" s="16"/>
      <c r="AA1121" s="16" t="n">
        <v>0.352931213415058</v>
      </c>
      <c r="AB1121" s="16" t="n">
        <v>0.265899307641686</v>
      </c>
      <c r="AC1121" s="16" t="n">
        <v>0.271340798453501</v>
      </c>
      <c r="AD1121" s="16"/>
      <c r="AE1121" s="16" t="n">
        <v>0.313615489672366</v>
      </c>
      <c r="AF1121" s="16" t="n">
        <v>0.270150363576794</v>
      </c>
      <c r="AG1121" s="16" t="n">
        <v>0.259316231372783</v>
      </c>
      <c r="AH1121" s="16"/>
      <c r="AI1121" s="16" t="n">
        <v>0.343408796559918</v>
      </c>
      <c r="AJ1121" s="16" t="n">
        <v>0.294726746389093</v>
      </c>
    </row>
    <row r="1122">
      <c r="B1122" t="s">
        <v>61</v>
      </c>
      <c r="C1122" s="16" t="n">
        <v>0.144130996663866</v>
      </c>
      <c r="D1122" s="16" t="n">
        <v>0.166991347481488</v>
      </c>
      <c r="E1122" s="16" t="n">
        <v>0.124130878864949</v>
      </c>
      <c r="F1122" s="16"/>
      <c r="G1122" s="16" t="n">
        <v>0.124279095051601</v>
      </c>
      <c r="H1122" s="16" t="n">
        <v>0.132954083816744</v>
      </c>
      <c r="I1122" s="16" t="n">
        <v>0.162369764675953</v>
      </c>
      <c r="J1122" s="16"/>
      <c r="K1122" s="16" t="n">
        <v>0.200205713255448</v>
      </c>
      <c r="L1122" s="16" t="n">
        <v>0.10613703242959</v>
      </c>
      <c r="M1122" s="16" t="n">
        <v>0.0933977929667668</v>
      </c>
      <c r="N1122" s="16" t="n">
        <v>0.155037621820833</v>
      </c>
      <c r="O1122" s="16" t="n">
        <v>0.186215811581945</v>
      </c>
      <c r="P1122" s="16" t="n">
        <v>0.18037101951094</v>
      </c>
      <c r="Q1122" s="16" t="n">
        <v>0.140581639406292</v>
      </c>
      <c r="R1122" s="16" t="n">
        <v>0.148441542648949</v>
      </c>
      <c r="S1122" s="16" t="n">
        <v>0.161936409939373</v>
      </c>
      <c r="T1122" s="16" t="n">
        <v>0.0804742980839277</v>
      </c>
      <c r="U1122" s="16" t="n">
        <v>0.0943664825186406</v>
      </c>
      <c r="V1122" s="16" t="n">
        <v>0.11675236929731</v>
      </c>
      <c r="W1122" s="16"/>
      <c r="X1122" s="16" t="n">
        <v>0.124815852357742</v>
      </c>
      <c r="Y1122" s="16" t="n">
        <v>0.177130438917125</v>
      </c>
      <c r="Z1122" s="16"/>
      <c r="AA1122" s="16" t="n">
        <v>0.185689827368415</v>
      </c>
      <c r="AB1122" s="16" t="n">
        <v>0.128667336088868</v>
      </c>
      <c r="AC1122" s="16" t="n">
        <v>0.134799016067949</v>
      </c>
      <c r="AD1122" s="16"/>
      <c r="AE1122" s="16" t="n">
        <v>0.178754729019792</v>
      </c>
      <c r="AF1122" s="16" t="n">
        <v>0.126066848904037</v>
      </c>
      <c r="AG1122" s="16" t="n">
        <v>0.0906929664249692</v>
      </c>
      <c r="AH1122" s="16"/>
      <c r="AI1122" s="16" t="n">
        <v>0.19764769392878</v>
      </c>
      <c r="AJ1122" s="16" t="n">
        <v>0.111443994684294</v>
      </c>
    </row>
    <row r="1123">
      <c r="B1123" t="s">
        <v>94</v>
      </c>
      <c r="C1123" s="16" t="n">
        <v>0.305708922422575</v>
      </c>
      <c r="D1123" s="16" t="n">
        <v>0.291504517722045</v>
      </c>
      <c r="E1123" s="16" t="n">
        <v>0.316707721465392</v>
      </c>
      <c r="F1123" s="16"/>
      <c r="G1123" s="16" t="n">
        <v>0.41084147739411</v>
      </c>
      <c r="H1123" s="16" t="n">
        <v>0.305519149428037</v>
      </c>
      <c r="I1123" s="16" t="n">
        <v>0.2643624061369</v>
      </c>
      <c r="J1123" s="16"/>
      <c r="K1123" s="16" t="n">
        <v>0.214874090876491</v>
      </c>
      <c r="L1123" s="16" t="n">
        <v>0.341944010761928</v>
      </c>
      <c r="M1123" s="16" t="n">
        <v>0.369825309357412</v>
      </c>
      <c r="N1123" s="16" t="n">
        <v>0.279352552734666</v>
      </c>
      <c r="O1123" s="16" t="n">
        <v>0.313606148083052</v>
      </c>
      <c r="P1123" s="16" t="n">
        <v>0.313532086623197</v>
      </c>
      <c r="Q1123" s="16" t="n">
        <v>0.375076123706658</v>
      </c>
      <c r="R1123" s="16" t="n">
        <v>0.31491944642633</v>
      </c>
      <c r="S1123" s="16" t="n">
        <v>0.283828192818103</v>
      </c>
      <c r="T1123" s="16" t="n">
        <v>0.288228911499039</v>
      </c>
      <c r="U1123" s="16" t="n">
        <v>0.340626972022308</v>
      </c>
      <c r="V1123" s="16" t="n">
        <v>0.301516158825765</v>
      </c>
      <c r="W1123" s="16"/>
      <c r="X1123" s="16" t="n">
        <v>0.320170609955699</v>
      </c>
      <c r="Y1123" s="16" t="n">
        <v>0.281001490002166</v>
      </c>
      <c r="Z1123" s="16"/>
      <c r="AA1123" s="16" t="n">
        <v>0.183289074662794</v>
      </c>
      <c r="AB1123" s="16" t="n">
        <v>0.349678590319627</v>
      </c>
      <c r="AC1123" s="16" t="n">
        <v>0.335313651327261</v>
      </c>
      <c r="AD1123" s="16"/>
      <c r="AE1123" s="16" t="n">
        <v>0.266883722928873</v>
      </c>
      <c r="AF1123" s="16" t="n">
        <v>0.331301713431416</v>
      </c>
      <c r="AG1123" s="16" t="n">
        <v>0.354242870437996</v>
      </c>
      <c r="AH1123" s="16"/>
      <c r="AI1123" s="16" t="n">
        <v>0.222168442953779</v>
      </c>
      <c r="AJ1123" s="16" t="n">
        <v>0.283427744656306</v>
      </c>
    </row>
    <row r="1124">
      <c r="C1124" s="16"/>
      <c r="D1124" s="16"/>
      <c r="E1124" s="16"/>
      <c r="F1124" s="16"/>
      <c r="G1124" s="16"/>
      <c r="H1124" s="16"/>
      <c r="I1124" s="16"/>
      <c r="J1124" s="16"/>
      <c r="K1124" s="16"/>
      <c r="L1124" s="16"/>
      <c r="M1124" s="16"/>
      <c r="N1124" s="16"/>
      <c r="O1124" s="16"/>
      <c r="P1124" s="16"/>
      <c r="Q1124" s="16"/>
      <c r="R1124" s="16"/>
      <c r="S1124" s="16"/>
      <c r="T1124" s="16"/>
      <c r="U1124" s="16"/>
      <c r="V1124" s="16"/>
      <c r="W1124" s="16"/>
      <c r="X1124" s="16"/>
      <c r="Y1124" s="16"/>
      <c r="Z1124" s="16"/>
      <c r="AA1124" s="16"/>
      <c r="AB1124" s="16"/>
      <c r="AC1124" s="16"/>
      <c r="AD1124" s="16"/>
      <c r="AE1124" s="16"/>
      <c r="AF1124" s="16"/>
      <c r="AG1124" s="16"/>
      <c r="AH1124" s="16"/>
      <c r="AI1124" s="16"/>
      <c r="AJ1124" s="16"/>
    </row>
    <row r="1125">
      <c r="B1125" s="7" t="s">
        <v>345</v>
      </c>
      <c r="C1125" s="16"/>
      <c r="D1125" s="16"/>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c r="AF1125" s="16"/>
      <c r="AG1125" s="16"/>
      <c r="AH1125" s="16"/>
      <c r="AI1125" s="16"/>
      <c r="AJ1125" s="16"/>
    </row>
    <row r="1126">
      <c r="B1126" s="26" t="s">
        <v>65</v>
      </c>
      <c r="C1126" s="16"/>
      <c r="D1126" s="16"/>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row>
    <row r="1127">
      <c r="B1127" t="s">
        <v>57</v>
      </c>
      <c r="C1127" s="16" t="n">
        <v>0.0448821180906179</v>
      </c>
      <c r="D1127" s="16" t="n">
        <v>0.0399264081474241</v>
      </c>
      <c r="E1127" s="16" t="n">
        <v>0.0500204245799317</v>
      </c>
      <c r="F1127" s="16"/>
      <c r="G1127" s="16" t="n">
        <v>0.0564880610189239</v>
      </c>
      <c r="H1127" s="16" t="n">
        <v>0.050496501237144</v>
      </c>
      <c r="I1127" s="16" t="n">
        <v>0.0350750857258154</v>
      </c>
      <c r="J1127" s="16"/>
      <c r="K1127" s="16" t="n">
        <v>0.055226449679272</v>
      </c>
      <c r="L1127" s="16" t="n">
        <v>0.044453899694643</v>
      </c>
      <c r="M1127" s="16" t="n">
        <v>0.0326324940841675</v>
      </c>
      <c r="N1127" s="16" t="n">
        <v>0.0220069769600227</v>
      </c>
      <c r="O1127" s="16" t="n">
        <v>0.0174118920075465</v>
      </c>
      <c r="P1127" s="16" t="n">
        <v>0.0524205209582909</v>
      </c>
      <c r="Q1127" s="16" t="n">
        <v>0.0603198863426984</v>
      </c>
      <c r="R1127" s="16" t="n">
        <v>0.1030593136041</v>
      </c>
      <c r="S1127" s="16" t="n">
        <v>0.0374099314781408</v>
      </c>
      <c r="T1127" s="16" t="n">
        <v>0.0348497150874816</v>
      </c>
      <c r="U1127" s="16" t="n">
        <v>0.0708630169148844</v>
      </c>
      <c r="V1127" s="16" t="n">
        <v>0.0349233487737901</v>
      </c>
      <c r="W1127" s="16"/>
      <c r="X1127" s="16" t="n">
        <v>0.0499747001520057</v>
      </c>
      <c r="Y1127" s="16" t="n">
        <v>0.0361815686672586</v>
      </c>
      <c r="Z1127" s="16"/>
      <c r="AA1127" s="16" t="n">
        <v>0.0411828744762287</v>
      </c>
      <c r="AB1127" s="16" t="n">
        <v>0.0473838289693014</v>
      </c>
      <c r="AC1127" s="16" t="n">
        <v>0.0442076955793735</v>
      </c>
      <c r="AD1127" s="16"/>
      <c r="AE1127" s="16" t="n">
        <v>0.0424057130456311</v>
      </c>
      <c r="AF1127" s="16" t="n">
        <v>0.0330857439243132</v>
      </c>
      <c r="AG1127" s="16" t="n">
        <v>0.0766353916457285</v>
      </c>
      <c r="AH1127" s="16"/>
      <c r="AI1127" s="16" t="n">
        <v>0.0343644986529622</v>
      </c>
      <c r="AJ1127" s="16" t="n">
        <v>0.0480803147236594</v>
      </c>
    </row>
    <row r="1128">
      <c r="B1128" t="s">
        <v>58</v>
      </c>
      <c r="C1128" s="16" t="n">
        <v>0.187861660041493</v>
      </c>
      <c r="D1128" s="16" t="n">
        <v>0.162138859792487</v>
      </c>
      <c r="E1128" s="16" t="n">
        <v>0.21289838373587</v>
      </c>
      <c r="F1128" s="16"/>
      <c r="G1128" s="16" t="n">
        <v>0.150857487267313</v>
      </c>
      <c r="H1128" s="16" t="n">
        <v>0.206455107623092</v>
      </c>
      <c r="I1128" s="16" t="n">
        <v>0.18517898723378</v>
      </c>
      <c r="J1128" s="16"/>
      <c r="K1128" s="16" t="n">
        <v>0.210979245645961</v>
      </c>
      <c r="L1128" s="16" t="n">
        <v>0.237161195421003</v>
      </c>
      <c r="M1128" s="16" t="n">
        <v>0.163185298217217</v>
      </c>
      <c r="N1128" s="16" t="n">
        <v>0.220332582736231</v>
      </c>
      <c r="O1128" s="16" t="n">
        <v>0.170393818627277</v>
      </c>
      <c r="P1128" s="16" t="n">
        <v>0.145554639493511</v>
      </c>
      <c r="Q1128" s="16" t="n">
        <v>0.187527187153827</v>
      </c>
      <c r="R1128" s="16" t="n">
        <v>0.107179551245205</v>
      </c>
      <c r="S1128" s="16" t="n">
        <v>0.232945928215016</v>
      </c>
      <c r="T1128" s="16" t="n">
        <v>0.131217231649342</v>
      </c>
      <c r="U1128" s="16" t="n">
        <v>0.154182658176587</v>
      </c>
      <c r="V1128" s="16" t="n">
        <v>0.147629967415172</v>
      </c>
      <c r="W1128" s="16"/>
      <c r="X1128" s="16" t="n">
        <v>0.200393664992299</v>
      </c>
      <c r="Y1128" s="16" t="n">
        <v>0.166451042179293</v>
      </c>
      <c r="Z1128" s="16"/>
      <c r="AA1128" s="16" t="n">
        <v>0.181037313171535</v>
      </c>
      <c r="AB1128" s="16" t="n">
        <v>0.188811426417819</v>
      </c>
      <c r="AC1128" s="16" t="n">
        <v>0.1915201029622</v>
      </c>
      <c r="AD1128" s="16"/>
      <c r="AE1128" s="16" t="n">
        <v>0.178550445053982</v>
      </c>
      <c r="AF1128" s="16" t="n">
        <v>0.192627900006471</v>
      </c>
      <c r="AG1128" s="16" t="n">
        <v>0.202428164793707</v>
      </c>
      <c r="AH1128" s="16"/>
      <c r="AI1128" s="16" t="n">
        <v>0.190390686587256</v>
      </c>
      <c r="AJ1128" s="16" t="n">
        <v>0.216465941536863</v>
      </c>
    </row>
    <row r="1129">
      <c r="B1129" t="s">
        <v>308</v>
      </c>
      <c r="C1129" s="16" t="n">
        <v>0.352285102380026</v>
      </c>
      <c r="D1129" s="16" t="n">
        <v>0.363597146725362</v>
      </c>
      <c r="E1129" s="16" t="n">
        <v>0.338924970188409</v>
      </c>
      <c r="F1129" s="16"/>
      <c r="G1129" s="16" t="n">
        <v>0.322623394465774</v>
      </c>
      <c r="H1129" s="16" t="n">
        <v>0.325057797596432</v>
      </c>
      <c r="I1129" s="16" t="n">
        <v>0.389330303793848</v>
      </c>
      <c r="J1129" s="16"/>
      <c r="K1129" s="16" t="n">
        <v>0.359939812382981</v>
      </c>
      <c r="L1129" s="16" t="n">
        <v>0.315134468301166</v>
      </c>
      <c r="M1129" s="16" t="n">
        <v>0.391863747400533</v>
      </c>
      <c r="N1129" s="16" t="n">
        <v>0.322281903715739</v>
      </c>
      <c r="O1129" s="16" t="n">
        <v>0.322790480302531</v>
      </c>
      <c r="P1129" s="16" t="n">
        <v>0.347530542319151</v>
      </c>
      <c r="Q1129" s="16" t="n">
        <v>0.335609981144056</v>
      </c>
      <c r="R1129" s="16" t="n">
        <v>0.335979088067074</v>
      </c>
      <c r="S1129" s="16" t="n">
        <v>0.322735545197966</v>
      </c>
      <c r="T1129" s="16" t="n">
        <v>0.464165612757133</v>
      </c>
      <c r="U1129" s="16" t="n">
        <v>0.372252773171327</v>
      </c>
      <c r="V1129" s="16" t="n">
        <v>0.399041277343941</v>
      </c>
      <c r="W1129" s="16"/>
      <c r="X1129" s="16" t="n">
        <v>0.334531459927942</v>
      </c>
      <c r="Y1129" s="16" t="n">
        <v>0.382616757665499</v>
      </c>
      <c r="Z1129" s="16"/>
      <c r="AA1129" s="16" t="n">
        <v>0.426698484277937</v>
      </c>
      <c r="AB1129" s="16" t="n">
        <v>0.322289158938491</v>
      </c>
      <c r="AC1129" s="16" t="n">
        <v>0.338661937843799</v>
      </c>
      <c r="AD1129" s="16"/>
      <c r="AE1129" s="16" t="n">
        <v>0.357690525741002</v>
      </c>
      <c r="AF1129" s="16" t="n">
        <v>0.364313651730554</v>
      </c>
      <c r="AG1129" s="16" t="n">
        <v>0.312254589878365</v>
      </c>
      <c r="AH1129" s="16"/>
      <c r="AI1129" s="16" t="n">
        <v>0.392546880568088</v>
      </c>
      <c r="AJ1129" s="16" t="n">
        <v>0.352918191123249</v>
      </c>
    </row>
    <row r="1130">
      <c r="B1130" t="s">
        <v>61</v>
      </c>
      <c r="C1130" s="16" t="n">
        <v>0.169739039033219</v>
      </c>
      <c r="D1130" s="16" t="n">
        <v>0.20844351603492</v>
      </c>
      <c r="E1130" s="16" t="n">
        <v>0.134573892891119</v>
      </c>
      <c r="F1130" s="16"/>
      <c r="G1130" s="16" t="n">
        <v>0.149545979865343</v>
      </c>
      <c r="H1130" s="16" t="n">
        <v>0.159633417755431</v>
      </c>
      <c r="I1130" s="16" t="n">
        <v>0.187115909047702</v>
      </c>
      <c r="J1130" s="16"/>
      <c r="K1130" s="16" t="n">
        <v>0.207570683701675</v>
      </c>
      <c r="L1130" s="16" t="n">
        <v>0.0993344967532406</v>
      </c>
      <c r="M1130" s="16" t="n">
        <v>0.134968042115624</v>
      </c>
      <c r="N1130" s="16" t="n">
        <v>0.189098690528249</v>
      </c>
      <c r="O1130" s="16" t="n">
        <v>0.191824705077848</v>
      </c>
      <c r="P1130" s="16" t="n">
        <v>0.198069291561997</v>
      </c>
      <c r="Q1130" s="16" t="n">
        <v>0.176779238126956</v>
      </c>
      <c r="R1130" s="16" t="n">
        <v>0.204396835195578</v>
      </c>
      <c r="S1130" s="16" t="n">
        <v>0.162608467517699</v>
      </c>
      <c r="T1130" s="16" t="n">
        <v>0.159919275423703</v>
      </c>
      <c r="U1130" s="16" t="n">
        <v>0.183451801572868</v>
      </c>
      <c r="V1130" s="16" t="n">
        <v>0.159963392775125</v>
      </c>
      <c r="W1130" s="16"/>
      <c r="X1130" s="16" t="n">
        <v>0.146851353280556</v>
      </c>
      <c r="Y1130" s="16" t="n">
        <v>0.208842079235008</v>
      </c>
      <c r="Z1130" s="16"/>
      <c r="AA1130" s="16" t="n">
        <v>0.191216322064008</v>
      </c>
      <c r="AB1130" s="16" t="n">
        <v>0.166232466096372</v>
      </c>
      <c r="AC1130" s="16" t="n">
        <v>0.158917543103469</v>
      </c>
      <c r="AD1130" s="16"/>
      <c r="AE1130" s="16" t="n">
        <v>0.212377763766543</v>
      </c>
      <c r="AF1130" s="16" t="n">
        <v>0.136244639485985</v>
      </c>
      <c r="AG1130" s="16" t="n">
        <v>0.12793577573333</v>
      </c>
      <c r="AH1130" s="16"/>
      <c r="AI1130" s="16" t="n">
        <v>0.215556461521238</v>
      </c>
      <c r="AJ1130" s="16" t="n">
        <v>0.14999070683123</v>
      </c>
    </row>
    <row r="1131">
      <c r="B1131" t="s">
        <v>94</v>
      </c>
      <c r="C1131" s="16" t="n">
        <v>0.245232080454644</v>
      </c>
      <c r="D1131" s="16" t="n">
        <v>0.225894069299807</v>
      </c>
      <c r="E1131" s="16" t="n">
        <v>0.26358232860467</v>
      </c>
      <c r="F1131" s="16"/>
      <c r="G1131" s="16" t="n">
        <v>0.320485077382647</v>
      </c>
      <c r="H1131" s="16" t="n">
        <v>0.258357175787902</v>
      </c>
      <c r="I1131" s="16" t="n">
        <v>0.203299714198854</v>
      </c>
      <c r="J1131" s="16"/>
      <c r="K1131" s="16" t="n">
        <v>0.166283808590111</v>
      </c>
      <c r="L1131" s="16" t="n">
        <v>0.303915939829947</v>
      </c>
      <c r="M1131" s="16" t="n">
        <v>0.277350418182459</v>
      </c>
      <c r="N1131" s="16" t="n">
        <v>0.246279846059757</v>
      </c>
      <c r="O1131" s="16" t="n">
        <v>0.297579103984797</v>
      </c>
      <c r="P1131" s="16" t="n">
        <v>0.256425005667051</v>
      </c>
      <c r="Q1131" s="16" t="n">
        <v>0.239763707232463</v>
      </c>
      <c r="R1131" s="16" t="n">
        <v>0.249385211888043</v>
      </c>
      <c r="S1131" s="16" t="n">
        <v>0.244300127591178</v>
      </c>
      <c r="T1131" s="16" t="n">
        <v>0.20984816508234</v>
      </c>
      <c r="U1131" s="16" t="n">
        <v>0.219249750164333</v>
      </c>
      <c r="V1131" s="16" t="n">
        <v>0.258442013691973</v>
      </c>
      <c r="W1131" s="16"/>
      <c r="X1131" s="16" t="n">
        <v>0.268248821647197</v>
      </c>
      <c r="Y1131" s="16" t="n">
        <v>0.205908552252941</v>
      </c>
      <c r="Z1131" s="16"/>
      <c r="AA1131" s="16" t="n">
        <v>0.15986500601029</v>
      </c>
      <c r="AB1131" s="16" t="n">
        <v>0.275283119578016</v>
      </c>
      <c r="AC1131" s="16" t="n">
        <v>0.266692720511158</v>
      </c>
      <c r="AD1131" s="16"/>
      <c r="AE1131" s="16" t="n">
        <v>0.208975552392841</v>
      </c>
      <c r="AF1131" s="16" t="n">
        <v>0.273728064852677</v>
      </c>
      <c r="AG1131" s="16" t="n">
        <v>0.28074607794887</v>
      </c>
      <c r="AH1131" s="16"/>
      <c r="AI1131" s="16" t="n">
        <v>0.167141472670456</v>
      </c>
      <c r="AJ1131" s="16" t="n">
        <v>0.232544845784999</v>
      </c>
    </row>
    <row r="1132">
      <c r="C1132" s="16"/>
      <c r="D1132" s="16"/>
      <c r="E1132" s="16"/>
      <c r="F1132" s="16"/>
      <c r="G1132" s="16"/>
      <c r="H1132" s="16"/>
      <c r="I1132" s="16"/>
      <c r="J1132" s="16"/>
      <c r="K1132" s="16"/>
      <c r="L1132" s="16"/>
      <c r="M1132" s="16"/>
      <c r="N1132" s="16"/>
      <c r="O1132" s="16"/>
      <c r="P1132" s="16"/>
      <c r="Q1132" s="16"/>
      <c r="R1132" s="16"/>
      <c r="S1132" s="16"/>
      <c r="T1132" s="16"/>
      <c r="U1132" s="16"/>
      <c r="V1132" s="16"/>
      <c r="W1132" s="16"/>
      <c r="X1132" s="16"/>
      <c r="Y1132" s="16"/>
      <c r="Z1132" s="16"/>
      <c r="AA1132" s="16"/>
      <c r="AB1132" s="16"/>
      <c r="AC1132" s="16"/>
      <c r="AD1132" s="16"/>
      <c r="AE1132" s="16"/>
      <c r="AF1132" s="16"/>
      <c r="AG1132" s="16"/>
      <c r="AH1132" s="16"/>
      <c r="AI1132" s="16"/>
      <c r="AJ1132" s="16"/>
    </row>
    <row r="1133">
      <c r="B1133" s="7" t="s">
        <v>346</v>
      </c>
      <c r="C1133" s="16"/>
      <c r="D1133" s="16"/>
      <c r="E1133" s="16"/>
      <c r="F1133" s="16"/>
      <c r="G1133" s="16"/>
      <c r="H1133" s="16"/>
      <c r="I1133" s="16"/>
      <c r="J1133" s="16"/>
      <c r="K1133" s="16"/>
      <c r="L1133" s="16"/>
      <c r="M1133" s="16"/>
      <c r="N1133" s="16"/>
      <c r="O1133" s="16"/>
      <c r="P1133" s="16"/>
      <c r="Q1133" s="16"/>
      <c r="R1133" s="16"/>
      <c r="S1133" s="16"/>
      <c r="T1133" s="16"/>
      <c r="U1133" s="16"/>
      <c r="V1133" s="16"/>
      <c r="W1133" s="16"/>
      <c r="X1133" s="16"/>
      <c r="Y1133" s="16"/>
      <c r="Z1133" s="16"/>
      <c r="AA1133" s="16"/>
      <c r="AB1133" s="16"/>
      <c r="AC1133" s="16"/>
      <c r="AD1133" s="16"/>
      <c r="AE1133" s="16"/>
      <c r="AF1133" s="16"/>
      <c r="AG1133" s="16"/>
      <c r="AH1133" s="16"/>
      <c r="AI1133" s="16"/>
      <c r="AJ1133" s="16"/>
    </row>
    <row r="1134">
      <c r="B1134" s="26" t="s">
        <v>65</v>
      </c>
      <c r="C1134" s="16"/>
      <c r="D1134" s="16"/>
      <c r="E1134" s="16"/>
      <c r="F1134" s="16"/>
      <c r="G1134" s="16"/>
      <c r="H1134" s="16"/>
      <c r="I1134" s="16"/>
      <c r="J1134" s="16"/>
      <c r="K1134" s="16"/>
      <c r="L1134" s="16"/>
      <c r="M1134" s="16"/>
      <c r="N1134" s="16"/>
      <c r="O1134" s="16"/>
      <c r="P1134" s="16"/>
      <c r="Q1134" s="16"/>
      <c r="R1134" s="16"/>
      <c r="S1134" s="16"/>
      <c r="T1134" s="16"/>
      <c r="U1134" s="16"/>
      <c r="V1134" s="16"/>
      <c r="W1134" s="16"/>
      <c r="X1134" s="16"/>
      <c r="Y1134" s="16"/>
      <c r="Z1134" s="16"/>
      <c r="AA1134" s="16"/>
      <c r="AB1134" s="16"/>
      <c r="AC1134" s="16"/>
      <c r="AD1134" s="16"/>
      <c r="AE1134" s="16"/>
      <c r="AF1134" s="16"/>
      <c r="AG1134" s="16"/>
      <c r="AH1134" s="16"/>
      <c r="AI1134" s="16"/>
      <c r="AJ1134" s="16"/>
    </row>
    <row r="1135">
      <c r="B1135" t="s">
        <v>57</v>
      </c>
      <c r="C1135" s="16" t="n">
        <v>0.0487555408515354</v>
      </c>
      <c r="D1135" s="16" t="n">
        <v>0.041058218840393</v>
      </c>
      <c r="E1135" s="16" t="n">
        <v>0.0577043368907674</v>
      </c>
      <c r="F1135" s="16"/>
      <c r="G1135" s="16" t="n">
        <v>0.0711591474862629</v>
      </c>
      <c r="H1135" s="16" t="n">
        <v>0.0606581930740398</v>
      </c>
      <c r="I1135" s="16" t="n">
        <v>0.0288337855273644</v>
      </c>
      <c r="J1135" s="16"/>
      <c r="K1135" s="16" t="n">
        <v>0.0500262844166887</v>
      </c>
      <c r="L1135" s="16" t="n">
        <v>0.0416206980345313</v>
      </c>
      <c r="M1135" s="16" t="n">
        <v>0.0717900580706086</v>
      </c>
      <c r="N1135" s="16" t="n">
        <v>0.0576419144978611</v>
      </c>
      <c r="O1135" s="16" t="n">
        <v>0.038312458625457</v>
      </c>
      <c r="P1135" s="16" t="n">
        <v>0.0519414310067141</v>
      </c>
      <c r="Q1135" s="16" t="n">
        <v>0.0389488937258589</v>
      </c>
      <c r="R1135" s="16" t="n">
        <v>0.0200179723503687</v>
      </c>
      <c r="S1135" s="16" t="n">
        <v>0.0594557246057762</v>
      </c>
      <c r="T1135" s="16" t="n">
        <v>0.0435568610530201</v>
      </c>
      <c r="U1135" s="16" t="n">
        <v>0.0636136513630324</v>
      </c>
      <c r="V1135" s="16" t="n">
        <v>0.0164997847238826</v>
      </c>
      <c r="W1135" s="16"/>
      <c r="X1135" s="16" t="n">
        <v>0.0511397947527073</v>
      </c>
      <c r="Y1135" s="16" t="n">
        <v>0.0446821025338169</v>
      </c>
      <c r="Z1135" s="16"/>
      <c r="AA1135" s="16" t="n">
        <v>0.0245591063926192</v>
      </c>
      <c r="AB1135" s="16" t="n">
        <v>0.0640298930979891</v>
      </c>
      <c r="AC1135" s="16" t="n">
        <v>0.0458009548672282</v>
      </c>
      <c r="AD1135" s="16"/>
      <c r="AE1135" s="16" t="n">
        <v>0.04946845165554</v>
      </c>
      <c r="AF1135" s="16" t="n">
        <v>0.0396803308568697</v>
      </c>
      <c r="AG1135" s="16" t="n">
        <v>0.0662284049442129</v>
      </c>
      <c r="AH1135" s="16"/>
      <c r="AI1135" s="16" t="n">
        <v>0.0332372393171087</v>
      </c>
      <c r="AJ1135" s="16" t="n">
        <v>0.052703837411731</v>
      </c>
    </row>
    <row r="1136">
      <c r="B1136" t="s">
        <v>58</v>
      </c>
      <c r="C1136" s="16" t="n">
        <v>0.183070424069743</v>
      </c>
      <c r="D1136" s="16" t="n">
        <v>0.143502697196974</v>
      </c>
      <c r="E1136" s="16" t="n">
        <v>0.22427114645866</v>
      </c>
      <c r="F1136" s="16"/>
      <c r="G1136" s="16" t="n">
        <v>0.187021974443808</v>
      </c>
      <c r="H1136" s="16" t="n">
        <v>0.196820158863938</v>
      </c>
      <c r="I1136" s="16" t="n">
        <v>0.168718104108261</v>
      </c>
      <c r="J1136" s="16"/>
      <c r="K1136" s="16" t="n">
        <v>0.165897628638727</v>
      </c>
      <c r="L1136" s="16" t="n">
        <v>0.2424381255947</v>
      </c>
      <c r="M1136" s="16" t="n">
        <v>0.199572992399365</v>
      </c>
      <c r="N1136" s="16" t="n">
        <v>0.11490223574714</v>
      </c>
      <c r="O1136" s="16" t="n">
        <v>0.178220619853674</v>
      </c>
      <c r="P1136" s="16" t="n">
        <v>0.153475023704125</v>
      </c>
      <c r="Q1136" s="16" t="n">
        <v>0.194241675204097</v>
      </c>
      <c r="R1136" s="16" t="n">
        <v>0.198383465158785</v>
      </c>
      <c r="S1136" s="16" t="n">
        <v>0.197009977237224</v>
      </c>
      <c r="T1136" s="16" t="n">
        <v>0.205293168727615</v>
      </c>
      <c r="U1136" s="16" t="n">
        <v>0.12740097675806</v>
      </c>
      <c r="V1136" s="16" t="n">
        <v>0.17825007848101</v>
      </c>
      <c r="W1136" s="16"/>
      <c r="X1136" s="16" t="n">
        <v>0.205270744011339</v>
      </c>
      <c r="Y1136" s="16" t="n">
        <v>0.145141731210623</v>
      </c>
      <c r="Z1136" s="16"/>
      <c r="AA1136" s="16" t="n">
        <v>0.165700282241195</v>
      </c>
      <c r="AB1136" s="16" t="n">
        <v>0.19514045266706</v>
      </c>
      <c r="AC1136" s="16" t="n">
        <v>0.179471565680405</v>
      </c>
      <c r="AD1136" s="16"/>
      <c r="AE1136" s="16" t="n">
        <v>0.174910987985878</v>
      </c>
      <c r="AF1136" s="16" t="n">
        <v>0.187465314820891</v>
      </c>
      <c r="AG1136" s="16" t="n">
        <v>0.195369378269241</v>
      </c>
      <c r="AH1136" s="16"/>
      <c r="AI1136" s="16" t="n">
        <v>0.158868388787492</v>
      </c>
      <c r="AJ1136" s="16" t="n">
        <v>0.207223282782158</v>
      </c>
    </row>
    <row r="1137">
      <c r="B1137" t="s">
        <v>308</v>
      </c>
      <c r="C1137" s="16" t="n">
        <v>0.398605121529175</v>
      </c>
      <c r="D1137" s="16" t="n">
        <v>0.424573151994293</v>
      </c>
      <c r="E1137" s="16" t="n">
        <v>0.371199895888934</v>
      </c>
      <c r="F1137" s="16"/>
      <c r="G1137" s="16" t="n">
        <v>0.371882147468893</v>
      </c>
      <c r="H1137" s="16" t="n">
        <v>0.399611210510904</v>
      </c>
      <c r="I1137" s="16" t="n">
        <v>0.408223622681914</v>
      </c>
      <c r="J1137" s="16"/>
      <c r="K1137" s="16" t="n">
        <v>0.390575874337013</v>
      </c>
      <c r="L1137" s="16" t="n">
        <v>0.365437002796285</v>
      </c>
      <c r="M1137" s="16" t="n">
        <v>0.350305802236217</v>
      </c>
      <c r="N1137" s="16" t="n">
        <v>0.464799264130464</v>
      </c>
      <c r="O1137" s="16" t="n">
        <v>0.416856403434579</v>
      </c>
      <c r="P1137" s="16" t="n">
        <v>0.392809890510513</v>
      </c>
      <c r="Q1137" s="16" t="n">
        <v>0.368195817567584</v>
      </c>
      <c r="R1137" s="16" t="n">
        <v>0.376830995827439</v>
      </c>
      <c r="S1137" s="16" t="n">
        <v>0.405078199278521</v>
      </c>
      <c r="T1137" s="16" t="n">
        <v>0.448237113823144</v>
      </c>
      <c r="U1137" s="16" t="n">
        <v>0.398555976302759</v>
      </c>
      <c r="V1137" s="16" t="n">
        <v>0.460015720287188</v>
      </c>
      <c r="W1137" s="16"/>
      <c r="X1137" s="16" t="n">
        <v>0.392928829675992</v>
      </c>
      <c r="Y1137" s="16" t="n">
        <v>0.408302924571858</v>
      </c>
      <c r="Z1137" s="16"/>
      <c r="AA1137" s="16" t="n">
        <v>0.409993713520385</v>
      </c>
      <c r="AB1137" s="16" t="n">
        <v>0.410615927205139</v>
      </c>
      <c r="AC1137" s="16" t="n">
        <v>0.374314837789602</v>
      </c>
      <c r="AD1137" s="16"/>
      <c r="AE1137" s="16" t="n">
        <v>0.387684632686299</v>
      </c>
      <c r="AF1137" s="16" t="n">
        <v>0.421620559219984</v>
      </c>
      <c r="AG1137" s="16" t="n">
        <v>0.378502494722993</v>
      </c>
      <c r="AH1137" s="16"/>
      <c r="AI1137" s="16" t="n">
        <v>0.433136975558915</v>
      </c>
      <c r="AJ1137" s="16" t="n">
        <v>0.410936888487227</v>
      </c>
    </row>
    <row r="1138">
      <c r="B1138" t="s">
        <v>61</v>
      </c>
      <c r="C1138" s="16" t="n">
        <v>0.23668479486736</v>
      </c>
      <c r="D1138" s="16" t="n">
        <v>0.269740687718463</v>
      </c>
      <c r="E1138" s="16" t="n">
        <v>0.206413564685872</v>
      </c>
      <c r="F1138" s="16"/>
      <c r="G1138" s="16" t="n">
        <v>0.223615521777323</v>
      </c>
      <c r="H1138" s="16" t="n">
        <v>0.200383760963761</v>
      </c>
      <c r="I1138" s="16" t="n">
        <v>0.275618111213515</v>
      </c>
      <c r="J1138" s="16"/>
      <c r="K1138" s="16" t="n">
        <v>0.306817803421014</v>
      </c>
      <c r="L1138" s="16" t="n">
        <v>0.204513957246768</v>
      </c>
      <c r="M1138" s="16" t="n">
        <v>0.214545330006298</v>
      </c>
      <c r="N1138" s="16" t="n">
        <v>0.242613907454531</v>
      </c>
      <c r="O1138" s="16" t="n">
        <v>0.22019600924228</v>
      </c>
      <c r="P1138" s="16" t="n">
        <v>0.253031639549106</v>
      </c>
      <c r="Q1138" s="16" t="n">
        <v>0.240002612177224</v>
      </c>
      <c r="R1138" s="16" t="n">
        <v>0.250363659027589</v>
      </c>
      <c r="S1138" s="16" t="n">
        <v>0.222493871790761</v>
      </c>
      <c r="T1138" s="16" t="n">
        <v>0.188680869933109</v>
      </c>
      <c r="U1138" s="16" t="n">
        <v>0.284703257061081</v>
      </c>
      <c r="V1138" s="16" t="n">
        <v>0.151005814975206</v>
      </c>
      <c r="W1138" s="16"/>
      <c r="X1138" s="16" t="n">
        <v>0.209815321481957</v>
      </c>
      <c r="Y1138" s="16" t="n">
        <v>0.282590619918634</v>
      </c>
      <c r="Z1138" s="16"/>
      <c r="AA1138" s="16" t="n">
        <v>0.295103458769055</v>
      </c>
      <c r="AB1138" s="16" t="n">
        <v>0.194658959850112</v>
      </c>
      <c r="AC1138" s="16" t="n">
        <v>0.250704159727147</v>
      </c>
      <c r="AD1138" s="16"/>
      <c r="AE1138" s="16" t="n">
        <v>0.257577665196489</v>
      </c>
      <c r="AF1138" s="16" t="n">
        <v>0.230005375402976</v>
      </c>
      <c r="AG1138" s="16" t="n">
        <v>0.195431156094416</v>
      </c>
      <c r="AH1138" s="16"/>
      <c r="AI1138" s="16" t="n">
        <v>0.267562715414706</v>
      </c>
      <c r="AJ1138" s="16" t="n">
        <v>0.20776725807545</v>
      </c>
    </row>
    <row r="1139">
      <c r="B1139" t="s">
        <v>94</v>
      </c>
      <c r="C1139" s="16" t="n">
        <v>0.132884118682187</v>
      </c>
      <c r="D1139" s="16" t="n">
        <v>0.121125244249878</v>
      </c>
      <c r="E1139" s="16" t="n">
        <v>0.140411056075766</v>
      </c>
      <c r="F1139" s="16"/>
      <c r="G1139" s="16" t="n">
        <v>0.146321208823712</v>
      </c>
      <c r="H1139" s="16" t="n">
        <v>0.142526676587357</v>
      </c>
      <c r="I1139" s="16" t="n">
        <v>0.118606376468945</v>
      </c>
      <c r="J1139" s="16"/>
      <c r="K1139" s="16" t="n">
        <v>0.0866824091865579</v>
      </c>
      <c r="L1139" s="16" t="n">
        <v>0.145990216327715</v>
      </c>
      <c r="M1139" s="16" t="n">
        <v>0.163785817287511</v>
      </c>
      <c r="N1139" s="16" t="n">
        <v>0.120042678170004</v>
      </c>
      <c r="O1139" s="16" t="n">
        <v>0.14641450884401</v>
      </c>
      <c r="P1139" s="16" t="n">
        <v>0.148742015229542</v>
      </c>
      <c r="Q1139" s="16" t="n">
        <v>0.158611001325237</v>
      </c>
      <c r="R1139" s="16" t="n">
        <v>0.154403907635818</v>
      </c>
      <c r="S1139" s="16" t="n">
        <v>0.115962227087718</v>
      </c>
      <c r="T1139" s="16" t="n">
        <v>0.114231986463112</v>
      </c>
      <c r="U1139" s="16" t="n">
        <v>0.125726138515068</v>
      </c>
      <c r="V1139" s="16" t="n">
        <v>0.194228601532713</v>
      </c>
      <c r="W1139" s="16"/>
      <c r="X1139" s="16" t="n">
        <v>0.140845310078005</v>
      </c>
      <c r="Y1139" s="16" t="n">
        <v>0.119282621765069</v>
      </c>
      <c r="Z1139" s="16"/>
      <c r="AA1139" s="16" t="n">
        <v>0.104643439076745</v>
      </c>
      <c r="AB1139" s="16" t="n">
        <v>0.1355547671797</v>
      </c>
      <c r="AC1139" s="16" t="n">
        <v>0.149708481935618</v>
      </c>
      <c r="AD1139" s="16"/>
      <c r="AE1139" s="16" t="n">
        <v>0.130358262475793</v>
      </c>
      <c r="AF1139" s="16" t="n">
        <v>0.12122841969928</v>
      </c>
      <c r="AG1139" s="16" t="n">
        <v>0.164468565969138</v>
      </c>
      <c r="AH1139" s="16"/>
      <c r="AI1139" s="16" t="n">
        <v>0.107194680921778</v>
      </c>
      <c r="AJ1139" s="16" t="n">
        <v>0.121368733243434</v>
      </c>
    </row>
    <row r="1140">
      <c r="C1140" s="16"/>
      <c r="D1140" s="16"/>
      <c r="E1140" s="16"/>
      <c r="F1140" s="16"/>
      <c r="G1140" s="16"/>
      <c r="H1140" s="16"/>
      <c r="I1140" s="16"/>
      <c r="J1140" s="16"/>
      <c r="K1140" s="16"/>
      <c r="L1140" s="16"/>
      <c r="M1140" s="16"/>
      <c r="N1140" s="16"/>
      <c r="O1140" s="16"/>
      <c r="P1140" s="16"/>
      <c r="Q1140" s="16"/>
      <c r="R1140" s="16"/>
      <c r="S1140" s="16"/>
      <c r="T1140" s="16"/>
      <c r="U1140" s="16"/>
      <c r="V1140" s="16"/>
      <c r="W1140" s="16"/>
      <c r="X1140" s="16"/>
      <c r="Y1140" s="16"/>
      <c r="Z1140" s="16"/>
      <c r="AA1140" s="16"/>
      <c r="AB1140" s="16"/>
      <c r="AC1140" s="16"/>
      <c r="AD1140" s="16"/>
      <c r="AE1140" s="16"/>
      <c r="AF1140" s="16"/>
      <c r="AG1140" s="16"/>
      <c r="AH1140" s="16"/>
      <c r="AI1140" s="16"/>
      <c r="AJ1140" s="16"/>
    </row>
    <row r="1141">
      <c r="B1141" s="7" t="s">
        <v>352</v>
      </c>
      <c r="C1141" s="16"/>
      <c r="D1141" s="16"/>
      <c r="E1141" s="16"/>
      <c r="F1141" s="16"/>
      <c r="G1141" s="16"/>
      <c r="H1141" s="16"/>
      <c r="I1141" s="16"/>
      <c r="J1141" s="16"/>
      <c r="K1141" s="16"/>
      <c r="L1141" s="16"/>
      <c r="M1141" s="16"/>
      <c r="N1141" s="16"/>
      <c r="O1141" s="16"/>
      <c r="P1141" s="16"/>
      <c r="Q1141" s="16"/>
      <c r="R1141" s="16"/>
      <c r="S1141" s="16"/>
      <c r="T1141" s="16"/>
      <c r="U1141" s="16"/>
      <c r="V1141" s="16"/>
      <c r="W1141" s="16"/>
      <c r="X1141" s="16"/>
      <c r="Y1141" s="16"/>
      <c r="Z1141" s="16"/>
      <c r="AA1141" s="16"/>
      <c r="AB1141" s="16"/>
      <c r="AC1141" s="16"/>
      <c r="AD1141" s="16"/>
      <c r="AE1141" s="16"/>
      <c r="AF1141" s="16"/>
      <c r="AG1141" s="16"/>
      <c r="AH1141" s="16"/>
      <c r="AI1141" s="16"/>
      <c r="AJ1141" s="16"/>
    </row>
    <row r="1142">
      <c r="B1142" s="26" t="s">
        <v>353</v>
      </c>
      <c r="C1142" s="16"/>
      <c r="D1142" s="16"/>
      <c r="E1142" s="16"/>
      <c r="F1142" s="16"/>
      <c r="G1142" s="16"/>
      <c r="H1142" s="16"/>
      <c r="I1142" s="16"/>
      <c r="J1142" s="16"/>
      <c r="K1142" s="16"/>
      <c r="L1142" s="16"/>
      <c r="M1142" s="16"/>
      <c r="N1142" s="16"/>
      <c r="O1142" s="16"/>
      <c r="P1142" s="16"/>
      <c r="Q1142" s="16"/>
      <c r="R1142" s="16"/>
      <c r="S1142" s="16"/>
      <c r="T1142" s="16"/>
      <c r="U1142" s="16"/>
      <c r="V1142" s="16"/>
      <c r="W1142" s="16"/>
      <c r="X1142" s="16"/>
      <c r="Y1142" s="16"/>
      <c r="Z1142" s="16"/>
      <c r="AA1142" s="16"/>
      <c r="AB1142" s="16"/>
      <c r="AC1142" s="16"/>
      <c r="AD1142" s="16"/>
      <c r="AE1142" s="16"/>
      <c r="AF1142" s="16"/>
      <c r="AG1142" s="16"/>
      <c r="AH1142" s="16"/>
      <c r="AI1142" s="16"/>
      <c r="AJ1142" s="16"/>
    </row>
    <row r="1143">
      <c r="B1143" t="s">
        <v>347</v>
      </c>
      <c r="C1143" s="16" t="n">
        <v>0.0187650378307695</v>
      </c>
      <c r="D1143" s="16" t="n">
        <v>0.022507464745608</v>
      </c>
      <c r="E1143" s="16" t="n">
        <v>0.0156662675453668</v>
      </c>
      <c r="F1143" s="16"/>
      <c r="G1143" s="16" t="n">
        <v>0.0233204870798861</v>
      </c>
      <c r="H1143" s="16" t="n">
        <v>0.0290914315352818</v>
      </c>
      <c r="I1143" s="16" t="n">
        <v>0.00733227472716325</v>
      </c>
      <c r="J1143" s="16"/>
      <c r="K1143" s="16" t="n">
        <v>0.030473290464721</v>
      </c>
      <c r="L1143" s="16" t="n">
        <v>0.0296250083342164</v>
      </c>
      <c r="M1143" s="16" t="n">
        <v>0.0137675278752468</v>
      </c>
      <c r="N1143" s="16" t="n">
        <v>0.0372919909099836</v>
      </c>
      <c r="O1143" s="16" t="n">
        <v>0.0207954477629683</v>
      </c>
      <c r="P1143" s="16" t="n">
        <v>0.00775312296342081</v>
      </c>
      <c r="Q1143" s="16" t="n">
        <v>0.00842185917009986</v>
      </c>
      <c r="R1143" s="16" t="n">
        <v>0.0941730164839869</v>
      </c>
      <c r="S1143" s="16" t="n">
        <v>0</v>
      </c>
      <c r="T1143" s="16" t="n">
        <v>0</v>
      </c>
      <c r="U1143" s="16" t="n">
        <v>0</v>
      </c>
      <c r="V1143" s="16" t="n">
        <v>0</v>
      </c>
      <c r="W1143" s="16"/>
      <c r="X1143" s="16" t="n">
        <v>0.0178192374543189</v>
      </c>
      <c r="Y1143" s="16" t="n">
        <v>0.0204248834965558</v>
      </c>
      <c r="Z1143" s="16"/>
      <c r="AA1143" s="16" t="n">
        <v>0.00826179163046285</v>
      </c>
      <c r="AB1143" s="16" t="n">
        <v>0.0228406067377665</v>
      </c>
      <c r="AC1143" s="16" t="n">
        <v>0.0204074779032484</v>
      </c>
      <c r="AD1143" s="16"/>
      <c r="AE1143" s="16" t="n">
        <v>0.0155469130685272</v>
      </c>
      <c r="AF1143" s="16" t="n">
        <v>0.0187220357930481</v>
      </c>
      <c r="AG1143" s="16" t="n">
        <v>0.0288361140240293</v>
      </c>
      <c r="AH1143" s="16"/>
      <c r="AI1143" s="16" t="n">
        <v>0.00380859691821199</v>
      </c>
      <c r="AJ1143" s="16" t="n">
        <v>0.0178074824173786</v>
      </c>
    </row>
    <row r="1144">
      <c r="B1144" t="s">
        <v>348</v>
      </c>
      <c r="C1144" s="16" t="n">
        <v>0.0845646657079354</v>
      </c>
      <c r="D1144" s="16" t="n">
        <v>0.0803915870189666</v>
      </c>
      <c r="E1144" s="16" t="n">
        <v>0.0866762267968531</v>
      </c>
      <c r="F1144" s="16"/>
      <c r="G1144" s="16" t="n">
        <v>0.075796524319824</v>
      </c>
      <c r="H1144" s="16" t="n">
        <v>0.104461947746633</v>
      </c>
      <c r="I1144" s="16" t="n">
        <v>0.0693710237865764</v>
      </c>
      <c r="J1144" s="16"/>
      <c r="K1144" s="16" t="n">
        <v>0.0545119726715665</v>
      </c>
      <c r="L1144" s="16" t="n">
        <v>0.0752205433655919</v>
      </c>
      <c r="M1144" s="16" t="n">
        <v>0.174547339711651</v>
      </c>
      <c r="N1144" s="16" t="n">
        <v>0.140168003580302</v>
      </c>
      <c r="O1144" s="16" t="n">
        <v>0.0390413714613722</v>
      </c>
      <c r="P1144" s="16" t="n">
        <v>0.0983318178696823</v>
      </c>
      <c r="Q1144" s="16" t="n">
        <v>0.0678604834239859</v>
      </c>
      <c r="R1144" s="16" t="n">
        <v>0</v>
      </c>
      <c r="S1144" s="16" t="n">
        <v>0.119522571956025</v>
      </c>
      <c r="T1144" s="16" t="n">
        <v>0.0530528436931604</v>
      </c>
      <c r="U1144" s="16" t="n">
        <v>0.0373757284933963</v>
      </c>
      <c r="V1144" s="16" t="n">
        <v>0.109513122255555</v>
      </c>
      <c r="W1144" s="16"/>
      <c r="X1144" s="16" t="n">
        <v>0.0879640944998635</v>
      </c>
      <c r="Y1144" s="16" t="n">
        <v>0.0785987903637039</v>
      </c>
      <c r="Z1144" s="16"/>
      <c r="AA1144" s="16" t="n">
        <v>0.0670152708163777</v>
      </c>
      <c r="AB1144" s="16" t="n">
        <v>0.0861153553851107</v>
      </c>
      <c r="AC1144" s="16" t="n">
        <v>0.0948098066144548</v>
      </c>
      <c r="AD1144" s="16"/>
      <c r="AE1144" s="16" t="n">
        <v>0.0779981975582101</v>
      </c>
      <c r="AF1144" s="16" t="n">
        <v>0.100349984799865</v>
      </c>
      <c r="AG1144" s="16" t="n">
        <v>0.0663174790333903</v>
      </c>
      <c r="AH1144" s="16"/>
      <c r="AI1144" s="16" t="n">
        <v>0.0563151505259649</v>
      </c>
      <c r="AJ1144" s="16" t="n">
        <v>0.0982609144622896</v>
      </c>
    </row>
    <row r="1145">
      <c r="B1145" t="s">
        <v>349</v>
      </c>
      <c r="C1145" s="16" t="n">
        <v>0.262337198791436</v>
      </c>
      <c r="D1145" s="16" t="n">
        <v>0.231333873418517</v>
      </c>
      <c r="E1145" s="16" t="n">
        <v>0.286835953225971</v>
      </c>
      <c r="F1145" s="16"/>
      <c r="G1145" s="16" t="n">
        <v>0.214248567144374</v>
      </c>
      <c r="H1145" s="16" t="n">
        <v>0.239606031268401</v>
      </c>
      <c r="I1145" s="16" t="n">
        <v>0.302331447618825</v>
      </c>
      <c r="J1145" s="16"/>
      <c r="K1145" s="16" t="n">
        <v>0.248161903757052</v>
      </c>
      <c r="L1145" s="16" t="n">
        <v>0.28094664689193</v>
      </c>
      <c r="M1145" s="16" t="n">
        <v>0.231992829176104</v>
      </c>
      <c r="N1145" s="16" t="n">
        <v>0.121127075097084</v>
      </c>
      <c r="O1145" s="16" t="n">
        <v>0.284668240005091</v>
      </c>
      <c r="P1145" s="16" t="n">
        <v>0.246489143775901</v>
      </c>
      <c r="Q1145" s="16" t="n">
        <v>0.282994888908604</v>
      </c>
      <c r="R1145" s="16" t="n">
        <v>0.408597910222175</v>
      </c>
      <c r="S1145" s="16" t="n">
        <v>0.273229513182642</v>
      </c>
      <c r="T1145" s="16" t="n">
        <v>0.324122374289675</v>
      </c>
      <c r="U1145" s="16" t="n">
        <v>0.261877759994265</v>
      </c>
      <c r="V1145" s="16" t="n">
        <v>0.271657975484979</v>
      </c>
      <c r="W1145" s="16"/>
      <c r="X1145" s="16" t="n">
        <v>0.272387278101144</v>
      </c>
      <c r="Y1145" s="16" t="n">
        <v>0.244699670832701</v>
      </c>
      <c r="Z1145" s="16"/>
      <c r="AA1145" s="16" t="n">
        <v>0.296613390646378</v>
      </c>
      <c r="AB1145" s="16" t="n">
        <v>0.265558954920679</v>
      </c>
      <c r="AC1145" s="16" t="n">
        <v>0.233412169723802</v>
      </c>
      <c r="AD1145" s="16"/>
      <c r="AE1145" s="16" t="n">
        <v>0.237854065207481</v>
      </c>
      <c r="AF1145" s="16" t="n">
        <v>0.265762217382608</v>
      </c>
      <c r="AG1145" s="16" t="n">
        <v>0.32978577914712</v>
      </c>
      <c r="AH1145" s="16"/>
      <c r="AI1145" s="16" t="n">
        <v>0.221634857306077</v>
      </c>
      <c r="AJ1145" s="16" t="n">
        <v>0.353617092770463</v>
      </c>
    </row>
    <row r="1146">
      <c r="B1146" t="s">
        <v>350</v>
      </c>
      <c r="C1146" s="16" t="n">
        <v>0.410379706364172</v>
      </c>
      <c r="D1146" s="16" t="n">
        <v>0.417172275208471</v>
      </c>
      <c r="E1146" s="16" t="n">
        <v>0.406869059660886</v>
      </c>
      <c r="F1146" s="16"/>
      <c r="G1146" s="16" t="n">
        <v>0.434026149500228</v>
      </c>
      <c r="H1146" s="16" t="n">
        <v>0.426925899201806</v>
      </c>
      <c r="I1146" s="16" t="n">
        <v>0.385692268239699</v>
      </c>
      <c r="J1146" s="16"/>
      <c r="K1146" s="16" t="n">
        <v>0.407803515103384</v>
      </c>
      <c r="L1146" s="16" t="n">
        <v>0.421114377949973</v>
      </c>
      <c r="M1146" s="16" t="n">
        <v>0.389883642982163</v>
      </c>
      <c r="N1146" s="16" t="n">
        <v>0.426497746993009</v>
      </c>
      <c r="O1146" s="16" t="n">
        <v>0.472394256902408</v>
      </c>
      <c r="P1146" s="16" t="n">
        <v>0.38068238702279</v>
      </c>
      <c r="Q1146" s="16" t="n">
        <v>0.439819188927574</v>
      </c>
      <c r="R1146" s="16" t="n">
        <v>0.340181286702359</v>
      </c>
      <c r="S1146" s="16" t="n">
        <v>0.396484912731851</v>
      </c>
      <c r="T1146" s="16" t="n">
        <v>0.407049820491275</v>
      </c>
      <c r="U1146" s="16" t="n">
        <v>0.36762932829683</v>
      </c>
      <c r="V1146" s="16" t="n">
        <v>0.437972892208195</v>
      </c>
      <c r="W1146" s="16"/>
      <c r="X1146" s="16" t="n">
        <v>0.411359036398802</v>
      </c>
      <c r="Y1146" s="16" t="n">
        <v>0.408661017353436</v>
      </c>
      <c r="Z1146" s="16"/>
      <c r="AA1146" s="16" t="n">
        <v>0.407451651797797</v>
      </c>
      <c r="AB1146" s="16" t="n">
        <v>0.417492894611312</v>
      </c>
      <c r="AC1146" s="16" t="n">
        <v>0.402312603849867</v>
      </c>
      <c r="AD1146" s="16"/>
      <c r="AE1146" s="16" t="n">
        <v>0.41472079321933</v>
      </c>
      <c r="AF1146" s="16" t="n">
        <v>0.402386059787563</v>
      </c>
      <c r="AG1146" s="16" t="n">
        <v>0.416474146192457</v>
      </c>
      <c r="AH1146" s="16"/>
      <c r="AI1146" s="16" t="n">
        <v>0.482810738656308</v>
      </c>
      <c r="AJ1146" s="16" t="n">
        <v>0.373490915079303</v>
      </c>
    </row>
    <row r="1147">
      <c r="B1147" t="s">
        <v>351</v>
      </c>
      <c r="C1147" s="16" t="n">
        <v>0.171498643491856</v>
      </c>
      <c r="D1147" s="16" t="n">
        <v>0.198776798587246</v>
      </c>
      <c r="E1147" s="16" t="n">
        <v>0.147649004409745</v>
      </c>
      <c r="F1147" s="16"/>
      <c r="G1147" s="16" t="n">
        <v>0.168908065840742</v>
      </c>
      <c r="H1147" s="16" t="n">
        <v>0.14872359084822</v>
      </c>
      <c r="I1147" s="16" t="n">
        <v>0.193808908479445</v>
      </c>
      <c r="J1147" s="16"/>
      <c r="K1147" s="16" t="n">
        <v>0.223474336507498</v>
      </c>
      <c r="L1147" s="16" t="n">
        <v>0.16678555129573</v>
      </c>
      <c r="M1147" s="16" t="n">
        <v>0.124413632723192</v>
      </c>
      <c r="N1147" s="16" t="n">
        <v>0.190930842699183</v>
      </c>
      <c r="O1147" s="16" t="n">
        <v>0.0982876893513256</v>
      </c>
      <c r="P1147" s="16" t="n">
        <v>0.198338512483088</v>
      </c>
      <c r="Q1147" s="16" t="n">
        <v>0.143269905092252</v>
      </c>
      <c r="R1147" s="16" t="n">
        <v>0.136009397565226</v>
      </c>
      <c r="S1147" s="16" t="n">
        <v>0.180416701975316</v>
      </c>
      <c r="T1147" s="16" t="n">
        <v>0.16260206550266</v>
      </c>
      <c r="U1147" s="16" t="n">
        <v>0.23619282200632</v>
      </c>
      <c r="V1147" s="16" t="n">
        <v>0.151689841856101</v>
      </c>
      <c r="W1147" s="16"/>
      <c r="X1147" s="16" t="n">
        <v>0.157001900182257</v>
      </c>
      <c r="Y1147" s="16" t="n">
        <v>0.196939906944043</v>
      </c>
      <c r="Z1147" s="16"/>
      <c r="AA1147" s="16" t="n">
        <v>0.200605657030054</v>
      </c>
      <c r="AB1147" s="16" t="n">
        <v>0.149846135072822</v>
      </c>
      <c r="AC1147" s="16" t="n">
        <v>0.181720773459782</v>
      </c>
      <c r="AD1147" s="16"/>
      <c r="AE1147" s="16" t="n">
        <v>0.214353967930384</v>
      </c>
      <c r="AF1147" s="16" t="n">
        <v>0.145590343983766</v>
      </c>
      <c r="AG1147" s="16" t="n">
        <v>0.102108109195841</v>
      </c>
      <c r="AH1147" s="16"/>
      <c r="AI1147" s="16" t="n">
        <v>0.222268847035933</v>
      </c>
      <c r="AJ1147" s="16" t="n">
        <v>0.124484582093294</v>
      </c>
    </row>
    <row r="1148">
      <c r="B1148" t="s">
        <v>94</v>
      </c>
      <c r="C1148" s="16" t="n">
        <v>0.0524547478138313</v>
      </c>
      <c r="D1148" s="16" t="n">
        <v>0.0498180010211918</v>
      </c>
      <c r="E1148" s="16" t="n">
        <v>0.0563034883611772</v>
      </c>
      <c r="F1148" s="16"/>
      <c r="G1148" s="16" t="n">
        <v>0.0837002061149452</v>
      </c>
      <c r="H1148" s="16" t="n">
        <v>0.0511910993996586</v>
      </c>
      <c r="I1148" s="16" t="n">
        <v>0.0414640771482923</v>
      </c>
      <c r="J1148" s="16"/>
      <c r="K1148" s="16" t="n">
        <v>0.0355749814957789</v>
      </c>
      <c r="L1148" s="16" t="n">
        <v>0.0263078721625584</v>
      </c>
      <c r="M1148" s="16" t="n">
        <v>0.0653950275316429</v>
      </c>
      <c r="N1148" s="16" t="n">
        <v>0.0839843407204384</v>
      </c>
      <c r="O1148" s="16" t="n">
        <v>0.0848129945168354</v>
      </c>
      <c r="P1148" s="16" t="n">
        <v>0.0684050158851175</v>
      </c>
      <c r="Q1148" s="16" t="n">
        <v>0.0576336744774839</v>
      </c>
      <c r="R1148" s="16" t="n">
        <v>0.021038389026253</v>
      </c>
      <c r="S1148" s="16" t="n">
        <v>0.0303463001541655</v>
      </c>
      <c r="T1148" s="16" t="n">
        <v>0.0531728960232302</v>
      </c>
      <c r="U1148" s="16" t="n">
        <v>0.0969243612091886</v>
      </c>
      <c r="V1148" s="16" t="n">
        <v>0.0291661681951697</v>
      </c>
      <c r="W1148" s="16"/>
      <c r="X1148" s="16" t="n">
        <v>0.0534684533636146</v>
      </c>
      <c r="Y1148" s="16" t="n">
        <v>0.0506757310095603</v>
      </c>
      <c r="Z1148" s="16"/>
      <c r="AA1148" s="16" t="n">
        <v>0.0200522380789301</v>
      </c>
      <c r="AB1148" s="16" t="n">
        <v>0.0581460532723093</v>
      </c>
      <c r="AC1148" s="16" t="n">
        <v>0.0673371684488459</v>
      </c>
      <c r="AD1148" s="16"/>
      <c r="AE1148" s="16" t="n">
        <v>0.0395260630160681</v>
      </c>
      <c r="AF1148" s="16" t="n">
        <v>0.0671893582531504</v>
      </c>
      <c r="AG1148" s="16" t="n">
        <v>0.0564783724071618</v>
      </c>
      <c r="AH1148" s="16"/>
      <c r="AI1148" s="16" t="n">
        <v>0.0131618095575043</v>
      </c>
      <c r="AJ1148" s="16" t="n">
        <v>0.0323390131772711</v>
      </c>
    </row>
    <row r="1149">
      <c r="C1149" s="16"/>
      <c r="D1149" s="16"/>
      <c r="E1149" s="16"/>
      <c r="F1149" s="16"/>
      <c r="G1149" s="16"/>
      <c r="H1149" s="16"/>
      <c r="I1149" s="16"/>
      <c r="J1149" s="16"/>
      <c r="K1149" s="16"/>
      <c r="L1149" s="16"/>
      <c r="M1149" s="16"/>
      <c r="N1149" s="16"/>
      <c r="O1149" s="16"/>
      <c r="P1149" s="16"/>
      <c r="Q1149" s="16"/>
      <c r="R1149" s="16"/>
      <c r="S1149" s="16"/>
      <c r="T1149" s="16"/>
      <c r="U1149" s="16"/>
      <c r="V1149" s="16"/>
      <c r="W1149" s="16"/>
      <c r="X1149" s="16"/>
      <c r="Y1149" s="16"/>
      <c r="Z1149" s="16"/>
      <c r="AA1149" s="16"/>
      <c r="AB1149" s="16"/>
      <c r="AC1149" s="16"/>
      <c r="AD1149" s="16"/>
      <c r="AE1149" s="16"/>
      <c r="AF1149" s="16"/>
      <c r="AG1149" s="16"/>
      <c r="AH1149" s="16"/>
      <c r="AI1149" s="16"/>
      <c r="AJ1149" s="16"/>
    </row>
    <row r="1150">
      <c r="B1150" s="7" t="s">
        <v>354</v>
      </c>
      <c r="C1150" s="16"/>
      <c r="D1150" s="16"/>
      <c r="E1150" s="16"/>
      <c r="F1150" s="16"/>
      <c r="G1150" s="16"/>
      <c r="H1150" s="16"/>
      <c r="I1150" s="16"/>
      <c r="J1150" s="16"/>
      <c r="K1150" s="16"/>
      <c r="L1150" s="16"/>
      <c r="M1150" s="16"/>
      <c r="N1150" s="16"/>
      <c r="O1150" s="16"/>
      <c r="P1150" s="16"/>
      <c r="Q1150" s="16"/>
      <c r="R1150" s="16"/>
      <c r="S1150" s="16"/>
      <c r="T1150" s="16"/>
      <c r="U1150" s="16"/>
      <c r="V1150" s="16"/>
      <c r="W1150" s="16"/>
      <c r="X1150" s="16"/>
      <c r="Y1150" s="16"/>
      <c r="Z1150" s="16"/>
      <c r="AA1150" s="16"/>
      <c r="AB1150" s="16"/>
      <c r="AC1150" s="16"/>
      <c r="AD1150" s="16"/>
      <c r="AE1150" s="16"/>
      <c r="AF1150" s="16"/>
      <c r="AG1150" s="16"/>
      <c r="AH1150" s="16"/>
      <c r="AI1150" s="16"/>
      <c r="AJ1150" s="16"/>
    </row>
    <row r="1151">
      <c r="B1151" s="26" t="s">
        <v>353</v>
      </c>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row>
    <row r="1152">
      <c r="B1152" t="s">
        <v>347</v>
      </c>
      <c r="C1152" s="16" t="n">
        <v>0.0120418963373516</v>
      </c>
      <c r="D1152" s="16" t="n">
        <v>0.0190896707875081</v>
      </c>
      <c r="E1152" s="16" t="n">
        <v>0.00321683652630148</v>
      </c>
      <c r="F1152" s="16"/>
      <c r="G1152" s="16" t="n">
        <v>0.0181641413523194</v>
      </c>
      <c r="H1152" s="16" t="n">
        <v>0.019520683464934</v>
      </c>
      <c r="I1152" s="16" t="n">
        <v>0.00265681789257325</v>
      </c>
      <c r="J1152" s="16"/>
      <c r="K1152" s="16" t="n">
        <v>0.00643889066500414</v>
      </c>
      <c r="L1152" s="16" t="n">
        <v>0.0188602953367512</v>
      </c>
      <c r="M1152" s="16" t="n">
        <v>0.00996534234293295</v>
      </c>
      <c r="N1152" s="16" t="n">
        <v>0</v>
      </c>
      <c r="O1152" s="16" t="n">
        <v>0.00952665292278734</v>
      </c>
      <c r="P1152" s="16" t="n">
        <v>0</v>
      </c>
      <c r="Q1152" s="16" t="n">
        <v>0.0214822800091159</v>
      </c>
      <c r="R1152" s="16" t="n">
        <v>0.0241995246256951</v>
      </c>
      <c r="S1152" s="16" t="n">
        <v>0.0287356562892849</v>
      </c>
      <c r="T1152" s="16" t="n">
        <v>0</v>
      </c>
      <c r="U1152" s="16" t="n">
        <v>0.0241205239667434</v>
      </c>
      <c r="V1152" s="16" t="n">
        <v>0</v>
      </c>
      <c r="W1152" s="16"/>
      <c r="X1152" s="16" t="n">
        <v>0.00764712474949213</v>
      </c>
      <c r="Y1152" s="16" t="n">
        <v>0.0193706021226649</v>
      </c>
      <c r="Z1152" s="16"/>
      <c r="AA1152" s="16" t="n">
        <v>0.00868724611517287</v>
      </c>
      <c r="AB1152" s="16" t="n">
        <v>0.015692280481678</v>
      </c>
      <c r="AC1152" s="16" t="n">
        <v>0.00992915158839623</v>
      </c>
      <c r="AD1152" s="16"/>
      <c r="AE1152" s="16" t="n">
        <v>0.0122817907513877</v>
      </c>
      <c r="AF1152" s="16" t="n">
        <v>0.0105988543953932</v>
      </c>
      <c r="AG1152" s="16" t="n">
        <v>0.014223254546743</v>
      </c>
      <c r="AH1152" s="16"/>
      <c r="AI1152" s="16" t="n">
        <v>0.0096234231762616</v>
      </c>
      <c r="AJ1152" s="16" t="n">
        <v>0.0198224270884756</v>
      </c>
    </row>
    <row r="1153">
      <c r="B1153" t="s">
        <v>348</v>
      </c>
      <c r="C1153" s="16" t="n">
        <v>0.0831747716849767</v>
      </c>
      <c r="D1153" s="16" t="n">
        <v>0.0842053888506163</v>
      </c>
      <c r="E1153" s="16" t="n">
        <v>0.0766554166122796</v>
      </c>
      <c r="F1153" s="16"/>
      <c r="G1153" s="16" t="n">
        <v>0.0546690305351128</v>
      </c>
      <c r="H1153" s="16" t="n">
        <v>0.0829579488923599</v>
      </c>
      <c r="I1153" s="16" t="n">
        <v>0.0948129243428938</v>
      </c>
      <c r="J1153" s="16"/>
      <c r="K1153" s="16" t="n">
        <v>0.100115459677544</v>
      </c>
      <c r="L1153" s="16" t="n">
        <v>0.041387846527462</v>
      </c>
      <c r="M1153" s="16" t="n">
        <v>0.0820095096421663</v>
      </c>
      <c r="N1153" s="16" t="n">
        <v>0.0666836758065594</v>
      </c>
      <c r="O1153" s="16" t="n">
        <v>0.0792769236903142</v>
      </c>
      <c r="P1153" s="16" t="n">
        <v>0.0932811998949868</v>
      </c>
      <c r="Q1153" s="16" t="n">
        <v>0.0590858277148451</v>
      </c>
      <c r="R1153" s="16" t="n">
        <v>0.0330578303588265</v>
      </c>
      <c r="S1153" s="16" t="n">
        <v>0.0990487223714328</v>
      </c>
      <c r="T1153" s="16" t="n">
        <v>0.181506495861867</v>
      </c>
      <c r="U1153" s="16" t="n">
        <v>0.0576063031326447</v>
      </c>
      <c r="V1153" s="16" t="n">
        <v>0.058433303306428</v>
      </c>
      <c r="W1153" s="16"/>
      <c r="X1153" s="16" t="n">
        <v>0.0871987981476295</v>
      </c>
      <c r="Y1153" s="16" t="n">
        <v>0.0764643191785105</v>
      </c>
      <c r="Z1153" s="16"/>
      <c r="AA1153" s="16" t="n">
        <v>0.0894498222921621</v>
      </c>
      <c r="AB1153" s="16" t="n">
        <v>0.0641954269702659</v>
      </c>
      <c r="AC1153" s="16" t="n">
        <v>0.102374259842556</v>
      </c>
      <c r="AD1153" s="16"/>
      <c r="AE1153" s="16" t="n">
        <v>0.069436182583155</v>
      </c>
      <c r="AF1153" s="16" t="n">
        <v>0.0908510668153095</v>
      </c>
      <c r="AG1153" s="16" t="n">
        <v>0.100474300710349</v>
      </c>
      <c r="AH1153" s="16"/>
      <c r="AI1153" s="16" t="n">
        <v>0.109361682022074</v>
      </c>
      <c r="AJ1153" s="16" t="n">
        <v>0.0699789199274092</v>
      </c>
    </row>
    <row r="1154">
      <c r="B1154" t="s">
        <v>349</v>
      </c>
      <c r="C1154" s="16" t="n">
        <v>0.23436950858324</v>
      </c>
      <c r="D1154" s="16" t="n">
        <v>0.223852556873075</v>
      </c>
      <c r="E1154" s="16" t="n">
        <v>0.244101139745958</v>
      </c>
      <c r="F1154" s="16"/>
      <c r="G1154" s="16" t="n">
        <v>0.215780156044169</v>
      </c>
      <c r="H1154" s="16" t="n">
        <v>0.241211472941875</v>
      </c>
      <c r="I1154" s="16" t="n">
        <v>0.235489375057104</v>
      </c>
      <c r="J1154" s="16"/>
      <c r="K1154" s="16" t="n">
        <v>0.265419472338505</v>
      </c>
      <c r="L1154" s="16" t="n">
        <v>0.241115764147448</v>
      </c>
      <c r="M1154" s="16" t="n">
        <v>0.22962852163502</v>
      </c>
      <c r="N1154" s="16" t="n">
        <v>0.293922788780889</v>
      </c>
      <c r="O1154" s="16" t="n">
        <v>0.262592771448486</v>
      </c>
      <c r="P1154" s="16" t="n">
        <v>0.161285643001829</v>
      </c>
      <c r="Q1154" s="16" t="n">
        <v>0.185378522734681</v>
      </c>
      <c r="R1154" s="16" t="n">
        <v>0.149166192629167</v>
      </c>
      <c r="S1154" s="16" t="n">
        <v>0.251253617007186</v>
      </c>
      <c r="T1154" s="16" t="n">
        <v>0.217326411004432</v>
      </c>
      <c r="U1154" s="16" t="n">
        <v>0.218155865633332</v>
      </c>
      <c r="V1154" s="16" t="n">
        <v>0.343153561525478</v>
      </c>
      <c r="W1154" s="16"/>
      <c r="X1154" s="16" t="n">
        <v>0.24002823523348</v>
      </c>
      <c r="Y1154" s="16" t="n">
        <v>0.224933035740445</v>
      </c>
      <c r="Z1154" s="16"/>
      <c r="AA1154" s="16" t="n">
        <v>0.219269732820801</v>
      </c>
      <c r="AB1154" s="16" t="n">
        <v>0.263528942202925</v>
      </c>
      <c r="AC1154" s="16" t="n">
        <v>0.208887700965095</v>
      </c>
      <c r="AD1154" s="16"/>
      <c r="AE1154" s="16" t="n">
        <v>0.209251067767943</v>
      </c>
      <c r="AF1154" s="16" t="n">
        <v>0.270412549842989</v>
      </c>
      <c r="AG1154" s="16" t="n">
        <v>0.224244344993941</v>
      </c>
      <c r="AH1154" s="16"/>
      <c r="AI1154" s="16" t="n">
        <v>0.224840417309847</v>
      </c>
      <c r="AJ1154" s="16" t="n">
        <v>0.270120511747126</v>
      </c>
    </row>
    <row r="1155">
      <c r="B1155" t="s">
        <v>350</v>
      </c>
      <c r="C1155" s="16" t="n">
        <v>0.406380279624554</v>
      </c>
      <c r="D1155" s="16" t="n">
        <v>0.395061958138003</v>
      </c>
      <c r="E1155" s="16" t="n">
        <v>0.426805310222516</v>
      </c>
      <c r="F1155" s="16"/>
      <c r="G1155" s="16" t="n">
        <v>0.487206365685186</v>
      </c>
      <c r="H1155" s="16" t="n">
        <v>0.39721813772054</v>
      </c>
      <c r="I1155" s="16" t="n">
        <v>0.382438854043423</v>
      </c>
      <c r="J1155" s="16"/>
      <c r="K1155" s="16" t="n">
        <v>0.344725026848275</v>
      </c>
      <c r="L1155" s="16" t="n">
        <v>0.420857206546021</v>
      </c>
      <c r="M1155" s="16" t="n">
        <v>0.426227957696028</v>
      </c>
      <c r="N1155" s="16" t="n">
        <v>0.376845605343553</v>
      </c>
      <c r="O1155" s="16" t="n">
        <v>0.451901516577678</v>
      </c>
      <c r="P1155" s="16" t="n">
        <v>0.436463294167975</v>
      </c>
      <c r="Q1155" s="16" t="n">
        <v>0.448588694248352</v>
      </c>
      <c r="R1155" s="16" t="n">
        <v>0.523862489494583</v>
      </c>
      <c r="S1155" s="16" t="n">
        <v>0.380589194101423</v>
      </c>
      <c r="T1155" s="16" t="n">
        <v>0.335566045857827</v>
      </c>
      <c r="U1155" s="16" t="n">
        <v>0.420803155983442</v>
      </c>
      <c r="V1155" s="16" t="n">
        <v>0.449654979338263</v>
      </c>
      <c r="W1155" s="16"/>
      <c r="X1155" s="16" t="n">
        <v>0.407813931086757</v>
      </c>
      <c r="Y1155" s="16" t="n">
        <v>0.403989527442076</v>
      </c>
      <c r="Z1155" s="16"/>
      <c r="AA1155" s="16" t="n">
        <v>0.380275977142637</v>
      </c>
      <c r="AB1155" s="16" t="n">
        <v>0.436581934136872</v>
      </c>
      <c r="AC1155" s="16" t="n">
        <v>0.387686123369952</v>
      </c>
      <c r="AD1155" s="16"/>
      <c r="AE1155" s="16" t="n">
        <v>0.431399201313125</v>
      </c>
      <c r="AF1155" s="16" t="n">
        <v>0.404846807476101</v>
      </c>
      <c r="AG1155" s="16" t="n">
        <v>0.351264954742024</v>
      </c>
      <c r="AH1155" s="16"/>
      <c r="AI1155" s="16" t="n">
        <v>0.391596489843884</v>
      </c>
      <c r="AJ1155" s="16" t="n">
        <v>0.407636425539069</v>
      </c>
    </row>
    <row r="1156">
      <c r="B1156" t="s">
        <v>351</v>
      </c>
      <c r="C1156" s="16" t="n">
        <v>0.204644625286246</v>
      </c>
      <c r="D1156" s="16" t="n">
        <v>0.214183280722341</v>
      </c>
      <c r="E1156" s="16" t="n">
        <v>0.197239648277473</v>
      </c>
      <c r="F1156" s="16"/>
      <c r="G1156" s="16" t="n">
        <v>0.176223845733578</v>
      </c>
      <c r="H1156" s="16" t="n">
        <v>0.19532717529553</v>
      </c>
      <c r="I1156" s="16" t="n">
        <v>0.224679898021659</v>
      </c>
      <c r="J1156" s="16"/>
      <c r="K1156" s="16" t="n">
        <v>0.256741434928816</v>
      </c>
      <c r="L1156" s="16" t="n">
        <v>0.232798520171772</v>
      </c>
      <c r="M1156" s="16" t="n">
        <v>0.177169652171147</v>
      </c>
      <c r="N1156" s="16" t="n">
        <v>0.174106031339753</v>
      </c>
      <c r="O1156" s="16" t="n">
        <v>0.143172976951259</v>
      </c>
      <c r="P1156" s="16" t="n">
        <v>0.226339824430555</v>
      </c>
      <c r="Q1156" s="16" t="n">
        <v>0.205299695565206</v>
      </c>
      <c r="R1156" s="16" t="n">
        <v>0.212441238978075</v>
      </c>
      <c r="S1156" s="16" t="n">
        <v>0.203175973977351</v>
      </c>
      <c r="T1156" s="16" t="n">
        <v>0.184260527452115</v>
      </c>
      <c r="U1156" s="16" t="n">
        <v>0.203940167794644</v>
      </c>
      <c r="V1156" s="16" t="n">
        <v>0.0964264287736732</v>
      </c>
      <c r="W1156" s="16"/>
      <c r="X1156" s="16" t="n">
        <v>0.185348614506273</v>
      </c>
      <c r="Y1156" s="16" t="n">
        <v>0.236822585621504</v>
      </c>
      <c r="Z1156" s="16"/>
      <c r="AA1156" s="16" t="n">
        <v>0.266633134294887</v>
      </c>
      <c r="AB1156" s="16" t="n">
        <v>0.165615316889556</v>
      </c>
      <c r="AC1156" s="16" t="n">
        <v>0.208017791660674</v>
      </c>
      <c r="AD1156" s="16"/>
      <c r="AE1156" s="16" t="n">
        <v>0.239846053878188</v>
      </c>
      <c r="AF1156" s="16" t="n">
        <v>0.164237374424237</v>
      </c>
      <c r="AG1156" s="16" t="n">
        <v>0.199664773763024</v>
      </c>
      <c r="AH1156" s="16"/>
      <c r="AI1156" s="16" t="n">
        <v>0.236412068771531</v>
      </c>
      <c r="AJ1156" s="16" t="n">
        <v>0.172801584985928</v>
      </c>
    </row>
    <row r="1157">
      <c r="B1157" t="s">
        <v>94</v>
      </c>
      <c r="C1157" s="16" t="n">
        <v>0.0593889184836318</v>
      </c>
      <c r="D1157" s="16" t="n">
        <v>0.0636071446284572</v>
      </c>
      <c r="E1157" s="16" t="n">
        <v>0.0519816486154714</v>
      </c>
      <c r="F1157" s="16"/>
      <c r="G1157" s="16" t="n">
        <v>0.047956460649635</v>
      </c>
      <c r="H1157" s="16" t="n">
        <v>0.0637645816847606</v>
      </c>
      <c r="I1157" s="16" t="n">
        <v>0.0599221306423473</v>
      </c>
      <c r="J1157" s="16"/>
      <c r="K1157" s="16" t="n">
        <v>0.0265597155418559</v>
      </c>
      <c r="L1157" s="16" t="n">
        <v>0.044980367270545</v>
      </c>
      <c r="M1157" s="16" t="n">
        <v>0.0749990165127068</v>
      </c>
      <c r="N1157" s="16" t="n">
        <v>0.0884418987292457</v>
      </c>
      <c r="O1157" s="16" t="n">
        <v>0.0535291584094766</v>
      </c>
      <c r="P1157" s="16" t="n">
        <v>0.0826300385046538</v>
      </c>
      <c r="Q1157" s="16" t="n">
        <v>0.0801649797278001</v>
      </c>
      <c r="R1157" s="16" t="n">
        <v>0.0572727239136538</v>
      </c>
      <c r="S1157" s="16" t="n">
        <v>0.0371968362533223</v>
      </c>
      <c r="T1157" s="16" t="n">
        <v>0.081340519823759</v>
      </c>
      <c r="U1157" s="16" t="n">
        <v>0.0753739834891941</v>
      </c>
      <c r="V1157" s="16" t="n">
        <v>0.0523317270561576</v>
      </c>
      <c r="W1157" s="16"/>
      <c r="X1157" s="16" t="n">
        <v>0.0719632962763687</v>
      </c>
      <c r="Y1157" s="16" t="n">
        <v>0.0384199298948</v>
      </c>
      <c r="Z1157" s="16"/>
      <c r="AA1157" s="16" t="n">
        <v>0.0356840873343406</v>
      </c>
      <c r="AB1157" s="16" t="n">
        <v>0.0543860993187032</v>
      </c>
      <c r="AC1157" s="16" t="n">
        <v>0.0831049725733264</v>
      </c>
      <c r="AD1157" s="16"/>
      <c r="AE1157" s="16" t="n">
        <v>0.0377857037062005</v>
      </c>
      <c r="AF1157" s="16" t="n">
        <v>0.0590533470459704</v>
      </c>
      <c r="AG1157" s="16" t="n">
        <v>0.110128371243919</v>
      </c>
      <c r="AH1157" s="16"/>
      <c r="AI1157" s="16" t="n">
        <v>0.0281659188764024</v>
      </c>
      <c r="AJ1157" s="16" t="n">
        <v>0.0596401307119915</v>
      </c>
    </row>
    <row r="1158">
      <c r="C1158" s="16"/>
      <c r="D1158" s="16"/>
      <c r="E1158" s="16"/>
      <c r="F1158" s="16"/>
      <c r="G1158" s="16"/>
      <c r="H1158" s="16"/>
      <c r="I1158" s="16"/>
      <c r="J1158" s="16"/>
      <c r="K1158" s="16"/>
      <c r="L1158" s="16"/>
      <c r="M1158" s="16"/>
      <c r="N1158" s="16"/>
      <c r="O1158" s="16"/>
      <c r="P1158" s="16"/>
      <c r="Q1158" s="16"/>
      <c r="R1158" s="16"/>
      <c r="S1158" s="16"/>
      <c r="T1158" s="16"/>
      <c r="U1158" s="16"/>
      <c r="V1158" s="16"/>
      <c r="W1158" s="16"/>
      <c r="X1158" s="16"/>
      <c r="Y1158" s="16"/>
      <c r="Z1158" s="16"/>
      <c r="AA1158" s="16"/>
      <c r="AB1158" s="16"/>
      <c r="AC1158" s="16"/>
      <c r="AD1158" s="16"/>
      <c r="AE1158" s="16"/>
      <c r="AF1158" s="16"/>
      <c r="AG1158" s="16"/>
      <c r="AH1158" s="16"/>
      <c r="AI1158" s="16"/>
      <c r="AJ1158" s="16"/>
    </row>
    <row r="1159">
      <c r="B1159" s="7" t="s">
        <v>364</v>
      </c>
      <c r="C1159" s="16"/>
      <c r="D1159" s="16"/>
      <c r="E1159" s="16"/>
      <c r="F1159" s="16"/>
      <c r="G1159" s="16"/>
      <c r="H1159" s="16"/>
      <c r="I1159" s="16"/>
      <c r="J1159" s="16"/>
      <c r="K1159" s="16"/>
      <c r="L1159" s="16"/>
      <c r="M1159" s="16"/>
      <c r="N1159" s="16"/>
      <c r="O1159" s="16"/>
      <c r="P1159" s="16"/>
      <c r="Q1159" s="16"/>
      <c r="R1159" s="16"/>
      <c r="S1159" s="16"/>
      <c r="T1159" s="16"/>
      <c r="U1159" s="16"/>
      <c r="V1159" s="16"/>
      <c r="W1159" s="16"/>
      <c r="X1159" s="16"/>
      <c r="Y1159" s="16"/>
      <c r="Z1159" s="16"/>
      <c r="AA1159" s="16"/>
      <c r="AB1159" s="16"/>
      <c r="AC1159" s="16"/>
      <c r="AD1159" s="16"/>
      <c r="AE1159" s="16"/>
      <c r="AF1159" s="16"/>
      <c r="AG1159" s="16"/>
      <c r="AH1159" s="16"/>
      <c r="AI1159" s="16"/>
      <c r="AJ1159" s="16"/>
    </row>
    <row r="1160">
      <c r="B1160" s="26" t="s">
        <v>65</v>
      </c>
      <c r="C1160" s="16"/>
      <c r="D1160" s="16"/>
      <c r="E1160" s="16"/>
      <c r="F1160" s="16"/>
      <c r="G1160" s="16"/>
      <c r="H1160" s="16"/>
      <c r="I1160" s="16"/>
      <c r="J1160" s="16"/>
      <c r="K1160" s="16"/>
      <c r="L1160" s="16"/>
      <c r="M1160" s="16"/>
      <c r="N1160" s="16"/>
      <c r="O1160" s="16"/>
      <c r="P1160" s="16"/>
      <c r="Q1160" s="16"/>
      <c r="R1160" s="16"/>
      <c r="S1160" s="16"/>
      <c r="T1160" s="16"/>
      <c r="U1160" s="16"/>
      <c r="V1160" s="16"/>
      <c r="W1160" s="16"/>
      <c r="X1160" s="16"/>
      <c r="Y1160" s="16"/>
      <c r="Z1160" s="16"/>
      <c r="AA1160" s="16"/>
      <c r="AB1160" s="16"/>
      <c r="AC1160" s="16"/>
      <c r="AD1160" s="16"/>
      <c r="AE1160" s="16"/>
      <c r="AF1160" s="16"/>
      <c r="AG1160" s="16"/>
      <c r="AH1160" s="16"/>
      <c r="AI1160" s="16"/>
      <c r="AJ1160" s="16"/>
    </row>
    <row r="1161">
      <c r="B1161" t="s">
        <v>132</v>
      </c>
      <c r="C1161" s="16" t="n">
        <v>0.434778270589651</v>
      </c>
      <c r="D1161" s="16" t="n">
        <v>0.449531606389657</v>
      </c>
      <c r="E1161" s="16" t="n">
        <v>0.424961636115085</v>
      </c>
      <c r="F1161" s="16"/>
      <c r="G1161" s="16" t="n">
        <v>0.517313862817251</v>
      </c>
      <c r="H1161" s="16" t="n">
        <v>0.421402189418581</v>
      </c>
      <c r="I1161" s="16" t="n">
        <v>0.414624084997186</v>
      </c>
      <c r="J1161" s="16"/>
      <c r="K1161" s="16" t="n">
        <v>0.45020253208207</v>
      </c>
      <c r="L1161" s="16" t="n">
        <v>0.457175018263914</v>
      </c>
      <c r="M1161" s="16" t="n">
        <v>0.426948949179286</v>
      </c>
      <c r="N1161" s="16" t="n">
        <v>0.394381992352146</v>
      </c>
      <c r="O1161" s="16" t="n">
        <v>0.505305239684393</v>
      </c>
      <c r="P1161" s="16" t="n">
        <v>0.461122839029784</v>
      </c>
      <c r="Q1161" s="16" t="n">
        <v>0.457450343611794</v>
      </c>
      <c r="R1161" s="16" t="n">
        <v>0.421957991863209</v>
      </c>
      <c r="S1161" s="16" t="n">
        <v>0.385466635303964</v>
      </c>
      <c r="T1161" s="16" t="n">
        <v>0.396026252246772</v>
      </c>
      <c r="U1161" s="16" t="n">
        <v>0.446787365186777</v>
      </c>
      <c r="V1161" s="16" t="n">
        <v>0.360214238896989</v>
      </c>
      <c r="W1161" s="16"/>
      <c r="X1161" s="16" t="n">
        <v>0.413502777833579</v>
      </c>
      <c r="Y1161" s="16" t="n">
        <v>0.471126919271038</v>
      </c>
      <c r="Z1161" s="16"/>
      <c r="AA1161" s="16" t="n">
        <v>0.425937197877688</v>
      </c>
      <c r="AB1161" s="16" t="n">
        <v>0.453276360643992</v>
      </c>
      <c r="AC1161" s="16" t="n">
        <v>0.416421564932164</v>
      </c>
      <c r="AD1161" s="16"/>
      <c r="AE1161" s="16" t="n">
        <v>0.456702773620951</v>
      </c>
      <c r="AF1161" s="16" t="n">
        <v>0.419424678773137</v>
      </c>
      <c r="AG1161" s="16" t="n">
        <v>0.409294888259711</v>
      </c>
      <c r="AH1161" s="16"/>
      <c r="AI1161" s="16" t="n">
        <v>0.434118510130058</v>
      </c>
      <c r="AJ1161" s="16" t="n">
        <v>0.421505646240328</v>
      </c>
    </row>
    <row r="1162">
      <c r="B1162" t="s">
        <v>201</v>
      </c>
      <c r="C1162" s="16" t="n">
        <v>0.34595210836077</v>
      </c>
      <c r="D1162" s="16" t="n">
        <v>0.315667916813202</v>
      </c>
      <c r="E1162" s="16" t="n">
        <v>0.372320574489104</v>
      </c>
      <c r="F1162" s="16"/>
      <c r="G1162" s="16" t="n">
        <v>0.277780229857733</v>
      </c>
      <c r="H1162" s="16" t="n">
        <v>0.353699886163331</v>
      </c>
      <c r="I1162" s="16" t="n">
        <v>0.365669322810565</v>
      </c>
      <c r="J1162" s="16"/>
      <c r="K1162" s="16" t="n">
        <v>0.318537346227302</v>
      </c>
      <c r="L1162" s="16" t="n">
        <v>0.340475826497393</v>
      </c>
      <c r="M1162" s="16" t="n">
        <v>0.336727607923054</v>
      </c>
      <c r="N1162" s="16" t="n">
        <v>0.322383744598077</v>
      </c>
      <c r="O1162" s="16" t="n">
        <v>0.323405470330477</v>
      </c>
      <c r="P1162" s="16" t="n">
        <v>0.336397369964033</v>
      </c>
      <c r="Q1162" s="16" t="n">
        <v>0.317028671510045</v>
      </c>
      <c r="R1162" s="16" t="n">
        <v>0.347938437512647</v>
      </c>
      <c r="S1162" s="16" t="n">
        <v>0.40546880807021</v>
      </c>
      <c r="T1162" s="16" t="n">
        <v>0.405935394191955</v>
      </c>
      <c r="U1162" s="16" t="n">
        <v>0.330491178660672</v>
      </c>
      <c r="V1162" s="16" t="n">
        <v>0.404418556842222</v>
      </c>
      <c r="W1162" s="16"/>
      <c r="X1162" s="16" t="n">
        <v>0.365049950904492</v>
      </c>
      <c r="Y1162" s="16" t="n">
        <v>0.313323920748235</v>
      </c>
      <c r="Z1162" s="16"/>
      <c r="AA1162" s="16" t="n">
        <v>0.34931512470066</v>
      </c>
      <c r="AB1162" s="16" t="n">
        <v>0.341389737186234</v>
      </c>
      <c r="AC1162" s="16" t="n">
        <v>0.349625596390581</v>
      </c>
      <c r="AD1162" s="16"/>
      <c r="AE1162" s="16" t="n">
        <v>0.326575307575897</v>
      </c>
      <c r="AF1162" s="16" t="n">
        <v>0.356114365030784</v>
      </c>
      <c r="AG1162" s="16" t="n">
        <v>0.37574534512579</v>
      </c>
      <c r="AH1162" s="16"/>
      <c r="AI1162" s="16" t="n">
        <v>0.36407976810334</v>
      </c>
      <c r="AJ1162" s="16" t="n">
        <v>0.360079066085654</v>
      </c>
    </row>
    <row r="1163">
      <c r="B1163" t="s">
        <v>200</v>
      </c>
      <c r="C1163" s="16" t="n">
        <v>0.134580423020174</v>
      </c>
      <c r="D1163" s="16" t="n">
        <v>0.139784641339645</v>
      </c>
      <c r="E1163" s="16" t="n">
        <v>0.12979820515748</v>
      </c>
      <c r="F1163" s="16"/>
      <c r="G1163" s="16" t="n">
        <v>0.102629185100936</v>
      </c>
      <c r="H1163" s="16" t="n">
        <v>0.143807553165774</v>
      </c>
      <c r="I1163" s="16" t="n">
        <v>0.138615696371938</v>
      </c>
      <c r="J1163" s="16"/>
      <c r="K1163" s="16" t="n">
        <v>0.131341509056136</v>
      </c>
      <c r="L1163" s="16" t="n">
        <v>0.126216438552706</v>
      </c>
      <c r="M1163" s="16" t="n">
        <v>0.145796371273051</v>
      </c>
      <c r="N1163" s="16" t="n">
        <v>0.161663351488197</v>
      </c>
      <c r="O1163" s="16" t="n">
        <v>0.127263646767082</v>
      </c>
      <c r="P1163" s="16" t="n">
        <v>0.121746835107538</v>
      </c>
      <c r="Q1163" s="16" t="n">
        <v>0.122712319739934</v>
      </c>
      <c r="R1163" s="16" t="n">
        <v>0.125604690492837</v>
      </c>
      <c r="S1163" s="16" t="n">
        <v>0.140887645481492</v>
      </c>
      <c r="T1163" s="16" t="n">
        <v>0.142842517029191</v>
      </c>
      <c r="U1163" s="16" t="n">
        <v>0.132337662328758</v>
      </c>
      <c r="V1163" s="16" t="n">
        <v>0.13916037034329</v>
      </c>
      <c r="W1163" s="16"/>
      <c r="X1163" s="16" t="n">
        <v>0.141817704417144</v>
      </c>
      <c r="Y1163" s="16" t="n">
        <v>0.122215708278996</v>
      </c>
      <c r="Z1163" s="16"/>
      <c r="AA1163" s="16" t="n">
        <v>0.142214797756751</v>
      </c>
      <c r="AB1163" s="16" t="n">
        <v>0.131093193466992</v>
      </c>
      <c r="AC1163" s="16" t="n">
        <v>0.133730923217938</v>
      </c>
      <c r="AD1163" s="16"/>
      <c r="AE1163" s="16" t="n">
        <v>0.12518003856874</v>
      </c>
      <c r="AF1163" s="16" t="n">
        <v>0.149641121598336</v>
      </c>
      <c r="AG1163" s="16" t="n">
        <v>0.127414985847699</v>
      </c>
      <c r="AH1163" s="16"/>
      <c r="AI1163" s="16" t="n">
        <v>0.132975050666456</v>
      </c>
      <c r="AJ1163" s="16" t="n">
        <v>0.147408711596804</v>
      </c>
    </row>
    <row r="1164">
      <c r="B1164" t="s">
        <v>199</v>
      </c>
      <c r="C1164" s="16" t="n">
        <v>0.0534660338394011</v>
      </c>
      <c r="D1164" s="16" t="n">
        <v>0.056837656286685</v>
      </c>
      <c r="E1164" s="16" t="n">
        <v>0.0496354708366462</v>
      </c>
      <c r="F1164" s="16"/>
      <c r="G1164" s="16" t="n">
        <v>0.0740464231589775</v>
      </c>
      <c r="H1164" s="16" t="n">
        <v>0.049767875125245</v>
      </c>
      <c r="I1164" s="16" t="n">
        <v>0.0487780823793277</v>
      </c>
      <c r="J1164" s="16"/>
      <c r="K1164" s="16" t="n">
        <v>0.0561897504910344</v>
      </c>
      <c r="L1164" s="16" t="n">
        <v>0.0535945506977021</v>
      </c>
      <c r="M1164" s="16" t="n">
        <v>0.0405258748106525</v>
      </c>
      <c r="N1164" s="16" t="n">
        <v>0.0769661695546146</v>
      </c>
      <c r="O1164" s="16" t="n">
        <v>0.0363793791343621</v>
      </c>
      <c r="P1164" s="16" t="n">
        <v>0.0482699641509853</v>
      </c>
      <c r="Q1164" s="16" t="n">
        <v>0.0643667073718503</v>
      </c>
      <c r="R1164" s="16" t="n">
        <v>0.0768237008639597</v>
      </c>
      <c r="S1164" s="16" t="n">
        <v>0.0476929088867729</v>
      </c>
      <c r="T1164" s="16" t="n">
        <v>0.0432026145872457</v>
      </c>
      <c r="U1164" s="16" t="n">
        <v>0.042722677134305</v>
      </c>
      <c r="V1164" s="16" t="n">
        <v>0.0708302187166095</v>
      </c>
      <c r="W1164" s="16"/>
      <c r="X1164" s="16" t="n">
        <v>0.0498886937353711</v>
      </c>
      <c r="Y1164" s="16" t="n">
        <v>0.0595778301745583</v>
      </c>
      <c r="Z1164" s="16"/>
      <c r="AA1164" s="16" t="n">
        <v>0.0562746172427053</v>
      </c>
      <c r="AB1164" s="16" t="n">
        <v>0.0469666959064953</v>
      </c>
      <c r="AC1164" s="16" t="n">
        <v>0.0601307378280282</v>
      </c>
      <c r="AD1164" s="16"/>
      <c r="AE1164" s="16" t="n">
        <v>0.059369512803398</v>
      </c>
      <c r="AF1164" s="16" t="n">
        <v>0.0481096690913085</v>
      </c>
      <c r="AG1164" s="16" t="n">
        <v>0.0492124979948279</v>
      </c>
      <c r="AH1164" s="16"/>
      <c r="AI1164" s="16" t="n">
        <v>0.046586163181373</v>
      </c>
      <c r="AJ1164" s="16" t="n">
        <v>0.0467987073608045</v>
      </c>
    </row>
    <row r="1165">
      <c r="B1165" t="s">
        <v>135</v>
      </c>
      <c r="C1165" s="16" t="n">
        <v>0.0312231641900049</v>
      </c>
      <c r="D1165" s="16" t="n">
        <v>0.0381781791708106</v>
      </c>
      <c r="E1165" s="16" t="n">
        <v>0.0232841134016851</v>
      </c>
      <c r="F1165" s="16"/>
      <c r="G1165" s="16" t="n">
        <v>0.0282302990651027</v>
      </c>
      <c r="H1165" s="16" t="n">
        <v>0.031322496127069</v>
      </c>
      <c r="I1165" s="16" t="n">
        <v>0.0323128134409829</v>
      </c>
      <c r="J1165" s="16"/>
      <c r="K1165" s="16" t="n">
        <v>0.0437288621434579</v>
      </c>
      <c r="L1165" s="16" t="n">
        <v>0.0225381659882843</v>
      </c>
      <c r="M1165" s="16" t="n">
        <v>0.0500011968139565</v>
      </c>
      <c r="N1165" s="16" t="n">
        <v>0.0446047420069648</v>
      </c>
      <c r="O1165" s="16" t="n">
        <v>0.00764626408368547</v>
      </c>
      <c r="P1165" s="16" t="n">
        <v>0.0324629917476595</v>
      </c>
      <c r="Q1165" s="16" t="n">
        <v>0.0384419577663762</v>
      </c>
      <c r="R1165" s="16" t="n">
        <v>0.0276751792673469</v>
      </c>
      <c r="S1165" s="16" t="n">
        <v>0.0204840022575615</v>
      </c>
      <c r="T1165" s="16" t="n">
        <v>0.0119932219448363</v>
      </c>
      <c r="U1165" s="16" t="n">
        <v>0.0476611166894881</v>
      </c>
      <c r="V1165" s="16" t="n">
        <v>0.0253766152008896</v>
      </c>
      <c r="W1165" s="16"/>
      <c r="X1165" s="16" t="n">
        <v>0.0297408731094135</v>
      </c>
      <c r="Y1165" s="16" t="n">
        <v>0.0337556215271724</v>
      </c>
      <c r="Z1165" s="16"/>
      <c r="AA1165" s="16" t="n">
        <v>0.0262582624221953</v>
      </c>
      <c r="AB1165" s="16" t="n">
        <v>0.0272740127962872</v>
      </c>
      <c r="AC1165" s="16" t="n">
        <v>0.0400911776312886</v>
      </c>
      <c r="AD1165" s="16"/>
      <c r="AE1165" s="16" t="n">
        <v>0.0321723674310148</v>
      </c>
      <c r="AF1165" s="16" t="n">
        <v>0.0267101655064348</v>
      </c>
      <c r="AG1165" s="16" t="n">
        <v>0.0383322827719723</v>
      </c>
      <c r="AH1165" s="16"/>
      <c r="AI1165" s="16" t="n">
        <v>0.0222405079187736</v>
      </c>
      <c r="AJ1165" s="16" t="n">
        <v>0.0242078687164096</v>
      </c>
    </row>
    <row r="1166">
      <c r="B1166" t="s">
        <v>136</v>
      </c>
      <c r="C1166" s="16" t="n">
        <v>0.78073037895042</v>
      </c>
      <c r="D1166" s="16" t="n">
        <v>0.765199523202859</v>
      </c>
      <c r="E1166" s="16" t="n">
        <v>0.797282210604189</v>
      </c>
      <c r="F1166" s="16"/>
      <c r="G1166" s="16" t="n">
        <v>0.795094092674984</v>
      </c>
      <c r="H1166" s="16" t="n">
        <v>0.775102075581912</v>
      </c>
      <c r="I1166" s="16" t="n">
        <v>0.780293407807752</v>
      </c>
      <c r="J1166" s="16"/>
      <c r="K1166" s="16" t="n">
        <v>0.768739878309372</v>
      </c>
      <c r="L1166" s="16" t="n">
        <v>0.797650844761308</v>
      </c>
      <c r="M1166" s="16" t="n">
        <v>0.763676557102341</v>
      </c>
      <c r="N1166" s="16" t="n">
        <v>0.716765736950224</v>
      </c>
      <c r="O1166" s="16" t="n">
        <v>0.828710710014871</v>
      </c>
      <c r="P1166" s="16" t="n">
        <v>0.797520208993817</v>
      </c>
      <c r="Q1166" s="16" t="n">
        <v>0.774479015121839</v>
      </c>
      <c r="R1166" s="16" t="n">
        <v>0.769896429375856</v>
      </c>
      <c r="S1166" s="16" t="n">
        <v>0.790935443374173</v>
      </c>
      <c r="T1166" s="16" t="n">
        <v>0.801961646438727</v>
      </c>
      <c r="U1166" s="16" t="n">
        <v>0.777278543847449</v>
      </c>
      <c r="V1166" s="16" t="n">
        <v>0.764632795739211</v>
      </c>
      <c r="W1166" s="16"/>
      <c r="X1166" s="16" t="n">
        <v>0.778552728738071</v>
      </c>
      <c r="Y1166" s="16" t="n">
        <v>0.784450840019273</v>
      </c>
      <c r="Z1166" s="16"/>
      <c r="AA1166" s="16" t="n">
        <v>0.775252322578348</v>
      </c>
      <c r="AB1166" s="16" t="n">
        <v>0.794666097830226</v>
      </c>
      <c r="AC1166" s="16" t="n">
        <v>0.766047161322745</v>
      </c>
      <c r="AD1166" s="16"/>
      <c r="AE1166" s="16" t="n">
        <v>0.783278081196847</v>
      </c>
      <c r="AF1166" s="16" t="n">
        <v>0.775539043803921</v>
      </c>
      <c r="AG1166" s="16" t="n">
        <v>0.785040233385501</v>
      </c>
      <c r="AH1166" s="16"/>
      <c r="AI1166" s="16" t="n">
        <v>0.798198278233398</v>
      </c>
      <c r="AJ1166" s="16" t="n">
        <v>0.781584712325982</v>
      </c>
    </row>
    <row r="1167">
      <c r="B1167" t="s">
        <v>137</v>
      </c>
      <c r="C1167" s="16" t="n">
        <v>0.0846891980294059</v>
      </c>
      <c r="D1167" s="16" t="n">
        <v>0.0950158354574956</v>
      </c>
      <c r="E1167" s="16" t="n">
        <v>0.0729195842383313</v>
      </c>
      <c r="F1167" s="16"/>
      <c r="G1167" s="16" t="n">
        <v>0.10227672222408</v>
      </c>
      <c r="H1167" s="16" t="n">
        <v>0.081090371252314</v>
      </c>
      <c r="I1167" s="16" t="n">
        <v>0.0810908958203105</v>
      </c>
      <c r="J1167" s="16"/>
      <c r="K1167" s="16" t="n">
        <v>0.0999186126344923</v>
      </c>
      <c r="L1167" s="16" t="n">
        <v>0.0761327166859864</v>
      </c>
      <c r="M1167" s="16" t="n">
        <v>0.0905270716246089</v>
      </c>
      <c r="N1167" s="16" t="n">
        <v>0.121570911561579</v>
      </c>
      <c r="O1167" s="16" t="n">
        <v>0.0440256432180475</v>
      </c>
      <c r="P1167" s="16" t="n">
        <v>0.0807329558986448</v>
      </c>
      <c r="Q1167" s="16" t="n">
        <v>0.102808665138227</v>
      </c>
      <c r="R1167" s="16" t="n">
        <v>0.104498880131307</v>
      </c>
      <c r="S1167" s="16" t="n">
        <v>0.0681769111443344</v>
      </c>
      <c r="T1167" s="16" t="n">
        <v>0.055195836532082</v>
      </c>
      <c r="U1167" s="16" t="n">
        <v>0.0903837938237931</v>
      </c>
      <c r="V1167" s="16" t="n">
        <v>0.0962068339174991</v>
      </c>
      <c r="W1167" s="16"/>
      <c r="X1167" s="16" t="n">
        <v>0.0796295668447846</v>
      </c>
      <c r="Y1167" s="16" t="n">
        <v>0.0933334517017307</v>
      </c>
      <c r="Z1167" s="16"/>
      <c r="AA1167" s="16" t="n">
        <v>0.0825328796649006</v>
      </c>
      <c r="AB1167" s="16" t="n">
        <v>0.0742407087027824</v>
      </c>
      <c r="AC1167" s="16" t="n">
        <v>0.100221915459317</v>
      </c>
      <c r="AD1167" s="16"/>
      <c r="AE1167" s="16" t="n">
        <v>0.0915418802344128</v>
      </c>
      <c r="AF1167" s="16" t="n">
        <v>0.0748198345977434</v>
      </c>
      <c r="AG1167" s="16" t="n">
        <v>0.0875447807668002</v>
      </c>
      <c r="AH1167" s="16"/>
      <c r="AI1167" s="16" t="n">
        <v>0.0688266711001466</v>
      </c>
      <c r="AJ1167" s="16" t="n">
        <v>0.0710065760772141</v>
      </c>
    </row>
    <row r="1168">
      <c r="B1168" t="s">
        <v>138</v>
      </c>
      <c r="C1168" s="16" t="n">
        <v>0.696041180921014</v>
      </c>
      <c r="D1168" s="16" t="n">
        <v>0.670183687745363</v>
      </c>
      <c r="E1168" s="16" t="n">
        <v>0.724362626365857</v>
      </c>
      <c r="F1168" s="16"/>
      <c r="G1168" s="16" t="n">
        <v>0.692817370450904</v>
      </c>
      <c r="H1168" s="16" t="n">
        <v>0.694011704329598</v>
      </c>
      <c r="I1168" s="16" t="n">
        <v>0.699202511987441</v>
      </c>
      <c r="J1168" s="16"/>
      <c r="K1168" s="16" t="n">
        <v>0.668821265674879</v>
      </c>
      <c r="L1168" s="16" t="n">
        <v>0.721518128075321</v>
      </c>
      <c r="M1168" s="16" t="n">
        <v>0.673149485477732</v>
      </c>
      <c r="N1168" s="16" t="n">
        <v>0.595194825388644</v>
      </c>
      <c r="O1168" s="16" t="n">
        <v>0.784685066796823</v>
      </c>
      <c r="P1168" s="16" t="n">
        <v>0.716787253095173</v>
      </c>
      <c r="Q1168" s="16" t="n">
        <v>0.671670349983613</v>
      </c>
      <c r="R1168" s="16" t="n">
        <v>0.665397549244549</v>
      </c>
      <c r="S1168" s="16" t="n">
        <v>0.722758532229839</v>
      </c>
      <c r="T1168" s="16" t="n">
        <v>0.746765809906645</v>
      </c>
      <c r="U1168" s="16" t="n">
        <v>0.686894750023656</v>
      </c>
      <c r="V1168" s="16" t="n">
        <v>0.668425961821712</v>
      </c>
      <c r="W1168" s="16"/>
      <c r="X1168" s="16" t="n">
        <v>0.698923161893287</v>
      </c>
      <c r="Y1168" s="16" t="n">
        <v>0.691117388317543</v>
      </c>
      <c r="Z1168" s="16"/>
      <c r="AA1168" s="16" t="n">
        <v>0.692719442913448</v>
      </c>
      <c r="AB1168" s="16" t="n">
        <v>0.720425389127443</v>
      </c>
      <c r="AC1168" s="16" t="n">
        <v>0.665825245863428</v>
      </c>
      <c r="AD1168" s="16"/>
      <c r="AE1168" s="16" t="n">
        <v>0.691736200962435</v>
      </c>
      <c r="AF1168" s="16" t="n">
        <v>0.700719209206177</v>
      </c>
      <c r="AG1168" s="16" t="n">
        <v>0.6974954526187</v>
      </c>
      <c r="AH1168" s="16"/>
      <c r="AI1168" s="16" t="n">
        <v>0.729371607133251</v>
      </c>
      <c r="AJ1168" s="16" t="n">
        <v>0.710578136248768</v>
      </c>
    </row>
    <row r="1169">
      <c r="C1169" s="16"/>
      <c r="D1169" s="16"/>
      <c r="E1169" s="16"/>
      <c r="F1169" s="16"/>
      <c r="G1169" s="16"/>
      <c r="H1169" s="16"/>
      <c r="I1169" s="16"/>
      <c r="J1169" s="16"/>
      <c r="K1169" s="16"/>
      <c r="L1169" s="16"/>
      <c r="M1169" s="16"/>
      <c r="N1169" s="16"/>
      <c r="O1169" s="16"/>
      <c r="P1169" s="16"/>
      <c r="Q1169" s="16"/>
      <c r="R1169" s="16"/>
      <c r="S1169" s="16"/>
      <c r="T1169" s="16"/>
      <c r="U1169" s="16"/>
      <c r="V1169" s="16"/>
      <c r="W1169" s="16"/>
      <c r="X1169" s="16"/>
      <c r="Y1169" s="16"/>
      <c r="Z1169" s="16"/>
      <c r="AA1169" s="16"/>
      <c r="AB1169" s="16"/>
      <c r="AC1169" s="16"/>
      <c r="AD1169" s="16"/>
      <c r="AE1169" s="16"/>
      <c r="AF1169" s="16"/>
      <c r="AG1169" s="16"/>
      <c r="AH1169" s="16"/>
      <c r="AI1169" s="16"/>
      <c r="AJ1169" s="16"/>
    </row>
    <row r="1170">
      <c r="B1170" s="7" t="s">
        <v>365</v>
      </c>
      <c r="C1170" s="16"/>
      <c r="D1170" s="16"/>
      <c r="E1170" s="16"/>
      <c r="F1170" s="16"/>
      <c r="G1170" s="16"/>
      <c r="H1170" s="16"/>
      <c r="I1170" s="16"/>
      <c r="J1170" s="16"/>
      <c r="K1170" s="16"/>
      <c r="L1170" s="16"/>
      <c r="M1170" s="16"/>
      <c r="N1170" s="16"/>
      <c r="O1170" s="16"/>
      <c r="P1170" s="16"/>
      <c r="Q1170" s="16"/>
      <c r="R1170" s="16"/>
      <c r="S1170" s="16"/>
      <c r="T1170" s="16"/>
      <c r="U1170" s="16"/>
      <c r="V1170" s="16"/>
      <c r="W1170" s="16"/>
      <c r="X1170" s="16"/>
      <c r="Y1170" s="16"/>
      <c r="Z1170" s="16"/>
      <c r="AA1170" s="16"/>
      <c r="AB1170" s="16"/>
      <c r="AC1170" s="16"/>
      <c r="AD1170" s="16"/>
      <c r="AE1170" s="16"/>
      <c r="AF1170" s="16"/>
      <c r="AG1170" s="16"/>
      <c r="AH1170" s="16"/>
      <c r="AI1170" s="16"/>
      <c r="AJ1170" s="16"/>
    </row>
    <row r="1171">
      <c r="B1171" s="26" t="s">
        <v>65</v>
      </c>
      <c r="C1171" s="16"/>
      <c r="D1171" s="16"/>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row>
    <row r="1172">
      <c r="B1172" t="s">
        <v>132</v>
      </c>
      <c r="C1172" s="16" t="n">
        <v>0.346825024877638</v>
      </c>
      <c r="D1172" s="16" t="n">
        <v>0.36365597226225</v>
      </c>
      <c r="E1172" s="16" t="n">
        <v>0.33353260641354</v>
      </c>
      <c r="F1172" s="16"/>
      <c r="G1172" s="16" t="n">
        <v>0.358656543400807</v>
      </c>
      <c r="H1172" s="16" t="n">
        <v>0.342718064844517</v>
      </c>
      <c r="I1172" s="16" t="n">
        <v>0.345972835086228</v>
      </c>
      <c r="J1172" s="16"/>
      <c r="K1172" s="16" t="n">
        <v>0.398385008096353</v>
      </c>
      <c r="L1172" s="16" t="n">
        <v>0.317992072510598</v>
      </c>
      <c r="M1172" s="16" t="n">
        <v>0.339360808047196</v>
      </c>
      <c r="N1172" s="16" t="n">
        <v>0.332795467628123</v>
      </c>
      <c r="O1172" s="16" t="n">
        <v>0.402921153385618</v>
      </c>
      <c r="P1172" s="16" t="n">
        <v>0.365896868707607</v>
      </c>
      <c r="Q1172" s="16" t="n">
        <v>0.345025078711685</v>
      </c>
      <c r="R1172" s="16" t="n">
        <v>0.28538992947317</v>
      </c>
      <c r="S1172" s="16" t="n">
        <v>0.300245782300676</v>
      </c>
      <c r="T1172" s="16" t="n">
        <v>0.321518165709464</v>
      </c>
      <c r="U1172" s="16" t="n">
        <v>0.42529128489139</v>
      </c>
      <c r="V1172" s="16" t="n">
        <v>0.295396813174366</v>
      </c>
      <c r="W1172" s="16"/>
      <c r="X1172" s="16" t="n">
        <v>0.318368924737918</v>
      </c>
      <c r="Y1172" s="16" t="n">
        <v>0.395441562162108</v>
      </c>
      <c r="Z1172" s="16"/>
      <c r="AA1172" s="16" t="n">
        <v>0.35693106846794</v>
      </c>
      <c r="AB1172" s="16" t="n">
        <v>0.341942164224077</v>
      </c>
      <c r="AC1172" s="16" t="n">
        <v>0.346057114786553</v>
      </c>
      <c r="AD1172" s="16"/>
      <c r="AE1172" s="16" t="n">
        <v>0.367749718089541</v>
      </c>
      <c r="AF1172" s="16" t="n">
        <v>0.336652087567632</v>
      </c>
      <c r="AG1172" s="16" t="n">
        <v>0.312942166585493</v>
      </c>
      <c r="AH1172" s="16"/>
      <c r="AI1172" s="16" t="n">
        <v>0.375142571862929</v>
      </c>
      <c r="AJ1172" s="16" t="n">
        <v>0.327489708343289</v>
      </c>
    </row>
    <row r="1173">
      <c r="B1173" t="s">
        <v>201</v>
      </c>
      <c r="C1173" s="16" t="n">
        <v>0.401255591265085</v>
      </c>
      <c r="D1173" s="16" t="n">
        <v>0.356601143425233</v>
      </c>
      <c r="E1173" s="16" t="n">
        <v>0.441501776129688</v>
      </c>
      <c r="F1173" s="16"/>
      <c r="G1173" s="16" t="n">
        <v>0.374851268172143</v>
      </c>
      <c r="H1173" s="16" t="n">
        <v>0.392922018712532</v>
      </c>
      <c r="I1173" s="16" t="n">
        <v>0.419437088904879</v>
      </c>
      <c r="J1173" s="16"/>
      <c r="K1173" s="16" t="n">
        <v>0.37982338041136</v>
      </c>
      <c r="L1173" s="16" t="n">
        <v>0.421271335850038</v>
      </c>
      <c r="M1173" s="16" t="n">
        <v>0.45374777862698</v>
      </c>
      <c r="N1173" s="16" t="n">
        <v>0.40494992953195</v>
      </c>
      <c r="O1173" s="16" t="n">
        <v>0.395057435174042</v>
      </c>
      <c r="P1173" s="16" t="n">
        <v>0.349404639015815</v>
      </c>
      <c r="Q1173" s="16" t="n">
        <v>0.382222441818845</v>
      </c>
      <c r="R1173" s="16" t="n">
        <v>0.426063538605792</v>
      </c>
      <c r="S1173" s="16" t="n">
        <v>0.432218336725199</v>
      </c>
      <c r="T1173" s="16" t="n">
        <v>0.407619582358633</v>
      </c>
      <c r="U1173" s="16" t="n">
        <v>0.337156614146703</v>
      </c>
      <c r="V1173" s="16" t="n">
        <v>0.421992061653211</v>
      </c>
      <c r="W1173" s="16"/>
      <c r="X1173" s="16" t="n">
        <v>0.42062990841182</v>
      </c>
      <c r="Y1173" s="16" t="n">
        <v>0.36815505368964</v>
      </c>
      <c r="Z1173" s="16"/>
      <c r="AA1173" s="16" t="n">
        <v>0.416304093444743</v>
      </c>
      <c r="AB1173" s="16" t="n">
        <v>0.422085376596675</v>
      </c>
      <c r="AC1173" s="16" t="n">
        <v>0.362526184962151</v>
      </c>
      <c r="AD1173" s="16"/>
      <c r="AE1173" s="16" t="n">
        <v>0.376381838272855</v>
      </c>
      <c r="AF1173" s="16" t="n">
        <v>0.414335738537237</v>
      </c>
      <c r="AG1173" s="16" t="n">
        <v>0.439426125877192</v>
      </c>
      <c r="AH1173" s="16"/>
      <c r="AI1173" s="16" t="n">
        <v>0.418765626024714</v>
      </c>
      <c r="AJ1173" s="16" t="n">
        <v>0.44799517618757</v>
      </c>
    </row>
    <row r="1174">
      <c r="B1174" t="s">
        <v>200</v>
      </c>
      <c r="C1174" s="16" t="n">
        <v>0.156890832356992</v>
      </c>
      <c r="D1174" s="16" t="n">
        <v>0.169388043315269</v>
      </c>
      <c r="E1174" s="16" t="n">
        <v>0.144701393963507</v>
      </c>
      <c r="F1174" s="16"/>
      <c r="G1174" s="16" t="n">
        <v>0.166114426956106</v>
      </c>
      <c r="H1174" s="16" t="n">
        <v>0.157968533301034</v>
      </c>
      <c r="I1174" s="16" t="n">
        <v>0.152245285145278</v>
      </c>
      <c r="J1174" s="16"/>
      <c r="K1174" s="16" t="n">
        <v>0.131832509105337</v>
      </c>
      <c r="L1174" s="16" t="n">
        <v>0.159821539169069</v>
      </c>
      <c r="M1174" s="16" t="n">
        <v>0.141933390002887</v>
      </c>
      <c r="N1174" s="16" t="n">
        <v>0.160631959525105</v>
      </c>
      <c r="O1174" s="16" t="n">
        <v>0.0936836549775527</v>
      </c>
      <c r="P1174" s="16" t="n">
        <v>0.19478990920812</v>
      </c>
      <c r="Q1174" s="16" t="n">
        <v>0.167535897687019</v>
      </c>
      <c r="R1174" s="16" t="n">
        <v>0.139206731987857</v>
      </c>
      <c r="S1174" s="16" t="n">
        <v>0.157071355376544</v>
      </c>
      <c r="T1174" s="16" t="n">
        <v>0.237545661067773</v>
      </c>
      <c r="U1174" s="16" t="n">
        <v>0.0988187923711488</v>
      </c>
      <c r="V1174" s="16" t="n">
        <v>0.206481279569755</v>
      </c>
      <c r="W1174" s="16"/>
      <c r="X1174" s="16" t="n">
        <v>0.1664757452383</v>
      </c>
      <c r="Y1174" s="16" t="n">
        <v>0.140515247783754</v>
      </c>
      <c r="Z1174" s="16"/>
      <c r="AA1174" s="16" t="n">
        <v>0.145011540109941</v>
      </c>
      <c r="AB1174" s="16" t="n">
        <v>0.15303707467817</v>
      </c>
      <c r="AC1174" s="16" t="n">
        <v>0.170625084999748</v>
      </c>
      <c r="AD1174" s="16"/>
      <c r="AE1174" s="16" t="n">
        <v>0.143911655221948</v>
      </c>
      <c r="AF1174" s="16" t="n">
        <v>0.168596640625005</v>
      </c>
      <c r="AG1174" s="16" t="n">
        <v>0.166392960719269</v>
      </c>
      <c r="AH1174" s="16"/>
      <c r="AI1174" s="16" t="n">
        <v>0.134006024886606</v>
      </c>
      <c r="AJ1174" s="16" t="n">
        <v>0.143953925164547</v>
      </c>
    </row>
    <row r="1175">
      <c r="B1175" t="s">
        <v>199</v>
      </c>
      <c r="C1175" s="16" t="n">
        <v>0.0648021491986812</v>
      </c>
      <c r="D1175" s="16" t="n">
        <v>0.0708264472234873</v>
      </c>
      <c r="E1175" s="16" t="n">
        <v>0.0594678437470803</v>
      </c>
      <c r="F1175" s="16"/>
      <c r="G1175" s="16" t="n">
        <v>0.070246034924169</v>
      </c>
      <c r="H1175" s="16" t="n">
        <v>0.0732751135918761</v>
      </c>
      <c r="I1175" s="16" t="n">
        <v>0.0547694895904497</v>
      </c>
      <c r="J1175" s="16"/>
      <c r="K1175" s="16" t="n">
        <v>0.0630981200682406</v>
      </c>
      <c r="L1175" s="16" t="n">
        <v>0.0670526766372615</v>
      </c>
      <c r="M1175" s="16" t="n">
        <v>0.0392658124623128</v>
      </c>
      <c r="N1175" s="16" t="n">
        <v>0.0713878125473487</v>
      </c>
      <c r="O1175" s="16" t="n">
        <v>0.0854158771296794</v>
      </c>
      <c r="P1175" s="16" t="n">
        <v>0.0422474851573533</v>
      </c>
      <c r="Q1175" s="16" t="n">
        <v>0.061096384835642</v>
      </c>
      <c r="R1175" s="16" t="n">
        <v>0.0692958214252418</v>
      </c>
      <c r="S1175" s="16" t="n">
        <v>0.090884564944515</v>
      </c>
      <c r="T1175" s="16" t="n">
        <v>0.033316590864131</v>
      </c>
      <c r="U1175" s="16" t="n">
        <v>0.095629550386565</v>
      </c>
      <c r="V1175" s="16" t="n">
        <v>0.0761298456026687</v>
      </c>
      <c r="W1175" s="16"/>
      <c r="X1175" s="16" t="n">
        <v>0.0663460805605752</v>
      </c>
      <c r="Y1175" s="16" t="n">
        <v>0.0621643809784531</v>
      </c>
      <c r="Z1175" s="16"/>
      <c r="AA1175" s="16" t="n">
        <v>0.0570123634594091</v>
      </c>
      <c r="AB1175" s="16" t="n">
        <v>0.060694768386119</v>
      </c>
      <c r="AC1175" s="16" t="n">
        <v>0.0759220392979109</v>
      </c>
      <c r="AD1175" s="16"/>
      <c r="AE1175" s="16" t="n">
        <v>0.0786151204297684</v>
      </c>
      <c r="AF1175" s="16" t="n">
        <v>0.0545751890341056</v>
      </c>
      <c r="AG1175" s="16" t="n">
        <v>0.0499288812014108</v>
      </c>
      <c r="AH1175" s="16"/>
      <c r="AI1175" s="16" t="n">
        <v>0.0546598682442377</v>
      </c>
      <c r="AJ1175" s="16" t="n">
        <v>0.0540345903197175</v>
      </c>
    </row>
    <row r="1176">
      <c r="B1176" t="s">
        <v>135</v>
      </c>
      <c r="C1176" s="16" t="n">
        <v>0.0302264023016045</v>
      </c>
      <c r="D1176" s="16" t="n">
        <v>0.0395283937737606</v>
      </c>
      <c r="E1176" s="16" t="n">
        <v>0.0207963797461846</v>
      </c>
      <c r="F1176" s="16"/>
      <c r="G1176" s="16" t="n">
        <v>0.030131726546775</v>
      </c>
      <c r="H1176" s="16" t="n">
        <v>0.033116269550041</v>
      </c>
      <c r="I1176" s="16" t="n">
        <v>0.0275753012731652</v>
      </c>
      <c r="J1176" s="16"/>
      <c r="K1176" s="16" t="n">
        <v>0.0268609823187091</v>
      </c>
      <c r="L1176" s="16" t="n">
        <v>0.0338623758330329</v>
      </c>
      <c r="M1176" s="16" t="n">
        <v>0.0256922108606251</v>
      </c>
      <c r="N1176" s="16" t="n">
        <v>0.0302348307674733</v>
      </c>
      <c r="O1176" s="16" t="n">
        <v>0.022921879333108</v>
      </c>
      <c r="P1176" s="16" t="n">
        <v>0.0476610979111046</v>
      </c>
      <c r="Q1176" s="16" t="n">
        <v>0.0441201969468083</v>
      </c>
      <c r="R1176" s="16" t="n">
        <v>0.0800439785079386</v>
      </c>
      <c r="S1176" s="16" t="n">
        <v>0.0195799606530669</v>
      </c>
      <c r="T1176" s="16" t="n">
        <v>0</v>
      </c>
      <c r="U1176" s="16" t="n">
        <v>0.0431037582041931</v>
      </c>
      <c r="V1176" s="16" t="n">
        <v>0</v>
      </c>
      <c r="W1176" s="16"/>
      <c r="X1176" s="16" t="n">
        <v>0.0281793410513865</v>
      </c>
      <c r="Y1176" s="16" t="n">
        <v>0.0337237553860458</v>
      </c>
      <c r="Z1176" s="16"/>
      <c r="AA1176" s="16" t="n">
        <v>0.0247409345179666</v>
      </c>
      <c r="AB1176" s="16" t="n">
        <v>0.0222406161149586</v>
      </c>
      <c r="AC1176" s="16" t="n">
        <v>0.044869575953636</v>
      </c>
      <c r="AD1176" s="16"/>
      <c r="AE1176" s="16" t="n">
        <v>0.0333416679858882</v>
      </c>
      <c r="AF1176" s="16" t="n">
        <v>0.0258403442360202</v>
      </c>
      <c r="AG1176" s="16" t="n">
        <v>0.0313098656166358</v>
      </c>
      <c r="AH1176" s="16"/>
      <c r="AI1176" s="16" t="n">
        <v>0.0174259089815141</v>
      </c>
      <c r="AJ1176" s="16" t="n">
        <v>0.0265265999848772</v>
      </c>
    </row>
    <row r="1177">
      <c r="B1177" t="s">
        <v>136</v>
      </c>
      <c r="C1177" s="16" t="n">
        <v>0.748080616142722</v>
      </c>
      <c r="D1177" s="16" t="n">
        <v>0.720257115687483</v>
      </c>
      <c r="E1177" s="16" t="n">
        <v>0.775034382543228</v>
      </c>
      <c r="F1177" s="16"/>
      <c r="G1177" s="16" t="n">
        <v>0.733507811572951</v>
      </c>
      <c r="H1177" s="16" t="n">
        <v>0.735640083557049</v>
      </c>
      <c r="I1177" s="16" t="n">
        <v>0.765409923991107</v>
      </c>
      <c r="J1177" s="16"/>
      <c r="K1177" s="16" t="n">
        <v>0.778208388507713</v>
      </c>
      <c r="L1177" s="16" t="n">
        <v>0.739263408360637</v>
      </c>
      <c r="M1177" s="16" t="n">
        <v>0.793108586674175</v>
      </c>
      <c r="N1177" s="16" t="n">
        <v>0.737745397160073</v>
      </c>
      <c r="O1177" s="16" t="n">
        <v>0.79797858855966</v>
      </c>
      <c r="P1177" s="16" t="n">
        <v>0.715301507723422</v>
      </c>
      <c r="Q1177" s="16" t="n">
        <v>0.727247520530531</v>
      </c>
      <c r="R1177" s="16" t="n">
        <v>0.711453468078962</v>
      </c>
      <c r="S1177" s="16" t="n">
        <v>0.732464119025874</v>
      </c>
      <c r="T1177" s="16" t="n">
        <v>0.729137748068096</v>
      </c>
      <c r="U1177" s="16" t="n">
        <v>0.762447899038093</v>
      </c>
      <c r="V1177" s="16" t="n">
        <v>0.717388874827577</v>
      </c>
      <c r="W1177" s="16"/>
      <c r="X1177" s="16" t="n">
        <v>0.738998833149739</v>
      </c>
      <c r="Y1177" s="16" t="n">
        <v>0.763596615851747</v>
      </c>
      <c r="Z1177" s="16"/>
      <c r="AA1177" s="16" t="n">
        <v>0.773235161912684</v>
      </c>
      <c r="AB1177" s="16" t="n">
        <v>0.764027540820753</v>
      </c>
      <c r="AC1177" s="16" t="n">
        <v>0.708583299748705</v>
      </c>
      <c r="AD1177" s="16"/>
      <c r="AE1177" s="16" t="n">
        <v>0.744131556362396</v>
      </c>
      <c r="AF1177" s="16" t="n">
        <v>0.750987826104869</v>
      </c>
      <c r="AG1177" s="16" t="n">
        <v>0.752368292462685</v>
      </c>
      <c r="AH1177" s="16"/>
      <c r="AI1177" s="16" t="n">
        <v>0.793908197887643</v>
      </c>
      <c r="AJ1177" s="16" t="n">
        <v>0.775484884530858</v>
      </c>
    </row>
    <row r="1178">
      <c r="B1178" t="s">
        <v>137</v>
      </c>
      <c r="C1178" s="16" t="n">
        <v>0.0950285515002857</v>
      </c>
      <c r="D1178" s="16" t="n">
        <v>0.110354840997248</v>
      </c>
      <c r="E1178" s="16" t="n">
        <v>0.0802642234932648</v>
      </c>
      <c r="F1178" s="16"/>
      <c r="G1178" s="16" t="n">
        <v>0.100377761470944</v>
      </c>
      <c r="H1178" s="16" t="n">
        <v>0.106391383141917</v>
      </c>
      <c r="I1178" s="16" t="n">
        <v>0.0823447908636149</v>
      </c>
      <c r="J1178" s="16"/>
      <c r="K1178" s="16" t="n">
        <v>0.0899591023869496</v>
      </c>
      <c r="L1178" s="16" t="n">
        <v>0.100915052470294</v>
      </c>
      <c r="M1178" s="16" t="n">
        <v>0.0649580233229379</v>
      </c>
      <c r="N1178" s="16" t="n">
        <v>0.101622643314822</v>
      </c>
      <c r="O1178" s="16" t="n">
        <v>0.108337756462787</v>
      </c>
      <c r="P1178" s="16" t="n">
        <v>0.089908583068458</v>
      </c>
      <c r="Q1178" s="16" t="n">
        <v>0.10521658178245</v>
      </c>
      <c r="R1178" s="16" t="n">
        <v>0.14933979993318</v>
      </c>
      <c r="S1178" s="16" t="n">
        <v>0.110464525597582</v>
      </c>
      <c r="T1178" s="16" t="n">
        <v>0.033316590864131</v>
      </c>
      <c r="U1178" s="16" t="n">
        <v>0.138733308590758</v>
      </c>
      <c r="V1178" s="16" t="n">
        <v>0.0761298456026687</v>
      </c>
      <c r="W1178" s="16"/>
      <c r="X1178" s="16" t="n">
        <v>0.0945254216119617</v>
      </c>
      <c r="Y1178" s="16" t="n">
        <v>0.095888136364499</v>
      </c>
      <c r="Z1178" s="16"/>
      <c r="AA1178" s="16" t="n">
        <v>0.0817532979773757</v>
      </c>
      <c r="AB1178" s="16" t="n">
        <v>0.0829353845010776</v>
      </c>
      <c r="AC1178" s="16" t="n">
        <v>0.120791615251547</v>
      </c>
      <c r="AD1178" s="16"/>
      <c r="AE1178" s="16" t="n">
        <v>0.111956788415657</v>
      </c>
      <c r="AF1178" s="16" t="n">
        <v>0.0804155332701258</v>
      </c>
      <c r="AG1178" s="16" t="n">
        <v>0.0812387468180465</v>
      </c>
      <c r="AH1178" s="16"/>
      <c r="AI1178" s="16" t="n">
        <v>0.0720857772257518</v>
      </c>
      <c r="AJ1178" s="16" t="n">
        <v>0.0805611903045947</v>
      </c>
    </row>
    <row r="1179">
      <c r="B1179" t="s">
        <v>138</v>
      </c>
      <c r="C1179" s="16" t="n">
        <v>0.653052064642437</v>
      </c>
      <c r="D1179" s="16" t="n">
        <v>0.609902274690235</v>
      </c>
      <c r="E1179" s="16" t="n">
        <v>0.694770159049963</v>
      </c>
      <c r="F1179" s="16"/>
      <c r="G1179" s="16" t="n">
        <v>0.633130050102007</v>
      </c>
      <c r="H1179" s="16" t="n">
        <v>0.629248700415131</v>
      </c>
      <c r="I1179" s="16" t="n">
        <v>0.683065133127492</v>
      </c>
      <c r="J1179" s="16"/>
      <c r="K1179" s="16" t="n">
        <v>0.688249286120764</v>
      </c>
      <c r="L1179" s="16" t="n">
        <v>0.638348355890342</v>
      </c>
      <c r="M1179" s="16" t="n">
        <v>0.728150563351237</v>
      </c>
      <c r="N1179" s="16" t="n">
        <v>0.636122753845251</v>
      </c>
      <c r="O1179" s="16" t="n">
        <v>0.689640832096873</v>
      </c>
      <c r="P1179" s="16" t="n">
        <v>0.625392924654964</v>
      </c>
      <c r="Q1179" s="16" t="n">
        <v>0.62203093874808</v>
      </c>
      <c r="R1179" s="16" t="n">
        <v>0.562113668145782</v>
      </c>
      <c r="S1179" s="16" t="n">
        <v>0.621999593428292</v>
      </c>
      <c r="T1179" s="16" t="n">
        <v>0.695821157203965</v>
      </c>
      <c r="U1179" s="16" t="n">
        <v>0.623714590447335</v>
      </c>
      <c r="V1179" s="16" t="n">
        <v>0.641259029224908</v>
      </c>
      <c r="W1179" s="16"/>
      <c r="X1179" s="16" t="n">
        <v>0.644473411537777</v>
      </c>
      <c r="Y1179" s="16" t="n">
        <v>0.667708479487248</v>
      </c>
      <c r="Z1179" s="16"/>
      <c r="AA1179" s="16" t="n">
        <v>0.691481863935308</v>
      </c>
      <c r="AB1179" s="16" t="n">
        <v>0.681092156319675</v>
      </c>
      <c r="AC1179" s="16" t="n">
        <v>0.587791684497158</v>
      </c>
      <c r="AD1179" s="16"/>
      <c r="AE1179" s="16" t="n">
        <v>0.632174767946739</v>
      </c>
      <c r="AF1179" s="16" t="n">
        <v>0.670572292834744</v>
      </c>
      <c r="AG1179" s="16" t="n">
        <v>0.671129545644638</v>
      </c>
      <c r="AH1179" s="16"/>
      <c r="AI1179" s="16" t="n">
        <v>0.721822420661891</v>
      </c>
      <c r="AJ1179" s="16" t="n">
        <v>0.694923694226264</v>
      </c>
    </row>
    <row r="1180">
      <c r="C1180" s="16"/>
      <c r="D1180" s="16"/>
      <c r="E1180" s="16"/>
      <c r="F1180" s="16"/>
      <c r="G1180" s="16"/>
      <c r="H1180" s="16"/>
      <c r="I1180" s="16"/>
      <c r="J1180" s="16"/>
      <c r="K1180" s="16"/>
      <c r="L1180" s="16"/>
      <c r="M1180" s="16"/>
      <c r="N1180" s="16"/>
      <c r="O1180" s="16"/>
      <c r="P1180" s="16"/>
      <c r="Q1180" s="16"/>
      <c r="R1180" s="16"/>
      <c r="S1180" s="16"/>
      <c r="T1180" s="16"/>
      <c r="U1180" s="16"/>
      <c r="V1180" s="16"/>
      <c r="W1180" s="16"/>
      <c r="X1180" s="16"/>
      <c r="Y1180" s="16"/>
      <c r="Z1180" s="16"/>
      <c r="AA1180" s="16"/>
      <c r="AB1180" s="16"/>
      <c r="AC1180" s="16"/>
      <c r="AD1180" s="16"/>
      <c r="AE1180" s="16"/>
      <c r="AF1180" s="16"/>
      <c r="AG1180" s="16"/>
      <c r="AH1180" s="16"/>
      <c r="AI1180" s="16"/>
      <c r="AJ1180" s="16"/>
    </row>
    <row r="1181">
      <c r="B1181" s="7" t="s">
        <v>366</v>
      </c>
      <c r="C1181" s="16"/>
      <c r="D1181" s="16"/>
      <c r="E1181" s="16"/>
      <c r="F1181" s="16"/>
      <c r="G1181" s="16"/>
      <c r="H1181" s="16"/>
      <c r="I1181" s="16"/>
      <c r="J1181" s="16"/>
      <c r="K1181" s="16"/>
      <c r="L1181" s="16"/>
      <c r="M1181" s="16"/>
      <c r="N1181" s="16"/>
      <c r="O1181" s="16"/>
      <c r="P1181" s="16"/>
      <c r="Q1181" s="16"/>
      <c r="R1181" s="16"/>
      <c r="S1181" s="16"/>
      <c r="T1181" s="16"/>
      <c r="U1181" s="16"/>
      <c r="V1181" s="16"/>
      <c r="W1181" s="16"/>
      <c r="X1181" s="16"/>
      <c r="Y1181" s="16"/>
      <c r="Z1181" s="16"/>
      <c r="AA1181" s="16"/>
      <c r="AB1181" s="16"/>
      <c r="AC1181" s="16"/>
      <c r="AD1181" s="16"/>
      <c r="AE1181" s="16"/>
      <c r="AF1181" s="16"/>
      <c r="AG1181" s="16"/>
      <c r="AH1181" s="16"/>
      <c r="AI1181" s="16"/>
      <c r="AJ1181" s="16"/>
    </row>
    <row r="1182">
      <c r="B1182" s="26" t="s">
        <v>65</v>
      </c>
      <c r="C1182" s="16"/>
      <c r="D1182" s="16"/>
      <c r="E1182" s="16"/>
      <c r="F1182" s="16"/>
      <c r="G1182" s="16"/>
      <c r="H1182" s="16"/>
      <c r="I1182" s="16"/>
      <c r="J1182" s="16"/>
      <c r="K1182" s="16"/>
      <c r="L1182" s="16"/>
      <c r="M1182" s="16"/>
      <c r="N1182" s="16"/>
      <c r="O1182" s="16"/>
      <c r="P1182" s="16"/>
      <c r="Q1182" s="16"/>
      <c r="R1182" s="16"/>
      <c r="S1182" s="16"/>
      <c r="T1182" s="16"/>
      <c r="U1182" s="16"/>
      <c r="V1182" s="16"/>
      <c r="W1182" s="16"/>
      <c r="X1182" s="16"/>
      <c r="Y1182" s="16"/>
      <c r="Z1182" s="16"/>
      <c r="AA1182" s="16"/>
      <c r="AB1182" s="16"/>
      <c r="AC1182" s="16"/>
      <c r="AD1182" s="16"/>
      <c r="AE1182" s="16"/>
      <c r="AF1182" s="16"/>
      <c r="AG1182" s="16"/>
      <c r="AH1182" s="16"/>
      <c r="AI1182" s="16"/>
      <c r="AJ1182" s="16"/>
    </row>
    <row r="1183">
      <c r="B1183" t="s">
        <v>132</v>
      </c>
      <c r="C1183" s="16" t="n">
        <v>0.579160522549286</v>
      </c>
      <c r="D1183" s="16" t="n">
        <v>0.568758342223817</v>
      </c>
      <c r="E1183" s="16" t="n">
        <v>0.587184800124618</v>
      </c>
      <c r="F1183" s="16"/>
      <c r="G1183" s="16" t="n">
        <v>0.681150596659574</v>
      </c>
      <c r="H1183" s="16" t="n">
        <v>0.573304394451235</v>
      </c>
      <c r="I1183" s="16" t="n">
        <v>0.544326667195175</v>
      </c>
      <c r="J1183" s="16"/>
      <c r="K1183" s="16" t="n">
        <v>0.570887955321177</v>
      </c>
      <c r="L1183" s="16" t="n">
        <v>0.60407799887691</v>
      </c>
      <c r="M1183" s="16" t="n">
        <v>0.582973939345654</v>
      </c>
      <c r="N1183" s="16" t="n">
        <v>0.573094139874587</v>
      </c>
      <c r="O1183" s="16" t="n">
        <v>0.633513838452291</v>
      </c>
      <c r="P1183" s="16" t="n">
        <v>0.605822786695491</v>
      </c>
      <c r="Q1183" s="16" t="n">
        <v>0.57945980872216</v>
      </c>
      <c r="R1183" s="16" t="n">
        <v>0.618624532032868</v>
      </c>
      <c r="S1183" s="16" t="n">
        <v>0.510877150725043</v>
      </c>
      <c r="T1183" s="16" t="n">
        <v>0.532268821532146</v>
      </c>
      <c r="U1183" s="16" t="n">
        <v>0.654653813715605</v>
      </c>
      <c r="V1183" s="16" t="n">
        <v>0.505605042688169</v>
      </c>
      <c r="W1183" s="16"/>
      <c r="X1183" s="16" t="n">
        <v>0.599440653073242</v>
      </c>
      <c r="Y1183" s="16" t="n">
        <v>0.544512425413318</v>
      </c>
      <c r="Z1183" s="16"/>
      <c r="AA1183" s="16" t="n">
        <v>0.52807837252121</v>
      </c>
      <c r="AB1183" s="16" t="n">
        <v>0.629504255785419</v>
      </c>
      <c r="AC1183" s="16" t="n">
        <v>0.548716873580565</v>
      </c>
      <c r="AD1183" s="16"/>
      <c r="AE1183" s="16" t="n">
        <v>0.584841849986803</v>
      </c>
      <c r="AF1183" s="16" t="n">
        <v>0.565610696709519</v>
      </c>
      <c r="AG1183" s="16" t="n">
        <v>0.592982416115087</v>
      </c>
      <c r="AH1183" s="16"/>
      <c r="AI1183" s="16" t="n">
        <v>0.570132390097827</v>
      </c>
      <c r="AJ1183" s="16" t="n">
        <v>0.559484601623627</v>
      </c>
    </row>
    <row r="1184">
      <c r="B1184" t="s">
        <v>201</v>
      </c>
      <c r="C1184" s="16" t="n">
        <v>0.23528436693929</v>
      </c>
      <c r="D1184" s="16" t="n">
        <v>0.225120574482088</v>
      </c>
      <c r="E1184" s="16" t="n">
        <v>0.244809081866578</v>
      </c>
      <c r="F1184" s="16"/>
      <c r="G1184" s="16" t="n">
        <v>0.184556905434467</v>
      </c>
      <c r="H1184" s="16" t="n">
        <v>0.233750282882581</v>
      </c>
      <c r="I1184" s="16" t="n">
        <v>0.256746827689517</v>
      </c>
      <c r="J1184" s="16"/>
      <c r="K1184" s="16" t="n">
        <v>0.233394664215818</v>
      </c>
      <c r="L1184" s="16" t="n">
        <v>0.242686895139241</v>
      </c>
      <c r="M1184" s="16" t="n">
        <v>0.227396939302811</v>
      </c>
      <c r="N1184" s="16" t="n">
        <v>0.231707623497651</v>
      </c>
      <c r="O1184" s="16" t="n">
        <v>0.205116713709991</v>
      </c>
      <c r="P1184" s="16" t="n">
        <v>0.219063839805646</v>
      </c>
      <c r="Q1184" s="16" t="n">
        <v>0.244282776017587</v>
      </c>
      <c r="R1184" s="16" t="n">
        <v>0.145666530513789</v>
      </c>
      <c r="S1184" s="16" t="n">
        <v>0.292289352104876</v>
      </c>
      <c r="T1184" s="16" t="n">
        <v>0.246300138259574</v>
      </c>
      <c r="U1184" s="16" t="n">
        <v>0.190290800907971</v>
      </c>
      <c r="V1184" s="16" t="n">
        <v>0.294087980168855</v>
      </c>
      <c r="W1184" s="16"/>
      <c r="X1184" s="16" t="n">
        <v>0.212776499639156</v>
      </c>
      <c r="Y1184" s="16" t="n">
        <v>0.27373849678906</v>
      </c>
      <c r="Z1184" s="16"/>
      <c r="AA1184" s="16" t="n">
        <v>0.277669354338861</v>
      </c>
      <c r="AB1184" s="16" t="n">
        <v>0.220470774959154</v>
      </c>
      <c r="AC1184" s="16" t="n">
        <v>0.224486207763237</v>
      </c>
      <c r="AD1184" s="16"/>
      <c r="AE1184" s="16" t="n">
        <v>0.234673827437577</v>
      </c>
      <c r="AF1184" s="16" t="n">
        <v>0.242444585238818</v>
      </c>
      <c r="AG1184" s="16" t="n">
        <v>0.221626204422403</v>
      </c>
      <c r="AH1184" s="16"/>
      <c r="AI1184" s="16" t="n">
        <v>0.263889728075618</v>
      </c>
      <c r="AJ1184" s="16" t="n">
        <v>0.25841299417194</v>
      </c>
    </row>
    <row r="1185">
      <c r="B1185" t="s">
        <v>200</v>
      </c>
      <c r="C1185" s="16" t="n">
        <v>0.105765118363729</v>
      </c>
      <c r="D1185" s="16" t="n">
        <v>0.123464890732966</v>
      </c>
      <c r="E1185" s="16" t="n">
        <v>0.0899366946324769</v>
      </c>
      <c r="F1185" s="16"/>
      <c r="G1185" s="16" t="n">
        <v>0.0643266420148702</v>
      </c>
      <c r="H1185" s="16" t="n">
        <v>0.112648957722962</v>
      </c>
      <c r="I1185" s="16" t="n">
        <v>0.115727467855549</v>
      </c>
      <c r="J1185" s="16"/>
      <c r="K1185" s="16" t="n">
        <v>0.110365645826275</v>
      </c>
      <c r="L1185" s="16" t="n">
        <v>0.0784368928151651</v>
      </c>
      <c r="M1185" s="16" t="n">
        <v>0.120506771536393</v>
      </c>
      <c r="N1185" s="16" t="n">
        <v>0.114459026362705</v>
      </c>
      <c r="O1185" s="16" t="n">
        <v>0.0859941550567578</v>
      </c>
      <c r="P1185" s="16" t="n">
        <v>0.102028997433291</v>
      </c>
      <c r="Q1185" s="16" t="n">
        <v>0.109751409577324</v>
      </c>
      <c r="R1185" s="16" t="n">
        <v>0.106270728184075</v>
      </c>
      <c r="S1185" s="16" t="n">
        <v>0.10537249870846</v>
      </c>
      <c r="T1185" s="16" t="n">
        <v>0.155573519216551</v>
      </c>
      <c r="U1185" s="16" t="n">
        <v>0.0745997760607818</v>
      </c>
      <c r="V1185" s="16" t="n">
        <v>0.101450329782447</v>
      </c>
      <c r="W1185" s="16"/>
      <c r="X1185" s="16" t="n">
        <v>0.11198616493967</v>
      </c>
      <c r="Y1185" s="16" t="n">
        <v>0.0951366154654878</v>
      </c>
      <c r="Z1185" s="16"/>
      <c r="AA1185" s="16" t="n">
        <v>0.110588940159894</v>
      </c>
      <c r="AB1185" s="16" t="n">
        <v>0.0850745710951548</v>
      </c>
      <c r="AC1185" s="16" t="n">
        <v>0.129955747748868</v>
      </c>
      <c r="AD1185" s="16"/>
      <c r="AE1185" s="16" t="n">
        <v>0.105803202891773</v>
      </c>
      <c r="AF1185" s="16" t="n">
        <v>0.114203493345599</v>
      </c>
      <c r="AG1185" s="16" t="n">
        <v>0.087656057600049</v>
      </c>
      <c r="AH1185" s="16"/>
      <c r="AI1185" s="16" t="n">
        <v>0.100877376615265</v>
      </c>
      <c r="AJ1185" s="16" t="n">
        <v>0.0989503791962593</v>
      </c>
    </row>
    <row r="1186">
      <c r="B1186" t="s">
        <v>199</v>
      </c>
      <c r="C1186" s="16" t="n">
        <v>0.0505215090526202</v>
      </c>
      <c r="D1186" s="16" t="n">
        <v>0.0545405810854259</v>
      </c>
      <c r="E1186" s="16" t="n">
        <v>0.0478117392866151</v>
      </c>
      <c r="F1186" s="16"/>
      <c r="G1186" s="16" t="n">
        <v>0.0529107439801999</v>
      </c>
      <c r="H1186" s="16" t="n">
        <v>0.0497381387332736</v>
      </c>
      <c r="I1186" s="16" t="n">
        <v>0.0503066419566257</v>
      </c>
      <c r="J1186" s="16"/>
      <c r="K1186" s="16" t="n">
        <v>0.0554206782038496</v>
      </c>
      <c r="L1186" s="16" t="n">
        <v>0.0520627782968844</v>
      </c>
      <c r="M1186" s="16" t="n">
        <v>0.0278364697755861</v>
      </c>
      <c r="N1186" s="16" t="n">
        <v>0.047367762312908</v>
      </c>
      <c r="O1186" s="16" t="n">
        <v>0.0572062247182126</v>
      </c>
      <c r="P1186" s="16" t="n">
        <v>0.0375581174856852</v>
      </c>
      <c r="Q1186" s="16" t="n">
        <v>0.0475356068613734</v>
      </c>
      <c r="R1186" s="16" t="n">
        <v>0.0589948282834383</v>
      </c>
      <c r="S1186" s="16" t="n">
        <v>0.0559725003595916</v>
      </c>
      <c r="T1186" s="16" t="n">
        <v>0.0658575209917293</v>
      </c>
      <c r="U1186" s="16" t="n">
        <v>0.0363641841668113</v>
      </c>
      <c r="V1186" s="16" t="n">
        <v>0.0734800321596391</v>
      </c>
      <c r="W1186" s="16"/>
      <c r="X1186" s="16" t="n">
        <v>0.0441524526514821</v>
      </c>
      <c r="Y1186" s="16" t="n">
        <v>0.0614028830452786</v>
      </c>
      <c r="Z1186" s="16"/>
      <c r="AA1186" s="16" t="n">
        <v>0.0574888426599863</v>
      </c>
      <c r="AB1186" s="16" t="n">
        <v>0.0429303511574705</v>
      </c>
      <c r="AC1186" s="16" t="n">
        <v>0.0556429675646214</v>
      </c>
      <c r="AD1186" s="16"/>
      <c r="AE1186" s="16" t="n">
        <v>0.0449002804300569</v>
      </c>
      <c r="AF1186" s="16" t="n">
        <v>0.0536418299478777</v>
      </c>
      <c r="AG1186" s="16" t="n">
        <v>0.0587969868735956</v>
      </c>
      <c r="AH1186" s="16"/>
      <c r="AI1186" s="16" t="n">
        <v>0.0454137047486532</v>
      </c>
      <c r="AJ1186" s="16" t="n">
        <v>0.0475405506664482</v>
      </c>
    </row>
    <row r="1187">
      <c r="B1187" t="s">
        <v>135</v>
      </c>
      <c r="C1187" s="16" t="n">
        <v>0.0292684830950749</v>
      </c>
      <c r="D1187" s="16" t="n">
        <v>0.0281156114757026</v>
      </c>
      <c r="E1187" s="16" t="n">
        <v>0.0302576840897126</v>
      </c>
      <c r="F1187" s="16"/>
      <c r="G1187" s="16" t="n">
        <v>0.0170551119108891</v>
      </c>
      <c r="H1187" s="16" t="n">
        <v>0.0305582262099486</v>
      </c>
      <c r="I1187" s="16" t="n">
        <v>0.0328923953031333</v>
      </c>
      <c r="J1187" s="16"/>
      <c r="K1187" s="16" t="n">
        <v>0.029931056432881</v>
      </c>
      <c r="L1187" s="16" t="n">
        <v>0.0227354348717992</v>
      </c>
      <c r="M1187" s="16" t="n">
        <v>0.0412858800395565</v>
      </c>
      <c r="N1187" s="16" t="n">
        <v>0.0333714479521494</v>
      </c>
      <c r="O1187" s="16" t="n">
        <v>0.0181690680627477</v>
      </c>
      <c r="P1187" s="16" t="n">
        <v>0.0355262585798866</v>
      </c>
      <c r="Q1187" s="16" t="n">
        <v>0.018970398821555</v>
      </c>
      <c r="R1187" s="16" t="n">
        <v>0.0704433809858296</v>
      </c>
      <c r="S1187" s="16" t="n">
        <v>0.0354884981020301</v>
      </c>
      <c r="T1187" s="16" t="n">
        <v>0</v>
      </c>
      <c r="U1187" s="16" t="n">
        <v>0.0440914251488311</v>
      </c>
      <c r="V1187" s="16" t="n">
        <v>0.0253766152008896</v>
      </c>
      <c r="W1187" s="16"/>
      <c r="X1187" s="16" t="n">
        <v>0.0316442296964496</v>
      </c>
      <c r="Y1187" s="16" t="n">
        <v>0.0252095792868553</v>
      </c>
      <c r="Z1187" s="16"/>
      <c r="AA1187" s="16" t="n">
        <v>0.0261744903200482</v>
      </c>
      <c r="AB1187" s="16" t="n">
        <v>0.0220200470028013</v>
      </c>
      <c r="AC1187" s="16" t="n">
        <v>0.0411982033427085</v>
      </c>
      <c r="AD1187" s="16"/>
      <c r="AE1187" s="16" t="n">
        <v>0.0297808392537907</v>
      </c>
      <c r="AF1187" s="16" t="n">
        <v>0.0240993947581855</v>
      </c>
      <c r="AG1187" s="16" t="n">
        <v>0.0389383349888647</v>
      </c>
      <c r="AH1187" s="16"/>
      <c r="AI1187" s="16" t="n">
        <v>0.0196868004626364</v>
      </c>
      <c r="AJ1187" s="16" t="n">
        <v>0.0356114743417255</v>
      </c>
    </row>
    <row r="1188">
      <c r="B1188" t="s">
        <v>136</v>
      </c>
      <c r="C1188" s="16" t="n">
        <v>0.814444889488576</v>
      </c>
      <c r="D1188" s="16" t="n">
        <v>0.793878916705905</v>
      </c>
      <c r="E1188" s="16" t="n">
        <v>0.831993881991196</v>
      </c>
      <c r="F1188" s="16"/>
      <c r="G1188" s="16" t="n">
        <v>0.865707502094041</v>
      </c>
      <c r="H1188" s="16" t="n">
        <v>0.807054677333816</v>
      </c>
      <c r="I1188" s="16" t="n">
        <v>0.801073494884692</v>
      </c>
      <c r="J1188" s="16"/>
      <c r="K1188" s="16" t="n">
        <v>0.804282619536995</v>
      </c>
      <c r="L1188" s="16" t="n">
        <v>0.846764894016151</v>
      </c>
      <c r="M1188" s="16" t="n">
        <v>0.810370878648465</v>
      </c>
      <c r="N1188" s="16" t="n">
        <v>0.804801763372238</v>
      </c>
      <c r="O1188" s="16" t="n">
        <v>0.838630552162282</v>
      </c>
      <c r="P1188" s="16" t="n">
        <v>0.824886626501138</v>
      </c>
      <c r="Q1188" s="16" t="n">
        <v>0.823742584739747</v>
      </c>
      <c r="R1188" s="16" t="n">
        <v>0.764291062546657</v>
      </c>
      <c r="S1188" s="16" t="n">
        <v>0.803166502829919</v>
      </c>
      <c r="T1188" s="16" t="n">
        <v>0.77856895979172</v>
      </c>
      <c r="U1188" s="16" t="n">
        <v>0.844944614623576</v>
      </c>
      <c r="V1188" s="16" t="n">
        <v>0.799693022857024</v>
      </c>
      <c r="W1188" s="16"/>
      <c r="X1188" s="16" t="n">
        <v>0.812217152712399</v>
      </c>
      <c r="Y1188" s="16" t="n">
        <v>0.818250922202378</v>
      </c>
      <c r="Z1188" s="16"/>
      <c r="AA1188" s="16" t="n">
        <v>0.805747726860072</v>
      </c>
      <c r="AB1188" s="16" t="n">
        <v>0.849975030744573</v>
      </c>
      <c r="AC1188" s="16" t="n">
        <v>0.773203081343802</v>
      </c>
      <c r="AD1188" s="16"/>
      <c r="AE1188" s="16" t="n">
        <v>0.81951567742438</v>
      </c>
      <c r="AF1188" s="16" t="n">
        <v>0.808055281948338</v>
      </c>
      <c r="AG1188" s="16" t="n">
        <v>0.814608620537491</v>
      </c>
      <c r="AH1188" s="16"/>
      <c r="AI1188" s="16" t="n">
        <v>0.834022118173446</v>
      </c>
      <c r="AJ1188" s="16" t="n">
        <v>0.817897595795567</v>
      </c>
    </row>
    <row r="1189">
      <c r="B1189" t="s">
        <v>137</v>
      </c>
      <c r="C1189" s="16" t="n">
        <v>0.0797899921476951</v>
      </c>
      <c r="D1189" s="16" t="n">
        <v>0.0826561925611285</v>
      </c>
      <c r="E1189" s="16" t="n">
        <v>0.0780694233763277</v>
      </c>
      <c r="F1189" s="16"/>
      <c r="G1189" s="16" t="n">
        <v>0.069965855891089</v>
      </c>
      <c r="H1189" s="16" t="n">
        <v>0.0802963649432222</v>
      </c>
      <c r="I1189" s="16" t="n">
        <v>0.083199037259759</v>
      </c>
      <c r="J1189" s="16"/>
      <c r="K1189" s="16" t="n">
        <v>0.0853517346367306</v>
      </c>
      <c r="L1189" s="16" t="n">
        <v>0.0747982131686836</v>
      </c>
      <c r="M1189" s="16" t="n">
        <v>0.0691223498151425</v>
      </c>
      <c r="N1189" s="16" t="n">
        <v>0.0807392102650574</v>
      </c>
      <c r="O1189" s="16" t="n">
        <v>0.0753752927809604</v>
      </c>
      <c r="P1189" s="16" t="n">
        <v>0.0730843760655718</v>
      </c>
      <c r="Q1189" s="16" t="n">
        <v>0.0665060056829284</v>
      </c>
      <c r="R1189" s="16" t="n">
        <v>0.129438209269268</v>
      </c>
      <c r="S1189" s="16" t="n">
        <v>0.0914609984616217</v>
      </c>
      <c r="T1189" s="16" t="n">
        <v>0.0658575209917293</v>
      </c>
      <c r="U1189" s="16" t="n">
        <v>0.0804556093156423</v>
      </c>
      <c r="V1189" s="16" t="n">
        <v>0.0988566473605287</v>
      </c>
      <c r="W1189" s="16"/>
      <c r="X1189" s="16" t="n">
        <v>0.0757966823479317</v>
      </c>
      <c r="Y1189" s="16" t="n">
        <v>0.0866124623321339</v>
      </c>
      <c r="Z1189" s="16"/>
      <c r="AA1189" s="16" t="n">
        <v>0.0836633329800344</v>
      </c>
      <c r="AB1189" s="16" t="n">
        <v>0.0649503981602718</v>
      </c>
      <c r="AC1189" s="16" t="n">
        <v>0.0968411709073299</v>
      </c>
      <c r="AD1189" s="16"/>
      <c r="AE1189" s="16" t="n">
        <v>0.0746811196838476</v>
      </c>
      <c r="AF1189" s="16" t="n">
        <v>0.0777412247060632</v>
      </c>
      <c r="AG1189" s="16" t="n">
        <v>0.0977353218624603</v>
      </c>
      <c r="AH1189" s="16"/>
      <c r="AI1189" s="16" t="n">
        <v>0.0651005052112897</v>
      </c>
      <c r="AJ1189" s="16" t="n">
        <v>0.0831520250081736</v>
      </c>
    </row>
    <row r="1190">
      <c r="B1190" t="s">
        <v>138</v>
      </c>
      <c r="C1190" s="16" t="n">
        <v>0.734654897340881</v>
      </c>
      <c r="D1190" s="16" t="n">
        <v>0.711222724144777</v>
      </c>
      <c r="E1190" s="16" t="n">
        <v>0.753924458614868</v>
      </c>
      <c r="F1190" s="16"/>
      <c r="G1190" s="16" t="n">
        <v>0.795741646202952</v>
      </c>
      <c r="H1190" s="16" t="n">
        <v>0.726758312390594</v>
      </c>
      <c r="I1190" s="16" t="n">
        <v>0.717874457624933</v>
      </c>
      <c r="J1190" s="16"/>
      <c r="K1190" s="16" t="n">
        <v>0.718930884900264</v>
      </c>
      <c r="L1190" s="16" t="n">
        <v>0.771966680847468</v>
      </c>
      <c r="M1190" s="16" t="n">
        <v>0.741248528833322</v>
      </c>
      <c r="N1190" s="16" t="n">
        <v>0.724062553107181</v>
      </c>
      <c r="O1190" s="16" t="n">
        <v>0.763255259381322</v>
      </c>
      <c r="P1190" s="16" t="n">
        <v>0.751802250435566</v>
      </c>
      <c r="Q1190" s="16" t="n">
        <v>0.757236579056819</v>
      </c>
      <c r="R1190" s="16" t="n">
        <v>0.634852853277389</v>
      </c>
      <c r="S1190" s="16" t="n">
        <v>0.711705504368297</v>
      </c>
      <c r="T1190" s="16" t="n">
        <v>0.712711438799991</v>
      </c>
      <c r="U1190" s="16" t="n">
        <v>0.764489005307934</v>
      </c>
      <c r="V1190" s="16" t="n">
        <v>0.700836375496495</v>
      </c>
      <c r="W1190" s="16"/>
      <c r="X1190" s="16" t="n">
        <v>0.736420470364467</v>
      </c>
      <c r="Y1190" s="16" t="n">
        <v>0.731638459870245</v>
      </c>
      <c r="Z1190" s="16"/>
      <c r="AA1190" s="16" t="n">
        <v>0.722084393880037</v>
      </c>
      <c r="AB1190" s="16" t="n">
        <v>0.785024632584301</v>
      </c>
      <c r="AC1190" s="16" t="n">
        <v>0.676361910436472</v>
      </c>
      <c r="AD1190" s="16"/>
      <c r="AE1190" s="16" t="n">
        <v>0.744834557740532</v>
      </c>
      <c r="AF1190" s="16" t="n">
        <v>0.730314057242274</v>
      </c>
      <c r="AG1190" s="16" t="n">
        <v>0.716873298675031</v>
      </c>
      <c r="AH1190" s="16"/>
      <c r="AI1190" s="16" t="n">
        <v>0.768921612962156</v>
      </c>
      <c r="AJ1190" s="16" t="n">
        <v>0.734745570787393</v>
      </c>
    </row>
    <row r="1191">
      <c r="C1191" s="16"/>
      <c r="D1191" s="16"/>
      <c r="E1191" s="16"/>
      <c r="F1191" s="16"/>
      <c r="G1191" s="16"/>
      <c r="H1191" s="16"/>
      <c r="I1191" s="16"/>
      <c r="J1191" s="16"/>
      <c r="K1191" s="16"/>
      <c r="L1191" s="16"/>
      <c r="M1191" s="16"/>
      <c r="N1191" s="16"/>
      <c r="O1191" s="16"/>
      <c r="P1191" s="16"/>
      <c r="Q1191" s="16"/>
      <c r="R1191" s="16"/>
      <c r="S1191" s="16"/>
      <c r="T1191" s="16"/>
      <c r="U1191" s="16"/>
      <c r="V1191" s="16"/>
      <c r="W1191" s="16"/>
      <c r="X1191" s="16"/>
      <c r="Y1191" s="16"/>
      <c r="Z1191" s="16"/>
      <c r="AA1191" s="16"/>
      <c r="AB1191" s="16"/>
      <c r="AC1191" s="16"/>
      <c r="AD1191" s="16"/>
      <c r="AE1191" s="16"/>
      <c r="AF1191" s="16"/>
      <c r="AG1191" s="16"/>
      <c r="AH1191" s="16"/>
      <c r="AI1191" s="16"/>
      <c r="AJ1191" s="16"/>
    </row>
    <row r="1192">
      <c r="B1192" s="7" t="s">
        <v>367</v>
      </c>
      <c r="C1192" s="16"/>
      <c r="D1192" s="16"/>
      <c r="E1192" s="16"/>
      <c r="F1192" s="16"/>
      <c r="G1192" s="16"/>
      <c r="H1192" s="16"/>
      <c r="I1192" s="16"/>
      <c r="J1192" s="16"/>
      <c r="K1192" s="16"/>
      <c r="L1192" s="16"/>
      <c r="M1192" s="16"/>
      <c r="N1192" s="16"/>
      <c r="O1192" s="16"/>
      <c r="P1192" s="16"/>
      <c r="Q1192" s="16"/>
      <c r="R1192" s="16"/>
      <c r="S1192" s="16"/>
      <c r="T1192" s="16"/>
      <c r="U1192" s="16"/>
      <c r="V1192" s="16"/>
      <c r="W1192" s="16"/>
      <c r="X1192" s="16"/>
      <c r="Y1192" s="16"/>
      <c r="Z1192" s="16"/>
      <c r="AA1192" s="16"/>
      <c r="AB1192" s="16"/>
      <c r="AC1192" s="16"/>
      <c r="AD1192" s="16"/>
      <c r="AE1192" s="16"/>
      <c r="AF1192" s="16"/>
      <c r="AG1192" s="16"/>
      <c r="AH1192" s="16"/>
      <c r="AI1192" s="16"/>
      <c r="AJ1192" s="16"/>
    </row>
    <row r="1193">
      <c r="B1193" s="26" t="s">
        <v>65</v>
      </c>
      <c r="C1193" s="16"/>
      <c r="D1193" s="16"/>
      <c r="E1193" s="16"/>
      <c r="F1193" s="16"/>
      <c r="G1193" s="16"/>
      <c r="H1193" s="16"/>
      <c r="I1193" s="16"/>
      <c r="J1193" s="16"/>
      <c r="K1193" s="16"/>
      <c r="L1193" s="16"/>
      <c r="M1193" s="16"/>
      <c r="N1193" s="16"/>
      <c r="O1193" s="16"/>
      <c r="P1193" s="16"/>
      <c r="Q1193" s="16"/>
      <c r="R1193" s="16"/>
      <c r="S1193" s="16"/>
      <c r="T1193" s="16"/>
      <c r="U1193" s="16"/>
      <c r="V1193" s="16"/>
      <c r="W1193" s="16"/>
      <c r="X1193" s="16"/>
      <c r="Y1193" s="16"/>
      <c r="Z1193" s="16"/>
      <c r="AA1193" s="16"/>
      <c r="AB1193" s="16"/>
      <c r="AC1193" s="16"/>
      <c r="AD1193" s="16"/>
      <c r="AE1193" s="16"/>
      <c r="AF1193" s="16"/>
      <c r="AG1193" s="16"/>
      <c r="AH1193" s="16"/>
      <c r="AI1193" s="16"/>
      <c r="AJ1193" s="16"/>
    </row>
    <row r="1194">
      <c r="B1194" t="s">
        <v>132</v>
      </c>
      <c r="C1194" s="16" t="n">
        <v>0.321909928137581</v>
      </c>
      <c r="D1194" s="16" t="n">
        <v>0.329185457050814</v>
      </c>
      <c r="E1194" s="16" t="n">
        <v>0.315692204009504</v>
      </c>
      <c r="F1194" s="16"/>
      <c r="G1194" s="16" t="n">
        <v>0.335630530678938</v>
      </c>
      <c r="H1194" s="16" t="n">
        <v>0.297326444979567</v>
      </c>
      <c r="I1194" s="16" t="n">
        <v>0.339361295192407</v>
      </c>
      <c r="J1194" s="16"/>
      <c r="K1194" s="16" t="n">
        <v>0.370027704246276</v>
      </c>
      <c r="L1194" s="16" t="n">
        <v>0.242034319275078</v>
      </c>
      <c r="M1194" s="16" t="n">
        <v>0.314535807536635</v>
      </c>
      <c r="N1194" s="16" t="n">
        <v>0.333470443165828</v>
      </c>
      <c r="O1194" s="16" t="n">
        <v>0.325653998004562</v>
      </c>
      <c r="P1194" s="16" t="n">
        <v>0.341504488162007</v>
      </c>
      <c r="Q1194" s="16" t="n">
        <v>0.257343341891159</v>
      </c>
      <c r="R1194" s="16" t="n">
        <v>0.398179014752283</v>
      </c>
      <c r="S1194" s="16" t="n">
        <v>0.289919688865262</v>
      </c>
      <c r="T1194" s="16" t="n">
        <v>0.355928290211795</v>
      </c>
      <c r="U1194" s="16" t="n">
        <v>0.400451244382173</v>
      </c>
      <c r="V1194" s="16" t="n">
        <v>0.354837281101931</v>
      </c>
      <c r="W1194" s="16"/>
      <c r="X1194" s="16" t="n">
        <v>0.298093947297514</v>
      </c>
      <c r="Y1194" s="16" t="n">
        <v>0.362598937340961</v>
      </c>
      <c r="Z1194" s="16"/>
      <c r="AA1194" s="16" t="n">
        <v>0.347293303137924</v>
      </c>
      <c r="AB1194" s="16" t="n">
        <v>0.30721853026024</v>
      </c>
      <c r="AC1194" s="16" t="n">
        <v>0.323227532300287</v>
      </c>
      <c r="AD1194" s="16"/>
      <c r="AE1194" s="16" t="n">
        <v>0.343791607720539</v>
      </c>
      <c r="AF1194" s="16" t="n">
        <v>0.308627083231285</v>
      </c>
      <c r="AG1194" s="16" t="n">
        <v>0.292121249739667</v>
      </c>
      <c r="AH1194" s="16"/>
      <c r="AI1194" s="16" t="n">
        <v>0.371889195270809</v>
      </c>
      <c r="AJ1194" s="16" t="n">
        <v>0.271328720111497</v>
      </c>
    </row>
    <row r="1195">
      <c r="B1195" t="s">
        <v>201</v>
      </c>
      <c r="C1195" s="16" t="n">
        <v>0.418491089083968</v>
      </c>
      <c r="D1195" s="16" t="n">
        <v>0.402875139107949</v>
      </c>
      <c r="E1195" s="16" t="n">
        <v>0.43294134265878</v>
      </c>
      <c r="F1195" s="16"/>
      <c r="G1195" s="16" t="n">
        <v>0.424206508033286</v>
      </c>
      <c r="H1195" s="16" t="n">
        <v>0.430264684632689</v>
      </c>
      <c r="I1195" s="16" t="n">
        <v>0.40528055000462</v>
      </c>
      <c r="J1195" s="16"/>
      <c r="K1195" s="16" t="n">
        <v>0.377553049233598</v>
      </c>
      <c r="L1195" s="16" t="n">
        <v>0.484001436709751</v>
      </c>
      <c r="M1195" s="16" t="n">
        <v>0.411574365169466</v>
      </c>
      <c r="N1195" s="16" t="n">
        <v>0.410340872284945</v>
      </c>
      <c r="O1195" s="16" t="n">
        <v>0.403158753973622</v>
      </c>
      <c r="P1195" s="16" t="n">
        <v>0.39673241455568</v>
      </c>
      <c r="Q1195" s="16" t="n">
        <v>0.477612144629736</v>
      </c>
      <c r="R1195" s="16" t="n">
        <v>0.262800060393629</v>
      </c>
      <c r="S1195" s="16" t="n">
        <v>0.494374061447087</v>
      </c>
      <c r="T1195" s="16" t="n">
        <v>0.420868034579683</v>
      </c>
      <c r="U1195" s="16" t="n">
        <v>0.347690939920438</v>
      </c>
      <c r="V1195" s="16" t="n">
        <v>0.320678610214786</v>
      </c>
      <c r="W1195" s="16"/>
      <c r="X1195" s="16" t="n">
        <v>0.434068295868467</v>
      </c>
      <c r="Y1195" s="16" t="n">
        <v>0.391877819847913</v>
      </c>
      <c r="Z1195" s="16"/>
      <c r="AA1195" s="16" t="n">
        <v>0.419407235262756</v>
      </c>
      <c r="AB1195" s="16" t="n">
        <v>0.435920100610101</v>
      </c>
      <c r="AC1195" s="16" t="n">
        <v>0.394517295652486</v>
      </c>
      <c r="AD1195" s="16"/>
      <c r="AE1195" s="16" t="n">
        <v>0.410844228533225</v>
      </c>
      <c r="AF1195" s="16" t="n">
        <v>0.432263692140709</v>
      </c>
      <c r="AG1195" s="16" t="n">
        <v>0.409415773975861</v>
      </c>
      <c r="AH1195" s="16"/>
      <c r="AI1195" s="16" t="n">
        <v>0.396170234135246</v>
      </c>
      <c r="AJ1195" s="16" t="n">
        <v>0.483144079869656</v>
      </c>
    </row>
    <row r="1196">
      <c r="B1196" t="s">
        <v>200</v>
      </c>
      <c r="C1196" s="16" t="n">
        <v>0.165773816726773</v>
      </c>
      <c r="D1196" s="16" t="n">
        <v>0.164810392901941</v>
      </c>
      <c r="E1196" s="16" t="n">
        <v>0.167173857765422</v>
      </c>
      <c r="F1196" s="16"/>
      <c r="G1196" s="16" t="n">
        <v>0.16842270905459</v>
      </c>
      <c r="H1196" s="16" t="n">
        <v>0.165067681321511</v>
      </c>
      <c r="I1196" s="16" t="n">
        <v>0.16538454257005</v>
      </c>
      <c r="J1196" s="16"/>
      <c r="K1196" s="16" t="n">
        <v>0.15819799701096</v>
      </c>
      <c r="L1196" s="16" t="n">
        <v>0.173426494008239</v>
      </c>
      <c r="M1196" s="16" t="n">
        <v>0.16765472166527</v>
      </c>
      <c r="N1196" s="16" t="n">
        <v>0.171908167618177</v>
      </c>
      <c r="O1196" s="16" t="n">
        <v>0.195874941803315</v>
      </c>
      <c r="P1196" s="16" t="n">
        <v>0.175387005883791</v>
      </c>
      <c r="Q1196" s="16" t="n">
        <v>0.124237345100096</v>
      </c>
      <c r="R1196" s="16" t="n">
        <v>0.186717849636968</v>
      </c>
      <c r="S1196" s="16" t="n">
        <v>0.151586406413223</v>
      </c>
      <c r="T1196" s="16" t="n">
        <v>0.16293047131567</v>
      </c>
      <c r="U1196" s="16" t="n">
        <v>0.159017609264374</v>
      </c>
      <c r="V1196" s="16" t="n">
        <v>0.207203897272847</v>
      </c>
      <c r="W1196" s="16"/>
      <c r="X1196" s="16" t="n">
        <v>0.175855662187036</v>
      </c>
      <c r="Y1196" s="16" t="n">
        <v>0.148549235237795</v>
      </c>
      <c r="Z1196" s="16"/>
      <c r="AA1196" s="16" t="n">
        <v>0.150472105101177</v>
      </c>
      <c r="AB1196" s="16" t="n">
        <v>0.175064646719741</v>
      </c>
      <c r="AC1196" s="16" t="n">
        <v>0.164398368419991</v>
      </c>
      <c r="AD1196" s="16"/>
      <c r="AE1196" s="16" t="n">
        <v>0.148498074025142</v>
      </c>
      <c r="AF1196" s="16" t="n">
        <v>0.175419781462693</v>
      </c>
      <c r="AG1196" s="16" t="n">
        <v>0.191086788419161</v>
      </c>
      <c r="AH1196" s="16"/>
      <c r="AI1196" s="16" t="n">
        <v>0.142968262150136</v>
      </c>
      <c r="AJ1196" s="16" t="n">
        <v>0.176070907516898</v>
      </c>
    </row>
    <row r="1197">
      <c r="B1197" t="s">
        <v>199</v>
      </c>
      <c r="C1197" s="16" t="n">
        <v>0.066906735836672</v>
      </c>
      <c r="D1197" s="16" t="n">
        <v>0.0729105845118795</v>
      </c>
      <c r="E1197" s="16" t="n">
        <v>0.0607939009477254</v>
      </c>
      <c r="F1197" s="16"/>
      <c r="G1197" s="16" t="n">
        <v>0.0609716504162767</v>
      </c>
      <c r="H1197" s="16" t="n">
        <v>0.0766097300840993</v>
      </c>
      <c r="I1197" s="16" t="n">
        <v>0.060223986791247</v>
      </c>
      <c r="J1197" s="16"/>
      <c r="K1197" s="16" t="n">
        <v>0.0757706278233476</v>
      </c>
      <c r="L1197" s="16" t="n">
        <v>0.0582944180031251</v>
      </c>
      <c r="M1197" s="16" t="n">
        <v>0.0596212539652334</v>
      </c>
      <c r="N1197" s="16" t="n">
        <v>0.0644874026884593</v>
      </c>
      <c r="O1197" s="16" t="n">
        <v>0.0598179285948046</v>
      </c>
      <c r="P1197" s="16" t="n">
        <v>0.0600511816059304</v>
      </c>
      <c r="Q1197" s="16" t="n">
        <v>0.093315661092548</v>
      </c>
      <c r="R1197" s="16" t="n">
        <v>0.130992412376213</v>
      </c>
      <c r="S1197" s="16" t="n">
        <v>0.0417306593356509</v>
      </c>
      <c r="T1197" s="16" t="n">
        <v>0.052532761561704</v>
      </c>
      <c r="U1197" s="16" t="n">
        <v>0.0582074260301551</v>
      </c>
      <c r="V1197" s="16" t="n">
        <v>0.117280211410436</v>
      </c>
      <c r="W1197" s="16"/>
      <c r="X1197" s="16" t="n">
        <v>0.0614908344088595</v>
      </c>
      <c r="Y1197" s="16" t="n">
        <v>0.0761596683327432</v>
      </c>
      <c r="Z1197" s="16"/>
      <c r="AA1197" s="16" t="n">
        <v>0.06600535785166</v>
      </c>
      <c r="AB1197" s="16" t="n">
        <v>0.0631485215594633</v>
      </c>
      <c r="AC1197" s="16" t="n">
        <v>0.0725845323047247</v>
      </c>
      <c r="AD1197" s="16"/>
      <c r="AE1197" s="16" t="n">
        <v>0.0721962271260358</v>
      </c>
      <c r="AF1197" s="16" t="n">
        <v>0.0568264914521943</v>
      </c>
      <c r="AG1197" s="16" t="n">
        <v>0.074365407447614</v>
      </c>
      <c r="AH1197" s="16"/>
      <c r="AI1197" s="16" t="n">
        <v>0.0710023815441629</v>
      </c>
      <c r="AJ1197" s="16" t="n">
        <v>0.0534075517717263</v>
      </c>
    </row>
    <row r="1198">
      <c r="B1198" t="s">
        <v>135</v>
      </c>
      <c r="C1198" s="16" t="n">
        <v>0.0269184302150059</v>
      </c>
      <c r="D1198" s="16" t="n">
        <v>0.0302184264274168</v>
      </c>
      <c r="E1198" s="16" t="n">
        <v>0.0233986946185688</v>
      </c>
      <c r="F1198" s="16"/>
      <c r="G1198" s="16" t="n">
        <v>0.0107686018169099</v>
      </c>
      <c r="H1198" s="16" t="n">
        <v>0.0307314589821332</v>
      </c>
      <c r="I1198" s="16" t="n">
        <v>0.0297496254416767</v>
      </c>
      <c r="J1198" s="16"/>
      <c r="K1198" s="16" t="n">
        <v>0.0184506216858191</v>
      </c>
      <c r="L1198" s="16" t="n">
        <v>0.0422433320038066</v>
      </c>
      <c r="M1198" s="16" t="n">
        <v>0.0466138516633955</v>
      </c>
      <c r="N1198" s="16" t="n">
        <v>0.019793114242591</v>
      </c>
      <c r="O1198" s="16" t="n">
        <v>0.0154943776236964</v>
      </c>
      <c r="P1198" s="16" t="n">
        <v>0.0263249097925917</v>
      </c>
      <c r="Q1198" s="16" t="n">
        <v>0.0474915072864611</v>
      </c>
      <c r="R1198" s="16" t="n">
        <v>0.021310662840907</v>
      </c>
      <c r="S1198" s="16" t="n">
        <v>0.0223891839387769</v>
      </c>
      <c r="T1198" s="16" t="n">
        <v>0.00774044233114788</v>
      </c>
      <c r="U1198" s="16" t="n">
        <v>0.0346327804028594</v>
      </c>
      <c r="V1198" s="16" t="n">
        <v>0</v>
      </c>
      <c r="W1198" s="16"/>
      <c r="X1198" s="16" t="n">
        <v>0.0304912602381238</v>
      </c>
      <c r="Y1198" s="16" t="n">
        <v>0.0208143392405882</v>
      </c>
      <c r="Z1198" s="16"/>
      <c r="AA1198" s="16" t="n">
        <v>0.0168219986464827</v>
      </c>
      <c r="AB1198" s="16" t="n">
        <v>0.0186482008504555</v>
      </c>
      <c r="AC1198" s="16" t="n">
        <v>0.0452722713225108</v>
      </c>
      <c r="AD1198" s="16"/>
      <c r="AE1198" s="16" t="n">
        <v>0.0246698625950587</v>
      </c>
      <c r="AF1198" s="16" t="n">
        <v>0.0268629517131196</v>
      </c>
      <c r="AG1198" s="16" t="n">
        <v>0.0330107804176971</v>
      </c>
      <c r="AH1198" s="16"/>
      <c r="AI1198" s="16" t="n">
        <v>0.0179699268996453</v>
      </c>
      <c r="AJ1198" s="16" t="n">
        <v>0.0160487407302225</v>
      </c>
    </row>
    <row r="1199">
      <c r="B1199" t="s">
        <v>136</v>
      </c>
      <c r="C1199" s="16" t="n">
        <v>0.740401017221549</v>
      </c>
      <c r="D1199" s="16" t="n">
        <v>0.732060596158763</v>
      </c>
      <c r="E1199" s="16" t="n">
        <v>0.748633546668284</v>
      </c>
      <c r="F1199" s="16"/>
      <c r="G1199" s="16" t="n">
        <v>0.759837038712223</v>
      </c>
      <c r="H1199" s="16" t="n">
        <v>0.727591129612256</v>
      </c>
      <c r="I1199" s="16" t="n">
        <v>0.744641845197026</v>
      </c>
      <c r="J1199" s="16"/>
      <c r="K1199" s="16" t="n">
        <v>0.747580753479874</v>
      </c>
      <c r="L1199" s="16" t="n">
        <v>0.726035755984829</v>
      </c>
      <c r="M1199" s="16" t="n">
        <v>0.726110172706101</v>
      </c>
      <c r="N1199" s="16" t="n">
        <v>0.743811315450773</v>
      </c>
      <c r="O1199" s="16" t="n">
        <v>0.728812751978184</v>
      </c>
      <c r="P1199" s="16" t="n">
        <v>0.738236902717687</v>
      </c>
      <c r="Q1199" s="16" t="n">
        <v>0.734955486520895</v>
      </c>
      <c r="R1199" s="16" t="n">
        <v>0.660979075145912</v>
      </c>
      <c r="S1199" s="16" t="n">
        <v>0.784293750312349</v>
      </c>
      <c r="T1199" s="16" t="n">
        <v>0.776796324791478</v>
      </c>
      <c r="U1199" s="16" t="n">
        <v>0.748142184302612</v>
      </c>
      <c r="V1199" s="16" t="n">
        <v>0.675515891316717</v>
      </c>
      <c r="W1199" s="16"/>
      <c r="X1199" s="16" t="n">
        <v>0.732162243165981</v>
      </c>
      <c r="Y1199" s="16" t="n">
        <v>0.754476757188874</v>
      </c>
      <c r="Z1199" s="16"/>
      <c r="AA1199" s="16" t="n">
        <v>0.76670053840068</v>
      </c>
      <c r="AB1199" s="16" t="n">
        <v>0.743138630870341</v>
      </c>
      <c r="AC1199" s="16" t="n">
        <v>0.717744827952773</v>
      </c>
      <c r="AD1199" s="16"/>
      <c r="AE1199" s="16" t="n">
        <v>0.754635836253764</v>
      </c>
      <c r="AF1199" s="16" t="n">
        <v>0.740890775371993</v>
      </c>
      <c r="AG1199" s="16" t="n">
        <v>0.701537023715528</v>
      </c>
      <c r="AH1199" s="16"/>
      <c r="AI1199" s="16" t="n">
        <v>0.768059429406055</v>
      </c>
      <c r="AJ1199" s="16" t="n">
        <v>0.754472799981153</v>
      </c>
    </row>
    <row r="1200">
      <c r="B1200" t="s">
        <v>137</v>
      </c>
      <c r="C1200" s="16" t="n">
        <v>0.0938251660516779</v>
      </c>
      <c r="D1200" s="16" t="n">
        <v>0.103129010939296</v>
      </c>
      <c r="E1200" s="16" t="n">
        <v>0.0841925955662941</v>
      </c>
      <c r="F1200" s="16"/>
      <c r="G1200" s="16" t="n">
        <v>0.0717402522331866</v>
      </c>
      <c r="H1200" s="16" t="n">
        <v>0.107341189066232</v>
      </c>
      <c r="I1200" s="16" t="n">
        <v>0.0899736122329236</v>
      </c>
      <c r="J1200" s="16"/>
      <c r="K1200" s="16" t="n">
        <v>0.0942212495091667</v>
      </c>
      <c r="L1200" s="16" t="n">
        <v>0.100537750006932</v>
      </c>
      <c r="M1200" s="16" t="n">
        <v>0.106235105628629</v>
      </c>
      <c r="N1200" s="16" t="n">
        <v>0.0842805169310503</v>
      </c>
      <c r="O1200" s="16" t="n">
        <v>0.0753123062185011</v>
      </c>
      <c r="P1200" s="16" t="n">
        <v>0.0863760913985221</v>
      </c>
      <c r="Q1200" s="16" t="n">
        <v>0.140807168379009</v>
      </c>
      <c r="R1200" s="16" t="n">
        <v>0.15230307521712</v>
      </c>
      <c r="S1200" s="16" t="n">
        <v>0.0641198432744277</v>
      </c>
      <c r="T1200" s="16" t="n">
        <v>0.0602732038928519</v>
      </c>
      <c r="U1200" s="16" t="n">
        <v>0.0928402064330146</v>
      </c>
      <c r="V1200" s="16" t="n">
        <v>0.117280211410436</v>
      </c>
      <c r="W1200" s="16"/>
      <c r="X1200" s="16" t="n">
        <v>0.0919820946469832</v>
      </c>
      <c r="Y1200" s="16" t="n">
        <v>0.0969740075733314</v>
      </c>
      <c r="Z1200" s="16"/>
      <c r="AA1200" s="16" t="n">
        <v>0.0828273564981427</v>
      </c>
      <c r="AB1200" s="16" t="n">
        <v>0.0817967224099188</v>
      </c>
      <c r="AC1200" s="16" t="n">
        <v>0.117856803627235</v>
      </c>
      <c r="AD1200" s="16"/>
      <c r="AE1200" s="16" t="n">
        <v>0.0968660897210945</v>
      </c>
      <c r="AF1200" s="16" t="n">
        <v>0.0836894431653139</v>
      </c>
      <c r="AG1200" s="16" t="n">
        <v>0.107376187865311</v>
      </c>
      <c r="AH1200" s="16"/>
      <c r="AI1200" s="16" t="n">
        <v>0.0889723084438082</v>
      </c>
      <c r="AJ1200" s="16" t="n">
        <v>0.0694562925019488</v>
      </c>
    </row>
    <row r="1201">
      <c r="B1201" t="s">
        <v>138</v>
      </c>
      <c r="C1201" s="16" t="n">
        <v>0.646575851169871</v>
      </c>
      <c r="D1201" s="16" t="n">
        <v>0.628931585219467</v>
      </c>
      <c r="E1201" s="16" t="n">
        <v>0.66444095110199</v>
      </c>
      <c r="F1201" s="16"/>
      <c r="G1201" s="16" t="n">
        <v>0.688096786479037</v>
      </c>
      <c r="H1201" s="16" t="n">
        <v>0.620249940546024</v>
      </c>
      <c r="I1201" s="16" t="n">
        <v>0.654668232964103</v>
      </c>
      <c r="J1201" s="16"/>
      <c r="K1201" s="16" t="n">
        <v>0.653359503970707</v>
      </c>
      <c r="L1201" s="16" t="n">
        <v>0.625498005977897</v>
      </c>
      <c r="M1201" s="16" t="n">
        <v>0.619875067077472</v>
      </c>
      <c r="N1201" s="16" t="n">
        <v>0.659530798519723</v>
      </c>
      <c r="O1201" s="16" t="n">
        <v>0.653500445759683</v>
      </c>
      <c r="P1201" s="16" t="n">
        <v>0.651860811319165</v>
      </c>
      <c r="Q1201" s="16" t="n">
        <v>0.594148318141886</v>
      </c>
      <c r="R1201" s="16" t="n">
        <v>0.508675999928792</v>
      </c>
      <c r="S1201" s="16" t="n">
        <v>0.720173907037921</v>
      </c>
      <c r="T1201" s="16" t="n">
        <v>0.716523120898626</v>
      </c>
      <c r="U1201" s="16" t="n">
        <v>0.655301977869597</v>
      </c>
      <c r="V1201" s="16" t="n">
        <v>0.558235679906281</v>
      </c>
      <c r="W1201" s="16"/>
      <c r="X1201" s="16" t="n">
        <v>0.640180148518998</v>
      </c>
      <c r="Y1201" s="16" t="n">
        <v>0.657502749615543</v>
      </c>
      <c r="Z1201" s="16"/>
      <c r="AA1201" s="16" t="n">
        <v>0.683873181902538</v>
      </c>
      <c r="AB1201" s="16" t="n">
        <v>0.661341908460422</v>
      </c>
      <c r="AC1201" s="16" t="n">
        <v>0.599888024325538</v>
      </c>
      <c r="AD1201" s="16"/>
      <c r="AE1201" s="16" t="n">
        <v>0.657769746532669</v>
      </c>
      <c r="AF1201" s="16" t="n">
        <v>0.65720133220668</v>
      </c>
      <c r="AG1201" s="16" t="n">
        <v>0.594160835850217</v>
      </c>
      <c r="AH1201" s="16"/>
      <c r="AI1201" s="16" t="n">
        <v>0.679087120962247</v>
      </c>
      <c r="AJ1201" s="16" t="n">
        <v>0.685016507479204</v>
      </c>
    </row>
    <row r="1202">
      <c r="C1202" s="16"/>
      <c r="D1202" s="16"/>
      <c r="E1202" s="16"/>
      <c r="F1202" s="16"/>
      <c r="G1202" s="16"/>
      <c r="H1202" s="16"/>
      <c r="I1202" s="16"/>
      <c r="J1202" s="16"/>
      <c r="K1202" s="16"/>
      <c r="L1202" s="16"/>
      <c r="M1202" s="16"/>
      <c r="N1202" s="16"/>
      <c r="O1202" s="16"/>
      <c r="P1202" s="16"/>
      <c r="Q1202" s="16"/>
      <c r="R1202" s="16"/>
      <c r="S1202" s="16"/>
      <c r="T1202" s="16"/>
      <c r="U1202" s="16"/>
      <c r="V1202" s="16"/>
      <c r="W1202" s="16"/>
      <c r="X1202" s="16"/>
      <c r="Y1202" s="16"/>
      <c r="Z1202" s="16"/>
      <c r="AA1202" s="16"/>
      <c r="AB1202" s="16"/>
      <c r="AC1202" s="16"/>
      <c r="AD1202" s="16"/>
      <c r="AE1202" s="16"/>
      <c r="AF1202" s="16"/>
      <c r="AG1202" s="16"/>
      <c r="AH1202" s="16"/>
      <c r="AI1202" s="16"/>
      <c r="AJ1202" s="16"/>
    </row>
    <row r="1203">
      <c r="B1203" s="7" t="s">
        <v>368</v>
      </c>
      <c r="C1203" s="16"/>
      <c r="D1203" s="16"/>
      <c r="E1203" s="16"/>
      <c r="F1203" s="16"/>
      <c r="G1203" s="16"/>
      <c r="H1203" s="16"/>
      <c r="I1203" s="16"/>
      <c r="J1203" s="16"/>
      <c r="K1203" s="16"/>
      <c r="L1203" s="16"/>
      <c r="M1203" s="16"/>
      <c r="N1203" s="16"/>
      <c r="O1203" s="16"/>
      <c r="P1203" s="16"/>
      <c r="Q1203" s="16"/>
      <c r="R1203" s="16"/>
      <c r="S1203" s="16"/>
      <c r="T1203" s="16"/>
      <c r="U1203" s="16"/>
      <c r="V1203" s="16"/>
      <c r="W1203" s="16"/>
      <c r="X1203" s="16"/>
      <c r="Y1203" s="16"/>
      <c r="Z1203" s="16"/>
      <c r="AA1203" s="16"/>
      <c r="AB1203" s="16"/>
      <c r="AC1203" s="16"/>
      <c r="AD1203" s="16"/>
      <c r="AE1203" s="16"/>
      <c r="AF1203" s="16"/>
      <c r="AG1203" s="16"/>
      <c r="AH1203" s="16"/>
      <c r="AI1203" s="16"/>
      <c r="AJ1203" s="16"/>
    </row>
    <row r="1204">
      <c r="B1204" s="26" t="s">
        <v>65</v>
      </c>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row>
    <row r="1205">
      <c r="B1205" t="s">
        <v>132</v>
      </c>
      <c r="C1205" s="16" t="n">
        <v>0.236235739436433</v>
      </c>
      <c r="D1205" s="16" t="n">
        <v>0.267545745023286</v>
      </c>
      <c r="E1205" s="16" t="n">
        <v>0.202299439688202</v>
      </c>
      <c r="F1205" s="16"/>
      <c r="G1205" s="16" t="n">
        <v>0.255634446225417</v>
      </c>
      <c r="H1205" s="16" t="n">
        <v>0.220488842815989</v>
      </c>
      <c r="I1205" s="16" t="n">
        <v>0.243223656086977</v>
      </c>
      <c r="J1205" s="16"/>
      <c r="K1205" s="16" t="n">
        <v>0.288540642246531</v>
      </c>
      <c r="L1205" s="16" t="n">
        <v>0.217409332941712</v>
      </c>
      <c r="M1205" s="16" t="n">
        <v>0.212970725749552</v>
      </c>
      <c r="N1205" s="16" t="n">
        <v>0.238161899776973</v>
      </c>
      <c r="O1205" s="16" t="n">
        <v>0.280154189783906</v>
      </c>
      <c r="P1205" s="16" t="n">
        <v>0.263700141896453</v>
      </c>
      <c r="Q1205" s="16" t="n">
        <v>0.221349645713435</v>
      </c>
      <c r="R1205" s="16" t="n">
        <v>0.22768779168027</v>
      </c>
      <c r="S1205" s="16" t="n">
        <v>0.19270214055545</v>
      </c>
      <c r="T1205" s="16" t="n">
        <v>0.220295075380848</v>
      </c>
      <c r="U1205" s="16" t="n">
        <v>0.237214148099465</v>
      </c>
      <c r="V1205" s="16" t="n">
        <v>0.188057715519847</v>
      </c>
      <c r="W1205" s="16"/>
      <c r="X1205" s="16" t="n">
        <v>0.208649590486724</v>
      </c>
      <c r="Y1205" s="16" t="n">
        <v>0.283365986812689</v>
      </c>
      <c r="Z1205" s="16"/>
      <c r="AA1205" s="16" t="n">
        <v>0.256723095493553</v>
      </c>
      <c r="AB1205" s="16" t="n">
        <v>0.243658517823451</v>
      </c>
      <c r="AC1205" s="16" t="n">
        <v>0.211510687330959</v>
      </c>
      <c r="AD1205" s="16"/>
      <c r="AE1205" s="16" t="n">
        <v>0.243139102224988</v>
      </c>
      <c r="AF1205" s="16" t="n">
        <v>0.22069129171564</v>
      </c>
      <c r="AG1205" s="16" t="n">
        <v>0.251067564472863</v>
      </c>
      <c r="AH1205" s="16"/>
      <c r="AI1205" s="16" t="n">
        <v>0.290016489332606</v>
      </c>
      <c r="AJ1205" s="16" t="n">
        <v>0.211898449073899</v>
      </c>
    </row>
    <row r="1206">
      <c r="B1206" t="s">
        <v>201</v>
      </c>
      <c r="C1206" s="16" t="n">
        <v>0.39689117436863</v>
      </c>
      <c r="D1206" s="16" t="n">
        <v>0.363104192321991</v>
      </c>
      <c r="E1206" s="16" t="n">
        <v>0.432361095270471</v>
      </c>
      <c r="F1206" s="16"/>
      <c r="G1206" s="16" t="n">
        <v>0.361018203301859</v>
      </c>
      <c r="H1206" s="16" t="n">
        <v>0.398456870769596</v>
      </c>
      <c r="I1206" s="16" t="n">
        <v>0.409602938060365</v>
      </c>
      <c r="J1206" s="16"/>
      <c r="K1206" s="16" t="n">
        <v>0.411941853977586</v>
      </c>
      <c r="L1206" s="16" t="n">
        <v>0.386772871698873</v>
      </c>
      <c r="M1206" s="16" t="n">
        <v>0.407622101307844</v>
      </c>
      <c r="N1206" s="16" t="n">
        <v>0.361036130013315</v>
      </c>
      <c r="O1206" s="16" t="n">
        <v>0.458070050452491</v>
      </c>
      <c r="P1206" s="16" t="n">
        <v>0.336389617400009</v>
      </c>
      <c r="Q1206" s="16" t="n">
        <v>0.374200507510009</v>
      </c>
      <c r="R1206" s="16" t="n">
        <v>0.415908258520337</v>
      </c>
      <c r="S1206" s="16" t="n">
        <v>0.400467799820441</v>
      </c>
      <c r="T1206" s="16" t="n">
        <v>0.400245569662569</v>
      </c>
      <c r="U1206" s="16" t="n">
        <v>0.409719013909244</v>
      </c>
      <c r="V1206" s="16" t="n">
        <v>0.47910918743299</v>
      </c>
      <c r="W1206" s="16"/>
      <c r="X1206" s="16" t="n">
        <v>0.401095315745815</v>
      </c>
      <c r="Y1206" s="16" t="n">
        <v>0.389708503693114</v>
      </c>
      <c r="Z1206" s="16"/>
      <c r="AA1206" s="16" t="n">
        <v>0.420402823159725</v>
      </c>
      <c r="AB1206" s="16" t="n">
        <v>0.384598570665342</v>
      </c>
      <c r="AC1206" s="16" t="n">
        <v>0.396352110149482</v>
      </c>
      <c r="AD1206" s="16"/>
      <c r="AE1206" s="16" t="n">
        <v>0.402242770999959</v>
      </c>
      <c r="AF1206" s="16" t="n">
        <v>0.391697484539249</v>
      </c>
      <c r="AG1206" s="16" t="n">
        <v>0.393756714478325</v>
      </c>
      <c r="AH1206" s="16"/>
      <c r="AI1206" s="16" t="n">
        <v>0.40803752260943</v>
      </c>
      <c r="AJ1206" s="16" t="n">
        <v>0.413652632763984</v>
      </c>
    </row>
    <row r="1207">
      <c r="B1207" t="s">
        <v>200</v>
      </c>
      <c r="C1207" s="16" t="n">
        <v>0.254227430822302</v>
      </c>
      <c r="D1207" s="16" t="n">
        <v>0.252690323471945</v>
      </c>
      <c r="E1207" s="16" t="n">
        <v>0.258426253888811</v>
      </c>
      <c r="F1207" s="16"/>
      <c r="G1207" s="16" t="n">
        <v>0.259720188880541</v>
      </c>
      <c r="H1207" s="16" t="n">
        <v>0.262974016233225</v>
      </c>
      <c r="I1207" s="16" t="n">
        <v>0.24392091421646</v>
      </c>
      <c r="J1207" s="16"/>
      <c r="K1207" s="16" t="n">
        <v>0.210860681477553</v>
      </c>
      <c r="L1207" s="16" t="n">
        <v>0.29467059135648</v>
      </c>
      <c r="M1207" s="16" t="n">
        <v>0.227771081137988</v>
      </c>
      <c r="N1207" s="16" t="n">
        <v>0.271395924885178</v>
      </c>
      <c r="O1207" s="16" t="n">
        <v>0.203592571666854</v>
      </c>
      <c r="P1207" s="16" t="n">
        <v>0.252495401684125</v>
      </c>
      <c r="Q1207" s="16" t="n">
        <v>0.279678595238687</v>
      </c>
      <c r="R1207" s="16" t="n">
        <v>0.237917433786521</v>
      </c>
      <c r="S1207" s="16" t="n">
        <v>0.272122354997718</v>
      </c>
      <c r="T1207" s="16" t="n">
        <v>0.301407025281856</v>
      </c>
      <c r="U1207" s="16" t="n">
        <v>0.226780046943246</v>
      </c>
      <c r="V1207" s="16" t="n">
        <v>0.233976449686635</v>
      </c>
      <c r="W1207" s="16"/>
      <c r="X1207" s="16" t="n">
        <v>0.271044986564862</v>
      </c>
      <c r="Y1207" s="16" t="n">
        <v>0.225495056330457</v>
      </c>
      <c r="Z1207" s="16"/>
      <c r="AA1207" s="16" t="n">
        <v>0.222388569459752</v>
      </c>
      <c r="AB1207" s="16" t="n">
        <v>0.25243345219031</v>
      </c>
      <c r="AC1207" s="16" t="n">
        <v>0.27962218385184</v>
      </c>
      <c r="AD1207" s="16"/>
      <c r="AE1207" s="16" t="n">
        <v>0.244201620414556</v>
      </c>
      <c r="AF1207" s="16" t="n">
        <v>0.271650082641876</v>
      </c>
      <c r="AG1207" s="16" t="n">
        <v>0.243683098462844</v>
      </c>
      <c r="AH1207" s="16"/>
      <c r="AI1207" s="16" t="n">
        <v>0.211655951989016</v>
      </c>
      <c r="AJ1207" s="16" t="n">
        <v>0.256091599997706</v>
      </c>
    </row>
    <row r="1208">
      <c r="B1208" t="s">
        <v>199</v>
      </c>
      <c r="C1208" s="16" t="n">
        <v>0.0869504891692885</v>
      </c>
      <c r="D1208" s="16" t="n">
        <v>0.0938686832527683</v>
      </c>
      <c r="E1208" s="16" t="n">
        <v>0.0785717390092991</v>
      </c>
      <c r="F1208" s="16"/>
      <c r="G1208" s="16" t="n">
        <v>0.100809964289765</v>
      </c>
      <c r="H1208" s="16" t="n">
        <v>0.087361557913675</v>
      </c>
      <c r="I1208" s="16" t="n">
        <v>0.0810941380926937</v>
      </c>
      <c r="J1208" s="16"/>
      <c r="K1208" s="16" t="n">
        <v>0.0672520907689141</v>
      </c>
      <c r="L1208" s="16" t="n">
        <v>0.0749948774310192</v>
      </c>
      <c r="M1208" s="16" t="n">
        <v>0.119029051971175</v>
      </c>
      <c r="N1208" s="16" t="n">
        <v>0.0901681849848493</v>
      </c>
      <c r="O1208" s="16" t="n">
        <v>0.0482400408074804</v>
      </c>
      <c r="P1208" s="16" t="n">
        <v>0.1174876168558</v>
      </c>
      <c r="Q1208" s="16" t="n">
        <v>0.0846719937143329</v>
      </c>
      <c r="R1208" s="16" t="n">
        <v>0.0957362866447579</v>
      </c>
      <c r="S1208" s="16" t="n">
        <v>0.108756608707131</v>
      </c>
      <c r="T1208" s="16" t="n">
        <v>0.0780523296747273</v>
      </c>
      <c r="U1208" s="16" t="n">
        <v>0.0736541148529198</v>
      </c>
      <c r="V1208" s="16" t="n">
        <v>0.0988566473605287</v>
      </c>
      <c r="W1208" s="16"/>
      <c r="X1208" s="16" t="n">
        <v>0.0907569462182114</v>
      </c>
      <c r="Y1208" s="16" t="n">
        <v>0.0804472522488367</v>
      </c>
      <c r="Z1208" s="16"/>
      <c r="AA1208" s="16" t="n">
        <v>0.0826654475391013</v>
      </c>
      <c r="AB1208" s="16" t="n">
        <v>0.0965398690359362</v>
      </c>
      <c r="AC1208" s="16" t="n">
        <v>0.0772190631873923</v>
      </c>
      <c r="AD1208" s="16"/>
      <c r="AE1208" s="16" t="n">
        <v>0.0866728876177943</v>
      </c>
      <c r="AF1208" s="16" t="n">
        <v>0.0906687307290222</v>
      </c>
      <c r="AG1208" s="16" t="n">
        <v>0.0797531186201536</v>
      </c>
      <c r="AH1208" s="16"/>
      <c r="AI1208" s="16" t="n">
        <v>0.0672892290546329</v>
      </c>
      <c r="AJ1208" s="16" t="n">
        <v>0.100460584068629</v>
      </c>
    </row>
    <row r="1209">
      <c r="B1209" t="s">
        <v>135</v>
      </c>
      <c r="C1209" s="16" t="n">
        <v>0.0256951662033474</v>
      </c>
      <c r="D1209" s="16" t="n">
        <v>0.02279105593001</v>
      </c>
      <c r="E1209" s="16" t="n">
        <v>0.0283414721432164</v>
      </c>
      <c r="F1209" s="16"/>
      <c r="G1209" s="16" t="n">
        <v>0.0228171973024172</v>
      </c>
      <c r="H1209" s="16" t="n">
        <v>0.0307187122675148</v>
      </c>
      <c r="I1209" s="16" t="n">
        <v>0.0221583535435039</v>
      </c>
      <c r="J1209" s="16"/>
      <c r="K1209" s="16" t="n">
        <v>0.0214047315294157</v>
      </c>
      <c r="L1209" s="16" t="n">
        <v>0.026152326571916</v>
      </c>
      <c r="M1209" s="16" t="n">
        <v>0.0326070398334407</v>
      </c>
      <c r="N1209" s="16" t="n">
        <v>0.0392378603396842</v>
      </c>
      <c r="O1209" s="16" t="n">
        <v>0.00994314728926837</v>
      </c>
      <c r="P1209" s="16" t="n">
        <v>0.0299272221636135</v>
      </c>
      <c r="Q1209" s="16" t="n">
        <v>0.040099257823536</v>
      </c>
      <c r="R1209" s="16" t="n">
        <v>0.022750229368114</v>
      </c>
      <c r="S1209" s="16" t="n">
        <v>0.0259510959192603</v>
      </c>
      <c r="T1209" s="16" t="n">
        <v>0</v>
      </c>
      <c r="U1209" s="16" t="n">
        <v>0.0526326761951253</v>
      </c>
      <c r="V1209" s="16" t="n">
        <v>0</v>
      </c>
      <c r="W1209" s="16"/>
      <c r="X1209" s="16" t="n">
        <v>0.0284531609843883</v>
      </c>
      <c r="Y1209" s="16" t="n">
        <v>0.020983200914903</v>
      </c>
      <c r="Z1209" s="16"/>
      <c r="AA1209" s="16" t="n">
        <v>0.0178200643478682</v>
      </c>
      <c r="AB1209" s="16" t="n">
        <v>0.0227695902849613</v>
      </c>
      <c r="AC1209" s="16" t="n">
        <v>0.035295955480326</v>
      </c>
      <c r="AD1209" s="16"/>
      <c r="AE1209" s="16" t="n">
        <v>0.0237436187427023</v>
      </c>
      <c r="AF1209" s="16" t="n">
        <v>0.0252924103742122</v>
      </c>
      <c r="AG1209" s="16" t="n">
        <v>0.0317395039658138</v>
      </c>
      <c r="AH1209" s="16"/>
      <c r="AI1209" s="16" t="n">
        <v>0.0230008070143148</v>
      </c>
      <c r="AJ1209" s="16" t="n">
        <v>0.017896734095782</v>
      </c>
    </row>
    <row r="1210">
      <c r="B1210" t="s">
        <v>136</v>
      </c>
      <c r="C1210" s="16" t="n">
        <v>0.633126913805062</v>
      </c>
      <c r="D1210" s="16" t="n">
        <v>0.630649937345277</v>
      </c>
      <c r="E1210" s="16" t="n">
        <v>0.634660534958673</v>
      </c>
      <c r="F1210" s="16"/>
      <c r="G1210" s="16" t="n">
        <v>0.616652649527276</v>
      </c>
      <c r="H1210" s="16" t="n">
        <v>0.618945713585585</v>
      </c>
      <c r="I1210" s="16" t="n">
        <v>0.652826594147342</v>
      </c>
      <c r="J1210" s="16"/>
      <c r="K1210" s="16" t="n">
        <v>0.700482496224117</v>
      </c>
      <c r="L1210" s="16" t="n">
        <v>0.604182204640585</v>
      </c>
      <c r="M1210" s="16" t="n">
        <v>0.620592827057397</v>
      </c>
      <c r="N1210" s="16" t="n">
        <v>0.599198029790288</v>
      </c>
      <c r="O1210" s="16" t="n">
        <v>0.738224240236397</v>
      </c>
      <c r="P1210" s="16" t="n">
        <v>0.600089759296462</v>
      </c>
      <c r="Q1210" s="16" t="n">
        <v>0.595550153223444</v>
      </c>
      <c r="R1210" s="16" t="n">
        <v>0.643596050200607</v>
      </c>
      <c r="S1210" s="16" t="n">
        <v>0.593169940375891</v>
      </c>
      <c r="T1210" s="16" t="n">
        <v>0.620540645043417</v>
      </c>
      <c r="U1210" s="16" t="n">
        <v>0.646933162008709</v>
      </c>
      <c r="V1210" s="16" t="n">
        <v>0.667166902952837</v>
      </c>
      <c r="W1210" s="16"/>
      <c r="X1210" s="16" t="n">
        <v>0.609744906232538</v>
      </c>
      <c r="Y1210" s="16" t="n">
        <v>0.673074490505803</v>
      </c>
      <c r="Z1210" s="16"/>
      <c r="AA1210" s="16" t="n">
        <v>0.677125918653278</v>
      </c>
      <c r="AB1210" s="16" t="n">
        <v>0.628257088488793</v>
      </c>
      <c r="AC1210" s="16" t="n">
        <v>0.607862797480441</v>
      </c>
      <c r="AD1210" s="16"/>
      <c r="AE1210" s="16" t="n">
        <v>0.645381873224947</v>
      </c>
      <c r="AF1210" s="16" t="n">
        <v>0.61238877625489</v>
      </c>
      <c r="AG1210" s="16" t="n">
        <v>0.644824278951188</v>
      </c>
      <c r="AH1210" s="16"/>
      <c r="AI1210" s="16" t="n">
        <v>0.698054011942036</v>
      </c>
      <c r="AJ1210" s="16" t="n">
        <v>0.625551081837882</v>
      </c>
    </row>
    <row r="1211">
      <c r="B1211" t="s">
        <v>137</v>
      </c>
      <c r="C1211" s="16" t="n">
        <v>0.112645655372636</v>
      </c>
      <c r="D1211" s="16" t="n">
        <v>0.116659739182778</v>
      </c>
      <c r="E1211" s="16" t="n">
        <v>0.106913211152515</v>
      </c>
      <c r="F1211" s="16"/>
      <c r="G1211" s="16" t="n">
        <v>0.123627161592182</v>
      </c>
      <c r="H1211" s="16" t="n">
        <v>0.11808027018119</v>
      </c>
      <c r="I1211" s="16" t="n">
        <v>0.103252491636198</v>
      </c>
      <c r="J1211" s="16"/>
      <c r="K1211" s="16" t="n">
        <v>0.0886568222983298</v>
      </c>
      <c r="L1211" s="16" t="n">
        <v>0.101147204002935</v>
      </c>
      <c r="M1211" s="16" t="n">
        <v>0.151636091804616</v>
      </c>
      <c r="N1211" s="16" t="n">
        <v>0.129406045324534</v>
      </c>
      <c r="O1211" s="16" t="n">
        <v>0.0581831880967488</v>
      </c>
      <c r="P1211" s="16" t="n">
        <v>0.147414839019413</v>
      </c>
      <c r="Q1211" s="16" t="n">
        <v>0.124771251537869</v>
      </c>
      <c r="R1211" s="16" t="n">
        <v>0.118486516012872</v>
      </c>
      <c r="S1211" s="16" t="n">
        <v>0.134707704626391</v>
      </c>
      <c r="T1211" s="16" t="n">
        <v>0.0780523296747273</v>
      </c>
      <c r="U1211" s="16" t="n">
        <v>0.126286791048045</v>
      </c>
      <c r="V1211" s="16" t="n">
        <v>0.0988566473605287</v>
      </c>
      <c r="W1211" s="16"/>
      <c r="X1211" s="16" t="n">
        <v>0.1192101072026</v>
      </c>
      <c r="Y1211" s="16" t="n">
        <v>0.10143045316374</v>
      </c>
      <c r="Z1211" s="16"/>
      <c r="AA1211" s="16" t="n">
        <v>0.100485511886969</v>
      </c>
      <c r="AB1211" s="16" t="n">
        <v>0.119309459320898</v>
      </c>
      <c r="AC1211" s="16" t="n">
        <v>0.112515018667718</v>
      </c>
      <c r="AD1211" s="16"/>
      <c r="AE1211" s="16" t="n">
        <v>0.110416506360497</v>
      </c>
      <c r="AF1211" s="16" t="n">
        <v>0.115961141103234</v>
      </c>
      <c r="AG1211" s="16" t="n">
        <v>0.111492622585967</v>
      </c>
      <c r="AH1211" s="16"/>
      <c r="AI1211" s="16" t="n">
        <v>0.0902900360689477</v>
      </c>
      <c r="AJ1211" s="16" t="n">
        <v>0.118357318164411</v>
      </c>
    </row>
    <row r="1212">
      <c r="B1212" t="s">
        <v>138</v>
      </c>
      <c r="C1212" s="16" t="n">
        <v>0.520481258432427</v>
      </c>
      <c r="D1212" s="16" t="n">
        <v>0.513990198162499</v>
      </c>
      <c r="E1212" s="16" t="n">
        <v>0.527747323806158</v>
      </c>
      <c r="F1212" s="16"/>
      <c r="G1212" s="16" t="n">
        <v>0.493025487935094</v>
      </c>
      <c r="H1212" s="16" t="n">
        <v>0.500865443404395</v>
      </c>
      <c r="I1212" s="16" t="n">
        <v>0.549574102511144</v>
      </c>
      <c r="J1212" s="16"/>
      <c r="K1212" s="16" t="n">
        <v>0.611825673925787</v>
      </c>
      <c r="L1212" s="16" t="n">
        <v>0.50303500063765</v>
      </c>
      <c r="M1212" s="16" t="n">
        <v>0.468956735252781</v>
      </c>
      <c r="N1212" s="16" t="n">
        <v>0.469791984465755</v>
      </c>
      <c r="O1212" s="16" t="n">
        <v>0.680041052139648</v>
      </c>
      <c r="P1212" s="16" t="n">
        <v>0.452674920277048</v>
      </c>
      <c r="Q1212" s="16" t="n">
        <v>0.470778901685575</v>
      </c>
      <c r="R1212" s="16" t="n">
        <v>0.525109534187735</v>
      </c>
      <c r="S1212" s="16" t="n">
        <v>0.4584622357495</v>
      </c>
      <c r="T1212" s="16" t="n">
        <v>0.54248831536869</v>
      </c>
      <c r="U1212" s="16" t="n">
        <v>0.520646370960664</v>
      </c>
      <c r="V1212" s="16" t="n">
        <v>0.568310255592308</v>
      </c>
      <c r="W1212" s="16"/>
      <c r="X1212" s="16" t="n">
        <v>0.490534799029939</v>
      </c>
      <c r="Y1212" s="16" t="n">
        <v>0.571644037342063</v>
      </c>
      <c r="Z1212" s="16"/>
      <c r="AA1212" s="16" t="n">
        <v>0.576640406766308</v>
      </c>
      <c r="AB1212" s="16" t="n">
        <v>0.508947629167895</v>
      </c>
      <c r="AC1212" s="16" t="n">
        <v>0.495347778812723</v>
      </c>
      <c r="AD1212" s="16"/>
      <c r="AE1212" s="16" t="n">
        <v>0.53496536686445</v>
      </c>
      <c r="AF1212" s="16" t="n">
        <v>0.496427635151655</v>
      </c>
      <c r="AG1212" s="16" t="n">
        <v>0.533331656365221</v>
      </c>
      <c r="AH1212" s="16"/>
      <c r="AI1212" s="16" t="n">
        <v>0.607763975873089</v>
      </c>
      <c r="AJ1212" s="16" t="n">
        <v>0.507193763673471</v>
      </c>
    </row>
    <row r="1213">
      <c r="C1213" s="16"/>
      <c r="D1213" s="16"/>
      <c r="E1213" s="16"/>
      <c r="F1213" s="16"/>
      <c r="G1213" s="16"/>
      <c r="H1213" s="16"/>
      <c r="I1213" s="16"/>
      <c r="J1213" s="16"/>
      <c r="K1213" s="16"/>
      <c r="L1213" s="16"/>
      <c r="M1213" s="16"/>
      <c r="N1213" s="16"/>
      <c r="O1213" s="16"/>
      <c r="P1213" s="16"/>
      <c r="Q1213" s="16"/>
      <c r="R1213" s="16"/>
      <c r="S1213" s="16"/>
      <c r="T1213" s="16"/>
      <c r="U1213" s="16"/>
      <c r="V1213" s="16"/>
      <c r="W1213" s="16"/>
      <c r="X1213" s="16"/>
      <c r="Y1213" s="16"/>
      <c r="Z1213" s="16"/>
      <c r="AA1213" s="16"/>
      <c r="AB1213" s="16"/>
      <c r="AC1213" s="16"/>
      <c r="AD1213" s="16"/>
      <c r="AE1213" s="16"/>
      <c r="AF1213" s="16"/>
      <c r="AG1213" s="16"/>
      <c r="AH1213" s="16"/>
      <c r="AI1213" s="16"/>
      <c r="AJ1213" s="16"/>
    </row>
    <row r="1214">
      <c r="B1214" s="7" t="s">
        <v>369</v>
      </c>
      <c r="C1214" s="16"/>
      <c r="D1214" s="16"/>
      <c r="E1214" s="16"/>
      <c r="F1214" s="16"/>
      <c r="G1214" s="16"/>
      <c r="H1214" s="16"/>
      <c r="I1214" s="16"/>
      <c r="J1214" s="16"/>
      <c r="K1214" s="16"/>
      <c r="L1214" s="16"/>
      <c r="M1214" s="16"/>
      <c r="N1214" s="16"/>
      <c r="O1214" s="16"/>
      <c r="P1214" s="16"/>
      <c r="Q1214" s="16"/>
      <c r="R1214" s="16"/>
      <c r="S1214" s="16"/>
      <c r="T1214" s="16"/>
      <c r="U1214" s="16"/>
      <c r="V1214" s="16"/>
      <c r="W1214" s="16"/>
      <c r="X1214" s="16"/>
      <c r="Y1214" s="16"/>
      <c r="Z1214" s="16"/>
      <c r="AA1214" s="16"/>
      <c r="AB1214" s="16"/>
      <c r="AC1214" s="16"/>
      <c r="AD1214" s="16"/>
      <c r="AE1214" s="16"/>
      <c r="AF1214" s="16"/>
      <c r="AG1214" s="16"/>
      <c r="AH1214" s="16"/>
      <c r="AI1214" s="16"/>
      <c r="AJ1214" s="16"/>
    </row>
    <row r="1215">
      <c r="B1215" s="26" t="s">
        <v>65</v>
      </c>
      <c r="C1215" s="16"/>
      <c r="D1215" s="16"/>
      <c r="E1215" s="16"/>
      <c r="F1215" s="16"/>
      <c r="G1215" s="16"/>
      <c r="H1215" s="16"/>
      <c r="I1215" s="16"/>
      <c r="J1215" s="16"/>
      <c r="K1215" s="16"/>
      <c r="L1215" s="16"/>
      <c r="M1215" s="16"/>
      <c r="N1215" s="16"/>
      <c r="O1215" s="16"/>
      <c r="P1215" s="16"/>
      <c r="Q1215" s="16"/>
      <c r="R1215" s="16"/>
      <c r="S1215" s="16"/>
      <c r="T1215" s="16"/>
      <c r="U1215" s="16"/>
      <c r="V1215" s="16"/>
      <c r="W1215" s="16"/>
      <c r="X1215" s="16"/>
      <c r="Y1215" s="16"/>
      <c r="Z1215" s="16"/>
      <c r="AA1215" s="16"/>
      <c r="AB1215" s="16"/>
      <c r="AC1215" s="16"/>
      <c r="AD1215" s="16"/>
      <c r="AE1215" s="16"/>
      <c r="AF1215" s="16"/>
      <c r="AG1215" s="16"/>
      <c r="AH1215" s="16"/>
      <c r="AI1215" s="16"/>
      <c r="AJ1215" s="16"/>
    </row>
    <row r="1216">
      <c r="B1216" t="s">
        <v>132</v>
      </c>
      <c r="C1216" s="16" t="n">
        <v>0.442626896185479</v>
      </c>
      <c r="D1216" s="16" t="n">
        <v>0.438208674944566</v>
      </c>
      <c r="E1216" s="16" t="n">
        <v>0.445293426300681</v>
      </c>
      <c r="F1216" s="16"/>
      <c r="G1216" s="16" t="n">
        <v>0.498149117437796</v>
      </c>
      <c r="H1216" s="16" t="n">
        <v>0.408755411798138</v>
      </c>
      <c r="I1216" s="16" t="n">
        <v>0.452209121216517</v>
      </c>
      <c r="J1216" s="16"/>
      <c r="K1216" s="16" t="n">
        <v>0.467487741641335</v>
      </c>
      <c r="L1216" s="16" t="n">
        <v>0.465348789621021</v>
      </c>
      <c r="M1216" s="16" t="n">
        <v>0.438960270955263</v>
      </c>
      <c r="N1216" s="16" t="n">
        <v>0.457225951662344</v>
      </c>
      <c r="O1216" s="16" t="n">
        <v>0.430577764314745</v>
      </c>
      <c r="P1216" s="16" t="n">
        <v>0.484013188326922</v>
      </c>
      <c r="Q1216" s="16" t="n">
        <v>0.461275996317533</v>
      </c>
      <c r="R1216" s="16" t="n">
        <v>0.43597596876963</v>
      </c>
      <c r="S1216" s="16" t="n">
        <v>0.410919282126599</v>
      </c>
      <c r="T1216" s="16" t="n">
        <v>0.326199992067998</v>
      </c>
      <c r="U1216" s="16" t="n">
        <v>0.503385499062427</v>
      </c>
      <c r="V1216" s="16" t="n">
        <v>0.386535688127549</v>
      </c>
      <c r="W1216" s="16"/>
      <c r="X1216" s="16" t="n">
        <v>0.432050430637866</v>
      </c>
      <c r="Y1216" s="16" t="n">
        <v>0.460696523755975</v>
      </c>
      <c r="Z1216" s="16"/>
      <c r="AA1216" s="16" t="n">
        <v>0.445339316504699</v>
      </c>
      <c r="AB1216" s="16" t="n">
        <v>0.442405737098987</v>
      </c>
      <c r="AC1216" s="16" t="n">
        <v>0.440963694878447</v>
      </c>
      <c r="AD1216" s="16"/>
      <c r="AE1216" s="16" t="n">
        <v>0.444010351403925</v>
      </c>
      <c r="AF1216" s="16" t="n">
        <v>0.436046357870887</v>
      </c>
      <c r="AG1216" s="16" t="n">
        <v>0.452994525638455</v>
      </c>
      <c r="AH1216" s="16"/>
      <c r="AI1216" s="16" t="n">
        <v>0.458308163025324</v>
      </c>
      <c r="AJ1216" s="16" t="n">
        <v>0.409189306039366</v>
      </c>
    </row>
    <row r="1217">
      <c r="B1217" t="s">
        <v>201</v>
      </c>
      <c r="C1217" s="16" t="n">
        <v>0.324321041316404</v>
      </c>
      <c r="D1217" s="16" t="n">
        <v>0.297151862898528</v>
      </c>
      <c r="E1217" s="16" t="n">
        <v>0.353177943362415</v>
      </c>
      <c r="F1217" s="16"/>
      <c r="G1217" s="16" t="n">
        <v>0.286233279605199</v>
      </c>
      <c r="H1217" s="16" t="n">
        <v>0.348417336901268</v>
      </c>
      <c r="I1217" s="16" t="n">
        <v>0.316946946065037</v>
      </c>
      <c r="J1217" s="16"/>
      <c r="K1217" s="16" t="n">
        <v>0.324985903570243</v>
      </c>
      <c r="L1217" s="16" t="n">
        <v>0.308672689590822</v>
      </c>
      <c r="M1217" s="16" t="n">
        <v>0.282907701577776</v>
      </c>
      <c r="N1217" s="16" t="n">
        <v>0.292526631777456</v>
      </c>
      <c r="O1217" s="16" t="n">
        <v>0.381742097887384</v>
      </c>
      <c r="P1217" s="16" t="n">
        <v>0.279024830858613</v>
      </c>
      <c r="Q1217" s="16" t="n">
        <v>0.336617478235834</v>
      </c>
      <c r="R1217" s="16" t="n">
        <v>0.320474133967637</v>
      </c>
      <c r="S1217" s="16" t="n">
        <v>0.345150046664484</v>
      </c>
      <c r="T1217" s="16" t="n">
        <v>0.410493360861766</v>
      </c>
      <c r="U1217" s="16" t="n">
        <v>0.276128845094461</v>
      </c>
      <c r="V1217" s="16" t="n">
        <v>0.321306453127127</v>
      </c>
      <c r="W1217" s="16"/>
      <c r="X1217" s="16" t="n">
        <v>0.339608359549493</v>
      </c>
      <c r="Y1217" s="16" t="n">
        <v>0.2982030394395</v>
      </c>
      <c r="Z1217" s="16"/>
      <c r="AA1217" s="16" t="n">
        <v>0.329140047185506</v>
      </c>
      <c r="AB1217" s="16" t="n">
        <v>0.339859992885964</v>
      </c>
      <c r="AC1217" s="16" t="n">
        <v>0.300056499490599</v>
      </c>
      <c r="AD1217" s="16"/>
      <c r="AE1217" s="16" t="n">
        <v>0.313041263916442</v>
      </c>
      <c r="AF1217" s="16" t="n">
        <v>0.353818845667774</v>
      </c>
      <c r="AG1217" s="16" t="n">
        <v>0.291339299142397</v>
      </c>
      <c r="AH1217" s="16"/>
      <c r="AI1217" s="16" t="n">
        <v>0.328659508681273</v>
      </c>
      <c r="AJ1217" s="16" t="n">
        <v>0.36662435463305</v>
      </c>
    </row>
    <row r="1218">
      <c r="B1218" t="s">
        <v>200</v>
      </c>
      <c r="C1218" s="16" t="n">
        <v>0.141085921780501</v>
      </c>
      <c r="D1218" s="16" t="n">
        <v>0.159227187072323</v>
      </c>
      <c r="E1218" s="16" t="n">
        <v>0.123586712947318</v>
      </c>
      <c r="F1218" s="16"/>
      <c r="G1218" s="16" t="n">
        <v>0.119206813102121</v>
      </c>
      <c r="H1218" s="16" t="n">
        <v>0.141415098237556</v>
      </c>
      <c r="I1218" s="16" t="n">
        <v>0.149421037509205</v>
      </c>
      <c r="J1218" s="16"/>
      <c r="K1218" s="16" t="n">
        <v>0.135072911646764</v>
      </c>
      <c r="L1218" s="16" t="n">
        <v>0.128647616999255</v>
      </c>
      <c r="M1218" s="16" t="n">
        <v>0.172795357756485</v>
      </c>
      <c r="N1218" s="16" t="n">
        <v>0.119346362947176</v>
      </c>
      <c r="O1218" s="16" t="n">
        <v>0.124566619065355</v>
      </c>
      <c r="P1218" s="16" t="n">
        <v>0.148641770396664</v>
      </c>
      <c r="Q1218" s="16" t="n">
        <v>0.132011470807635</v>
      </c>
      <c r="R1218" s="16" t="n">
        <v>0.0817169934326596</v>
      </c>
      <c r="S1218" s="16" t="n">
        <v>0.163184470184453</v>
      </c>
      <c r="T1218" s="16" t="n">
        <v>0.186650067774745</v>
      </c>
      <c r="U1218" s="16" t="n">
        <v>0.102949189183378</v>
      </c>
      <c r="V1218" s="16" t="n">
        <v>0.181104664368865</v>
      </c>
      <c r="W1218" s="16"/>
      <c r="X1218" s="16" t="n">
        <v>0.138608334454546</v>
      </c>
      <c r="Y1218" s="16" t="n">
        <v>0.145318817926369</v>
      </c>
      <c r="Z1218" s="16"/>
      <c r="AA1218" s="16" t="n">
        <v>0.152458541429376</v>
      </c>
      <c r="AB1218" s="16" t="n">
        <v>0.124673896227263</v>
      </c>
      <c r="AC1218" s="16" t="n">
        <v>0.154824040211105</v>
      </c>
      <c r="AD1218" s="16"/>
      <c r="AE1218" s="16" t="n">
        <v>0.141778692447016</v>
      </c>
      <c r="AF1218" s="16" t="n">
        <v>0.133223846887533</v>
      </c>
      <c r="AG1218" s="16" t="n">
        <v>0.156023408019253</v>
      </c>
      <c r="AH1218" s="16"/>
      <c r="AI1218" s="16" t="n">
        <v>0.127440223217133</v>
      </c>
      <c r="AJ1218" s="16" t="n">
        <v>0.149539800861206</v>
      </c>
    </row>
    <row r="1219">
      <c r="B1219" t="s">
        <v>199</v>
      </c>
      <c r="C1219" s="16" t="n">
        <v>0.0639945604521173</v>
      </c>
      <c r="D1219" s="16" t="n">
        <v>0.0716128404127103</v>
      </c>
      <c r="E1219" s="16" t="n">
        <v>0.0570730551183983</v>
      </c>
      <c r="F1219" s="16"/>
      <c r="G1219" s="16" t="n">
        <v>0.0654429159780188</v>
      </c>
      <c r="H1219" s="16" t="n">
        <v>0.0671400331692017</v>
      </c>
      <c r="I1219" s="16" t="n">
        <v>0.0604962308462192</v>
      </c>
      <c r="J1219" s="16"/>
      <c r="K1219" s="16" t="n">
        <v>0.0603508763675267</v>
      </c>
      <c r="L1219" s="16" t="n">
        <v>0.079096258947894</v>
      </c>
      <c r="M1219" s="16" t="n">
        <v>0.0466966458885404</v>
      </c>
      <c r="N1219" s="16" t="n">
        <v>0.0862399902702401</v>
      </c>
      <c r="O1219" s="16" t="n">
        <v>0.0350013033805003</v>
      </c>
      <c r="P1219" s="16" t="n">
        <v>0.0656089266124129</v>
      </c>
      <c r="Q1219" s="16" t="n">
        <v>0.0387150375986029</v>
      </c>
      <c r="R1219" s="16" t="n">
        <v>0.109361678349794</v>
      </c>
      <c r="S1219" s="16" t="n">
        <v>0.0559828973356986</v>
      </c>
      <c r="T1219" s="16" t="n">
        <v>0.0766565792954902</v>
      </c>
      <c r="U1219" s="16" t="n">
        <v>0.0426258827740253</v>
      </c>
      <c r="V1219" s="16" t="n">
        <v>0.111053194376459</v>
      </c>
      <c r="W1219" s="16"/>
      <c r="X1219" s="16" t="n">
        <v>0.0616305590143104</v>
      </c>
      <c r="Y1219" s="16" t="n">
        <v>0.0680333979413509</v>
      </c>
      <c r="Z1219" s="16"/>
      <c r="AA1219" s="16" t="n">
        <v>0.0500700199773001</v>
      </c>
      <c r="AB1219" s="16" t="n">
        <v>0.0674630895145459</v>
      </c>
      <c r="AC1219" s="16" t="n">
        <v>0.0694120672167244</v>
      </c>
      <c r="AD1219" s="16"/>
      <c r="AE1219" s="16" t="n">
        <v>0.0747654228497151</v>
      </c>
      <c r="AF1219" s="16" t="n">
        <v>0.0491446527987199</v>
      </c>
      <c r="AG1219" s="16" t="n">
        <v>0.0670690974430776</v>
      </c>
      <c r="AH1219" s="16"/>
      <c r="AI1219" s="16" t="n">
        <v>0.0591452953253806</v>
      </c>
      <c r="AJ1219" s="16" t="n">
        <v>0.0517637303658609</v>
      </c>
    </row>
    <row r="1220">
      <c r="B1220" t="s">
        <v>135</v>
      </c>
      <c r="C1220" s="16" t="n">
        <v>0.0279715802654983</v>
      </c>
      <c r="D1220" s="16" t="n">
        <v>0.0337994346718724</v>
      </c>
      <c r="E1220" s="16" t="n">
        <v>0.0208688622711877</v>
      </c>
      <c r="F1220" s="16"/>
      <c r="G1220" s="16" t="n">
        <v>0.0309678738768653</v>
      </c>
      <c r="H1220" s="16" t="n">
        <v>0.0342721198938362</v>
      </c>
      <c r="I1220" s="16" t="n">
        <v>0.0209266643630223</v>
      </c>
      <c r="J1220" s="16"/>
      <c r="K1220" s="16" t="n">
        <v>0.0121025667741305</v>
      </c>
      <c r="L1220" s="16" t="n">
        <v>0.0182346448410081</v>
      </c>
      <c r="M1220" s="16" t="n">
        <v>0.0586400238219355</v>
      </c>
      <c r="N1220" s="16" t="n">
        <v>0.0446610633427838</v>
      </c>
      <c r="O1220" s="16" t="n">
        <v>0.0281122153520161</v>
      </c>
      <c r="P1220" s="16" t="n">
        <v>0.0227112838053883</v>
      </c>
      <c r="Q1220" s="16" t="n">
        <v>0.0313800170403956</v>
      </c>
      <c r="R1220" s="16" t="n">
        <v>0.0524712254802798</v>
      </c>
      <c r="S1220" s="16" t="n">
        <v>0.0247633036887657</v>
      </c>
      <c r="T1220" s="16" t="n">
        <v>0</v>
      </c>
      <c r="U1220" s="16" t="n">
        <v>0.0749105838857093</v>
      </c>
      <c r="V1220" s="16" t="n">
        <v>0</v>
      </c>
      <c r="W1220" s="16"/>
      <c r="X1220" s="16" t="n">
        <v>0.0281023163437846</v>
      </c>
      <c r="Y1220" s="16" t="n">
        <v>0.0277482209368052</v>
      </c>
      <c r="Z1220" s="16"/>
      <c r="AA1220" s="16" t="n">
        <v>0.0229920749031191</v>
      </c>
      <c r="AB1220" s="16" t="n">
        <v>0.0255972842732405</v>
      </c>
      <c r="AC1220" s="16" t="n">
        <v>0.0347436982031253</v>
      </c>
      <c r="AD1220" s="16"/>
      <c r="AE1220" s="16" t="n">
        <v>0.0264042693829031</v>
      </c>
      <c r="AF1220" s="16" t="n">
        <v>0.0277662967750864</v>
      </c>
      <c r="AG1220" s="16" t="n">
        <v>0.0325736697568172</v>
      </c>
      <c r="AH1220" s="16"/>
      <c r="AI1220" s="16" t="n">
        <v>0.0264468097508895</v>
      </c>
      <c r="AJ1220" s="16" t="n">
        <v>0.0228828081005175</v>
      </c>
    </row>
    <row r="1221">
      <c r="B1221" t="s">
        <v>136</v>
      </c>
      <c r="C1221" s="16" t="n">
        <v>0.766947937501883</v>
      </c>
      <c r="D1221" s="16" t="n">
        <v>0.735360537843094</v>
      </c>
      <c r="E1221" s="16" t="n">
        <v>0.798471369663096</v>
      </c>
      <c r="F1221" s="16"/>
      <c r="G1221" s="16" t="n">
        <v>0.784382397042995</v>
      </c>
      <c r="H1221" s="16" t="n">
        <v>0.757172748699406</v>
      </c>
      <c r="I1221" s="16" t="n">
        <v>0.769156067281553</v>
      </c>
      <c r="J1221" s="16"/>
      <c r="K1221" s="16" t="n">
        <v>0.792473645211578</v>
      </c>
      <c r="L1221" s="16" t="n">
        <v>0.774021479211843</v>
      </c>
      <c r="M1221" s="16" t="n">
        <v>0.721867972533039</v>
      </c>
      <c r="N1221" s="16" t="n">
        <v>0.7497525834398</v>
      </c>
      <c r="O1221" s="16" t="n">
        <v>0.812319862202128</v>
      </c>
      <c r="P1221" s="16" t="n">
        <v>0.763038019185535</v>
      </c>
      <c r="Q1221" s="16" t="n">
        <v>0.797893474553367</v>
      </c>
      <c r="R1221" s="16" t="n">
        <v>0.756450102737267</v>
      </c>
      <c r="S1221" s="16" t="n">
        <v>0.756069328791082</v>
      </c>
      <c r="T1221" s="16" t="n">
        <v>0.736693352929764</v>
      </c>
      <c r="U1221" s="16" t="n">
        <v>0.779514344156888</v>
      </c>
      <c r="V1221" s="16" t="n">
        <v>0.707842141254676</v>
      </c>
      <c r="W1221" s="16"/>
      <c r="X1221" s="16" t="n">
        <v>0.771658790187359</v>
      </c>
      <c r="Y1221" s="16" t="n">
        <v>0.758899563195475</v>
      </c>
      <c r="Z1221" s="16"/>
      <c r="AA1221" s="16" t="n">
        <v>0.774479363690205</v>
      </c>
      <c r="AB1221" s="16" t="n">
        <v>0.782265729984951</v>
      </c>
      <c r="AC1221" s="16" t="n">
        <v>0.741020194369046</v>
      </c>
      <c r="AD1221" s="16"/>
      <c r="AE1221" s="16" t="n">
        <v>0.757051615320366</v>
      </c>
      <c r="AF1221" s="16" t="n">
        <v>0.789865203538661</v>
      </c>
      <c r="AG1221" s="16" t="n">
        <v>0.744333824780852</v>
      </c>
      <c r="AH1221" s="16"/>
      <c r="AI1221" s="16" t="n">
        <v>0.786967671706597</v>
      </c>
      <c r="AJ1221" s="16" t="n">
        <v>0.775813660672416</v>
      </c>
    </row>
    <row r="1222">
      <c r="B1222" t="s">
        <v>137</v>
      </c>
      <c r="C1222" s="16" t="n">
        <v>0.0919661407176157</v>
      </c>
      <c r="D1222" s="16" t="n">
        <v>0.105412275084583</v>
      </c>
      <c r="E1222" s="16" t="n">
        <v>0.077941917389586</v>
      </c>
      <c r="F1222" s="16"/>
      <c r="G1222" s="16" t="n">
        <v>0.096410789854884</v>
      </c>
      <c r="H1222" s="16" t="n">
        <v>0.101412153063038</v>
      </c>
      <c r="I1222" s="16" t="n">
        <v>0.0814228952092416</v>
      </c>
      <c r="J1222" s="16"/>
      <c r="K1222" s="16" t="n">
        <v>0.0724534431416572</v>
      </c>
      <c r="L1222" s="16" t="n">
        <v>0.0973309037889021</v>
      </c>
      <c r="M1222" s="16" t="n">
        <v>0.105336669710476</v>
      </c>
      <c r="N1222" s="16" t="n">
        <v>0.130901053613024</v>
      </c>
      <c r="O1222" s="16" t="n">
        <v>0.0631135187325164</v>
      </c>
      <c r="P1222" s="16" t="n">
        <v>0.0883202104178012</v>
      </c>
      <c r="Q1222" s="16" t="n">
        <v>0.0700950546389986</v>
      </c>
      <c r="R1222" s="16" t="n">
        <v>0.161832903830074</v>
      </c>
      <c r="S1222" s="16" t="n">
        <v>0.0807462010244643</v>
      </c>
      <c r="T1222" s="16" t="n">
        <v>0.0766565792954902</v>
      </c>
      <c r="U1222" s="16" t="n">
        <v>0.117536466659735</v>
      </c>
      <c r="V1222" s="16" t="n">
        <v>0.111053194376459</v>
      </c>
      <c r="W1222" s="16"/>
      <c r="X1222" s="16" t="n">
        <v>0.089732875358095</v>
      </c>
      <c r="Y1222" s="16" t="n">
        <v>0.0957816188781561</v>
      </c>
      <c r="Z1222" s="16"/>
      <c r="AA1222" s="16" t="n">
        <v>0.0730620948804191</v>
      </c>
      <c r="AB1222" s="16" t="n">
        <v>0.0930603737877865</v>
      </c>
      <c r="AC1222" s="16" t="n">
        <v>0.10415576541985</v>
      </c>
      <c r="AD1222" s="16"/>
      <c r="AE1222" s="16" t="n">
        <v>0.101169692232618</v>
      </c>
      <c r="AF1222" s="16" t="n">
        <v>0.0769109495738063</v>
      </c>
      <c r="AG1222" s="16" t="n">
        <v>0.0996427671998948</v>
      </c>
      <c r="AH1222" s="16"/>
      <c r="AI1222" s="16" t="n">
        <v>0.0855921050762702</v>
      </c>
      <c r="AJ1222" s="16" t="n">
        <v>0.0746465384663784</v>
      </c>
    </row>
    <row r="1223">
      <c r="B1223" t="s">
        <v>138</v>
      </c>
      <c r="C1223" s="16" t="n">
        <v>0.674981796784267</v>
      </c>
      <c r="D1223" s="16" t="n">
        <v>0.629948262758512</v>
      </c>
      <c r="E1223" s="16" t="n">
        <v>0.72052945227351</v>
      </c>
      <c r="F1223" s="16"/>
      <c r="G1223" s="16" t="n">
        <v>0.687971607188111</v>
      </c>
      <c r="H1223" s="16" t="n">
        <v>0.655760595636368</v>
      </c>
      <c r="I1223" s="16" t="n">
        <v>0.687733172072312</v>
      </c>
      <c r="J1223" s="16"/>
      <c r="K1223" s="16" t="n">
        <v>0.720020202069921</v>
      </c>
      <c r="L1223" s="16" t="n">
        <v>0.676690575422941</v>
      </c>
      <c r="M1223" s="16" t="n">
        <v>0.616531302822564</v>
      </c>
      <c r="N1223" s="16" t="n">
        <v>0.618851529826776</v>
      </c>
      <c r="O1223" s="16" t="n">
        <v>0.749206343469612</v>
      </c>
      <c r="P1223" s="16" t="n">
        <v>0.674717808767734</v>
      </c>
      <c r="Q1223" s="16" t="n">
        <v>0.727798419914368</v>
      </c>
      <c r="R1223" s="16" t="n">
        <v>0.594617198907193</v>
      </c>
      <c r="S1223" s="16" t="n">
        <v>0.675323127766618</v>
      </c>
      <c r="T1223" s="16" t="n">
        <v>0.660036773634274</v>
      </c>
      <c r="U1223" s="16" t="n">
        <v>0.661977877497153</v>
      </c>
      <c r="V1223" s="16" t="n">
        <v>0.596788946878217</v>
      </c>
      <c r="W1223" s="16"/>
      <c r="X1223" s="16" t="n">
        <v>0.681925914829264</v>
      </c>
      <c r="Y1223" s="16" t="n">
        <v>0.663117944317319</v>
      </c>
      <c r="Z1223" s="16"/>
      <c r="AA1223" s="16" t="n">
        <v>0.701417268809786</v>
      </c>
      <c r="AB1223" s="16" t="n">
        <v>0.689205356197164</v>
      </c>
      <c r="AC1223" s="16" t="n">
        <v>0.636864428949196</v>
      </c>
      <c r="AD1223" s="16"/>
      <c r="AE1223" s="16" t="n">
        <v>0.655881923087748</v>
      </c>
      <c r="AF1223" s="16" t="n">
        <v>0.712954253964855</v>
      </c>
      <c r="AG1223" s="16" t="n">
        <v>0.644691057580957</v>
      </c>
      <c r="AH1223" s="16"/>
      <c r="AI1223" s="16" t="n">
        <v>0.701375566630327</v>
      </c>
      <c r="AJ1223" s="16" t="n">
        <v>0.701167122206037</v>
      </c>
    </row>
    <row r="1224">
      <c r="C1224" s="16"/>
      <c r="D1224" s="16"/>
      <c r="E1224" s="16"/>
      <c r="F1224" s="16"/>
      <c r="G1224" s="16"/>
      <c r="H1224" s="16"/>
      <c r="I1224" s="16"/>
      <c r="J1224" s="16"/>
      <c r="K1224" s="16"/>
      <c r="L1224" s="16"/>
      <c r="M1224" s="16"/>
      <c r="N1224" s="16"/>
      <c r="O1224" s="16"/>
      <c r="P1224" s="16"/>
      <c r="Q1224" s="16"/>
      <c r="R1224" s="16"/>
      <c r="S1224" s="16"/>
      <c r="T1224" s="16"/>
      <c r="U1224" s="16"/>
      <c r="V1224" s="16"/>
      <c r="W1224" s="16"/>
      <c r="X1224" s="16"/>
      <c r="Y1224" s="16"/>
      <c r="Z1224" s="16"/>
      <c r="AA1224" s="16"/>
      <c r="AB1224" s="16"/>
      <c r="AC1224" s="16"/>
      <c r="AD1224" s="16"/>
      <c r="AE1224" s="16"/>
      <c r="AF1224" s="16"/>
      <c r="AG1224" s="16"/>
      <c r="AH1224" s="16"/>
      <c r="AI1224" s="16"/>
      <c r="AJ1224" s="16"/>
    </row>
    <row r="1225">
      <c r="B1225" s="7" t="s">
        <v>370</v>
      </c>
      <c r="C1225" s="16"/>
      <c r="D1225" s="16"/>
      <c r="E1225" s="16"/>
      <c r="F1225" s="16"/>
      <c r="G1225" s="16"/>
      <c r="H1225" s="16"/>
      <c r="I1225" s="16"/>
      <c r="J1225" s="16"/>
      <c r="K1225" s="16"/>
      <c r="L1225" s="16"/>
      <c r="M1225" s="16"/>
      <c r="N1225" s="16"/>
      <c r="O1225" s="16"/>
      <c r="P1225" s="16"/>
      <c r="Q1225" s="16"/>
      <c r="R1225" s="16"/>
      <c r="S1225" s="16"/>
      <c r="T1225" s="16"/>
      <c r="U1225" s="16"/>
      <c r="V1225" s="16"/>
      <c r="W1225" s="16"/>
      <c r="X1225" s="16"/>
      <c r="Y1225" s="16"/>
      <c r="Z1225" s="16"/>
      <c r="AA1225" s="16"/>
      <c r="AB1225" s="16"/>
      <c r="AC1225" s="16"/>
      <c r="AD1225" s="16"/>
      <c r="AE1225" s="16"/>
      <c r="AF1225" s="16"/>
      <c r="AG1225" s="16"/>
      <c r="AH1225" s="16"/>
      <c r="AI1225" s="16"/>
      <c r="AJ1225" s="16"/>
    </row>
    <row r="1226">
      <c r="B1226" s="26" t="s">
        <v>65</v>
      </c>
      <c r="C1226" s="16"/>
      <c r="D1226" s="16"/>
      <c r="E1226" s="16"/>
      <c r="F1226" s="16"/>
      <c r="G1226" s="16"/>
      <c r="H1226" s="16"/>
      <c r="I1226" s="16"/>
      <c r="J1226" s="16"/>
      <c r="K1226" s="16"/>
      <c r="L1226" s="16"/>
      <c r="M1226" s="16"/>
      <c r="N1226" s="16"/>
      <c r="O1226" s="16"/>
      <c r="P1226" s="16"/>
      <c r="Q1226" s="16"/>
      <c r="R1226" s="16"/>
      <c r="S1226" s="16"/>
      <c r="T1226" s="16"/>
      <c r="U1226" s="16"/>
      <c r="V1226" s="16"/>
      <c r="W1226" s="16"/>
      <c r="X1226" s="16"/>
      <c r="Y1226" s="16"/>
      <c r="Z1226" s="16"/>
      <c r="AA1226" s="16"/>
      <c r="AB1226" s="16"/>
      <c r="AC1226" s="16"/>
      <c r="AD1226" s="16"/>
      <c r="AE1226" s="16"/>
      <c r="AF1226" s="16"/>
      <c r="AG1226" s="16"/>
      <c r="AH1226" s="16"/>
      <c r="AI1226" s="16"/>
      <c r="AJ1226" s="16"/>
    </row>
    <row r="1227">
      <c r="B1227" t="s">
        <v>132</v>
      </c>
      <c r="C1227" s="16" t="n">
        <v>0.310877819000855</v>
      </c>
      <c r="D1227" s="16" t="n">
        <v>0.334393809154453</v>
      </c>
      <c r="E1227" s="16" t="n">
        <v>0.291576594255122</v>
      </c>
      <c r="F1227" s="16"/>
      <c r="G1227" s="16" t="n">
        <v>0.28489283051859</v>
      </c>
      <c r="H1227" s="16" t="n">
        <v>0.298157584029834</v>
      </c>
      <c r="I1227" s="16" t="n">
        <v>0.332974685426925</v>
      </c>
      <c r="J1227" s="16"/>
      <c r="K1227" s="16" t="n">
        <v>0.400452923957515</v>
      </c>
      <c r="L1227" s="16" t="n">
        <v>0.280162707971127</v>
      </c>
      <c r="M1227" s="16" t="n">
        <v>0.289946626601716</v>
      </c>
      <c r="N1227" s="16" t="n">
        <v>0.28691318926986</v>
      </c>
      <c r="O1227" s="16" t="n">
        <v>0.348323991920664</v>
      </c>
      <c r="P1227" s="16" t="n">
        <v>0.367121031873833</v>
      </c>
      <c r="Q1227" s="16" t="n">
        <v>0.281090477968364</v>
      </c>
      <c r="R1227" s="16" t="n">
        <v>0.308140158841284</v>
      </c>
      <c r="S1227" s="16" t="n">
        <v>0.297953345738159</v>
      </c>
      <c r="T1227" s="16" t="n">
        <v>0.256616804511821</v>
      </c>
      <c r="U1227" s="16" t="n">
        <v>0.260347529064386</v>
      </c>
      <c r="V1227" s="16" t="n">
        <v>0.232854269161782</v>
      </c>
      <c r="W1227" s="16"/>
      <c r="X1227" s="16" t="n">
        <v>0.277527059492777</v>
      </c>
      <c r="Y1227" s="16" t="n">
        <v>0.367856759724595</v>
      </c>
      <c r="Z1227" s="16"/>
      <c r="AA1227" s="16" t="n">
        <v>0.37361126565231</v>
      </c>
      <c r="AB1227" s="16" t="n">
        <v>0.30781832950359</v>
      </c>
      <c r="AC1227" s="16" t="n">
        <v>0.269661575623357</v>
      </c>
      <c r="AD1227" s="16"/>
      <c r="AE1227" s="16" t="n">
        <v>0.324549870220855</v>
      </c>
      <c r="AF1227" s="16" t="n">
        <v>0.303967223030086</v>
      </c>
      <c r="AG1227" s="16" t="n">
        <v>0.289301671935057</v>
      </c>
      <c r="AH1227" s="16"/>
      <c r="AI1227" s="16" t="n">
        <v>0.383688412086078</v>
      </c>
      <c r="AJ1227" s="16" t="n">
        <v>0.2962361669127</v>
      </c>
    </row>
    <row r="1228">
      <c r="B1228" t="s">
        <v>201</v>
      </c>
      <c r="C1228" s="16" t="n">
        <v>0.383274879543803</v>
      </c>
      <c r="D1228" s="16" t="n">
        <v>0.361342690631083</v>
      </c>
      <c r="E1228" s="16" t="n">
        <v>0.401521393886789</v>
      </c>
      <c r="F1228" s="16"/>
      <c r="G1228" s="16" t="n">
        <v>0.37793494639678</v>
      </c>
      <c r="H1228" s="16" t="n">
        <v>0.382498535192776</v>
      </c>
      <c r="I1228" s="16" t="n">
        <v>0.386106181783807</v>
      </c>
      <c r="J1228" s="16"/>
      <c r="K1228" s="16" t="n">
        <v>0.340412668185334</v>
      </c>
      <c r="L1228" s="16" t="n">
        <v>0.387761980755658</v>
      </c>
      <c r="M1228" s="16" t="n">
        <v>0.394307283477275</v>
      </c>
      <c r="N1228" s="16" t="n">
        <v>0.399513154629962</v>
      </c>
      <c r="O1228" s="16" t="n">
        <v>0.396085105648665</v>
      </c>
      <c r="P1228" s="16" t="n">
        <v>0.30330354879166</v>
      </c>
      <c r="Q1228" s="16" t="n">
        <v>0.372569103325379</v>
      </c>
      <c r="R1228" s="16" t="n">
        <v>0.425253752114481</v>
      </c>
      <c r="S1228" s="16" t="n">
        <v>0.403078930887031</v>
      </c>
      <c r="T1228" s="16" t="n">
        <v>0.454580209990769</v>
      </c>
      <c r="U1228" s="16" t="n">
        <v>0.394522489795073</v>
      </c>
      <c r="V1228" s="16" t="n">
        <v>0.39355205750666</v>
      </c>
      <c r="W1228" s="16"/>
      <c r="X1228" s="16" t="n">
        <v>0.407319559304523</v>
      </c>
      <c r="Y1228" s="16" t="n">
        <v>0.342195143939116</v>
      </c>
      <c r="Z1228" s="16"/>
      <c r="AA1228" s="16" t="n">
        <v>0.37862210410195</v>
      </c>
      <c r="AB1228" s="16" t="n">
        <v>0.380236784967856</v>
      </c>
      <c r="AC1228" s="16" t="n">
        <v>0.39069888250622</v>
      </c>
      <c r="AD1228" s="16"/>
      <c r="AE1228" s="16" t="n">
        <v>0.384984211860375</v>
      </c>
      <c r="AF1228" s="16" t="n">
        <v>0.379056801014261</v>
      </c>
      <c r="AG1228" s="16" t="n">
        <v>0.387735126907014</v>
      </c>
      <c r="AH1228" s="16"/>
      <c r="AI1228" s="16" t="n">
        <v>0.352978694300382</v>
      </c>
      <c r="AJ1228" s="16" t="n">
        <v>0.414159742644836</v>
      </c>
    </row>
    <row r="1229">
      <c r="B1229" t="s">
        <v>200</v>
      </c>
      <c r="C1229" s="16" t="n">
        <v>0.200962338821236</v>
      </c>
      <c r="D1229" s="16" t="n">
        <v>0.189269962931021</v>
      </c>
      <c r="E1229" s="16" t="n">
        <v>0.212082788097773</v>
      </c>
      <c r="F1229" s="16"/>
      <c r="G1229" s="16" t="n">
        <v>0.211145468228547</v>
      </c>
      <c r="H1229" s="16" t="n">
        <v>0.204537201301591</v>
      </c>
      <c r="I1229" s="16" t="n">
        <v>0.193614661462244</v>
      </c>
      <c r="J1229" s="16"/>
      <c r="K1229" s="16" t="n">
        <v>0.177198698602462</v>
      </c>
      <c r="L1229" s="16" t="n">
        <v>0.226424904227193</v>
      </c>
      <c r="M1229" s="16" t="n">
        <v>0.223794396276534</v>
      </c>
      <c r="N1229" s="16" t="n">
        <v>0.174166382234607</v>
      </c>
      <c r="O1229" s="16" t="n">
        <v>0.188104966198588</v>
      </c>
      <c r="P1229" s="16" t="n">
        <v>0.226317973019694</v>
      </c>
      <c r="Q1229" s="16" t="n">
        <v>0.235147535971543</v>
      </c>
      <c r="R1229" s="16" t="n">
        <v>0.156492447320481</v>
      </c>
      <c r="S1229" s="16" t="n">
        <v>0.188704986143519</v>
      </c>
      <c r="T1229" s="16" t="n">
        <v>0.192412741925935</v>
      </c>
      <c r="U1229" s="16" t="n">
        <v>0.191132535953716</v>
      </c>
      <c r="V1229" s="16" t="n">
        <v>0.220664079030327</v>
      </c>
      <c r="W1229" s="16"/>
      <c r="X1229" s="16" t="n">
        <v>0.207958502656688</v>
      </c>
      <c r="Y1229" s="16" t="n">
        <v>0.189009567419518</v>
      </c>
      <c r="Z1229" s="16"/>
      <c r="AA1229" s="16" t="n">
        <v>0.161761686950435</v>
      </c>
      <c r="AB1229" s="16" t="n">
        <v>0.21488825193682</v>
      </c>
      <c r="AC1229" s="16" t="n">
        <v>0.210647963165691</v>
      </c>
      <c r="AD1229" s="16"/>
      <c r="AE1229" s="16" t="n">
        <v>0.177717136277365</v>
      </c>
      <c r="AF1229" s="16" t="n">
        <v>0.222177258066759</v>
      </c>
      <c r="AG1229" s="16" t="n">
        <v>0.217446192344708</v>
      </c>
      <c r="AH1229" s="16"/>
      <c r="AI1229" s="16" t="n">
        <v>0.191145517180299</v>
      </c>
      <c r="AJ1229" s="16" t="n">
        <v>0.193305003119719</v>
      </c>
    </row>
    <row r="1230">
      <c r="B1230" t="s">
        <v>199</v>
      </c>
      <c r="C1230" s="16" t="n">
        <v>0.0722886999544224</v>
      </c>
      <c r="D1230" s="16" t="n">
        <v>0.0751782721588923</v>
      </c>
      <c r="E1230" s="16" t="n">
        <v>0.0695109447986628</v>
      </c>
      <c r="F1230" s="16"/>
      <c r="G1230" s="16" t="n">
        <v>0.096985758999611</v>
      </c>
      <c r="H1230" s="16" t="n">
        <v>0.0756840042046275</v>
      </c>
      <c r="I1230" s="16" t="n">
        <v>0.0593756593261074</v>
      </c>
      <c r="J1230" s="16"/>
      <c r="K1230" s="16" t="n">
        <v>0.0666731471378947</v>
      </c>
      <c r="L1230" s="16" t="n">
        <v>0.0744961157208484</v>
      </c>
      <c r="M1230" s="16" t="n">
        <v>0.0482007090123721</v>
      </c>
      <c r="N1230" s="16" t="n">
        <v>0.088255784945249</v>
      </c>
      <c r="O1230" s="16" t="n">
        <v>0.0563834755632266</v>
      </c>
      <c r="P1230" s="16" t="n">
        <v>0.072416299230467</v>
      </c>
      <c r="Q1230" s="16" t="n">
        <v>0.0854500392199993</v>
      </c>
      <c r="R1230" s="16" t="n">
        <v>0.0701940787094729</v>
      </c>
      <c r="S1230" s="16" t="n">
        <v>0.0757536849608584</v>
      </c>
      <c r="T1230" s="16" t="n">
        <v>0.0583428993382598</v>
      </c>
      <c r="U1230" s="16" t="n">
        <v>0.107696740843875</v>
      </c>
      <c r="V1230" s="16" t="n">
        <v>0.0856765791755693</v>
      </c>
      <c r="W1230" s="16"/>
      <c r="X1230" s="16" t="n">
        <v>0.0700374779747698</v>
      </c>
      <c r="Y1230" s="16" t="n">
        <v>0.0761348565525513</v>
      </c>
      <c r="Z1230" s="16"/>
      <c r="AA1230" s="16" t="n">
        <v>0.0643170886607049</v>
      </c>
      <c r="AB1230" s="16" t="n">
        <v>0.0699002914875249</v>
      </c>
      <c r="AC1230" s="16" t="n">
        <v>0.0812407053818576</v>
      </c>
      <c r="AD1230" s="16"/>
      <c r="AE1230" s="16" t="n">
        <v>0.076679012756311</v>
      </c>
      <c r="AF1230" s="16" t="n">
        <v>0.0675358180285806</v>
      </c>
      <c r="AG1230" s="16" t="n">
        <v>0.0707674584926221</v>
      </c>
      <c r="AH1230" s="16"/>
      <c r="AI1230" s="16" t="n">
        <v>0.0503886496193526</v>
      </c>
      <c r="AJ1230" s="16" t="n">
        <v>0.0728718433848261</v>
      </c>
    </row>
    <row r="1231">
      <c r="B1231" t="s">
        <v>135</v>
      </c>
      <c r="C1231" s="16" t="n">
        <v>0.0325962626796828</v>
      </c>
      <c r="D1231" s="16" t="n">
        <v>0.039815265124551</v>
      </c>
      <c r="E1231" s="16" t="n">
        <v>0.0253082789616538</v>
      </c>
      <c r="F1231" s="16"/>
      <c r="G1231" s="16" t="n">
        <v>0.0290409958564731</v>
      </c>
      <c r="H1231" s="16" t="n">
        <v>0.0391226752711712</v>
      </c>
      <c r="I1231" s="16" t="n">
        <v>0.0279288120009161</v>
      </c>
      <c r="J1231" s="16"/>
      <c r="K1231" s="16" t="n">
        <v>0.0152625621167948</v>
      </c>
      <c r="L1231" s="16" t="n">
        <v>0.0311542913251742</v>
      </c>
      <c r="M1231" s="16" t="n">
        <v>0.0437509846321029</v>
      </c>
      <c r="N1231" s="16" t="n">
        <v>0.0511514889203224</v>
      </c>
      <c r="O1231" s="16" t="n">
        <v>0.0111024606688562</v>
      </c>
      <c r="P1231" s="16" t="n">
        <v>0.0308411470843457</v>
      </c>
      <c r="Q1231" s="16" t="n">
        <v>0.0257428435147145</v>
      </c>
      <c r="R1231" s="16" t="n">
        <v>0.0399195630142812</v>
      </c>
      <c r="S1231" s="16" t="n">
        <v>0.0345090522704324</v>
      </c>
      <c r="T1231" s="16" t="n">
        <v>0.0380473442332146</v>
      </c>
      <c r="U1231" s="16" t="n">
        <v>0.0463007043429507</v>
      </c>
      <c r="V1231" s="16" t="n">
        <v>0.0672530151256617</v>
      </c>
      <c r="W1231" s="16"/>
      <c r="X1231" s="16" t="n">
        <v>0.0371574005712426</v>
      </c>
      <c r="Y1231" s="16" t="n">
        <v>0.0248036723642196</v>
      </c>
      <c r="Z1231" s="16"/>
      <c r="AA1231" s="16" t="n">
        <v>0.0216878546345996</v>
      </c>
      <c r="AB1231" s="16" t="n">
        <v>0.0271563421042101</v>
      </c>
      <c r="AC1231" s="16" t="n">
        <v>0.0477508733228747</v>
      </c>
      <c r="AD1231" s="16"/>
      <c r="AE1231" s="16" t="n">
        <v>0.036069768885095</v>
      </c>
      <c r="AF1231" s="16" t="n">
        <v>0.0272628998603134</v>
      </c>
      <c r="AG1231" s="16" t="n">
        <v>0.0347495503205984</v>
      </c>
      <c r="AH1231" s="16"/>
      <c r="AI1231" s="16" t="n">
        <v>0.0217987268138887</v>
      </c>
      <c r="AJ1231" s="16" t="n">
        <v>0.0234272439379201</v>
      </c>
    </row>
    <row r="1232">
      <c r="B1232" t="s">
        <v>136</v>
      </c>
      <c r="C1232" s="16" t="n">
        <v>0.694152698544658</v>
      </c>
      <c r="D1232" s="16" t="n">
        <v>0.695736499785536</v>
      </c>
      <c r="E1232" s="16" t="n">
        <v>0.69309798814191</v>
      </c>
      <c r="F1232" s="16"/>
      <c r="G1232" s="16" t="n">
        <v>0.662827776915369</v>
      </c>
      <c r="H1232" s="16" t="n">
        <v>0.68065611922261</v>
      </c>
      <c r="I1232" s="16" t="n">
        <v>0.719080867210732</v>
      </c>
      <c r="J1232" s="16"/>
      <c r="K1232" s="16" t="n">
        <v>0.740865592142849</v>
      </c>
      <c r="L1232" s="16" t="n">
        <v>0.667924688726785</v>
      </c>
      <c r="M1232" s="16" t="n">
        <v>0.684253910078991</v>
      </c>
      <c r="N1232" s="16" t="n">
        <v>0.686426343899821</v>
      </c>
      <c r="O1232" s="16" t="n">
        <v>0.744409097569329</v>
      </c>
      <c r="P1232" s="16" t="n">
        <v>0.670424580665493</v>
      </c>
      <c r="Q1232" s="16" t="n">
        <v>0.653659581293743</v>
      </c>
      <c r="R1232" s="16" t="n">
        <v>0.733393910955765</v>
      </c>
      <c r="S1232" s="16" t="n">
        <v>0.70103227662519</v>
      </c>
      <c r="T1232" s="16" t="n">
        <v>0.711197014502591</v>
      </c>
      <c r="U1232" s="16" t="n">
        <v>0.654870018859459</v>
      </c>
      <c r="V1232" s="16" t="n">
        <v>0.626406326668442</v>
      </c>
      <c r="W1232" s="16"/>
      <c r="X1232" s="16" t="n">
        <v>0.6848466187973</v>
      </c>
      <c r="Y1232" s="16" t="n">
        <v>0.710051903663711</v>
      </c>
      <c r="Z1232" s="16"/>
      <c r="AA1232" s="16" t="n">
        <v>0.75223336975426</v>
      </c>
      <c r="AB1232" s="16" t="n">
        <v>0.688055114471445</v>
      </c>
      <c r="AC1232" s="16" t="n">
        <v>0.660360458129577</v>
      </c>
      <c r="AD1232" s="16"/>
      <c r="AE1232" s="16" t="n">
        <v>0.709534082081229</v>
      </c>
      <c r="AF1232" s="16" t="n">
        <v>0.683024024044347</v>
      </c>
      <c r="AG1232" s="16" t="n">
        <v>0.677036798842071</v>
      </c>
      <c r="AH1232" s="16"/>
      <c r="AI1232" s="16" t="n">
        <v>0.73666710638646</v>
      </c>
      <c r="AJ1232" s="16" t="n">
        <v>0.710395909557535</v>
      </c>
    </row>
    <row r="1233">
      <c r="B1233" t="s">
        <v>137</v>
      </c>
      <c r="C1233" s="16" t="n">
        <v>0.104884962634105</v>
      </c>
      <c r="D1233" s="16" t="n">
        <v>0.114993537283443</v>
      </c>
      <c r="E1233" s="16" t="n">
        <v>0.0948192237603167</v>
      </c>
      <c r="F1233" s="16"/>
      <c r="G1233" s="16" t="n">
        <v>0.126026754856084</v>
      </c>
      <c r="H1233" s="16" t="n">
        <v>0.114806679475799</v>
      </c>
      <c r="I1233" s="16" t="n">
        <v>0.0873044713270235</v>
      </c>
      <c r="J1233" s="16"/>
      <c r="K1233" s="16" t="n">
        <v>0.0819357092546895</v>
      </c>
      <c r="L1233" s="16" t="n">
        <v>0.105650407046023</v>
      </c>
      <c r="M1233" s="16" t="n">
        <v>0.091951693644475</v>
      </c>
      <c r="N1233" s="16" t="n">
        <v>0.139407273865571</v>
      </c>
      <c r="O1233" s="16" t="n">
        <v>0.0674859362320828</v>
      </c>
      <c r="P1233" s="16" t="n">
        <v>0.103257446314813</v>
      </c>
      <c r="Q1233" s="16" t="n">
        <v>0.111192882734714</v>
      </c>
      <c r="R1233" s="16" t="n">
        <v>0.110113641723754</v>
      </c>
      <c r="S1233" s="16" t="n">
        <v>0.110262737231291</v>
      </c>
      <c r="T1233" s="16" t="n">
        <v>0.0963902435714744</v>
      </c>
      <c r="U1233" s="16" t="n">
        <v>0.153997445186826</v>
      </c>
      <c r="V1233" s="16" t="n">
        <v>0.152929594301231</v>
      </c>
      <c r="W1233" s="16"/>
      <c r="X1233" s="16" t="n">
        <v>0.107194878546012</v>
      </c>
      <c r="Y1233" s="16" t="n">
        <v>0.100938528916771</v>
      </c>
      <c r="Z1233" s="16"/>
      <c r="AA1233" s="16" t="n">
        <v>0.0860049432953044</v>
      </c>
      <c r="AB1233" s="16" t="n">
        <v>0.097056633591735</v>
      </c>
      <c r="AC1233" s="16" t="n">
        <v>0.128991578704732</v>
      </c>
      <c r="AD1233" s="16"/>
      <c r="AE1233" s="16" t="n">
        <v>0.112748781641406</v>
      </c>
      <c r="AF1233" s="16" t="n">
        <v>0.094798717888894</v>
      </c>
      <c r="AG1233" s="16" t="n">
        <v>0.10551700881322</v>
      </c>
      <c r="AH1233" s="16"/>
      <c r="AI1233" s="16" t="n">
        <v>0.0721873764332414</v>
      </c>
      <c r="AJ1233" s="16" t="n">
        <v>0.0962990873227462</v>
      </c>
    </row>
    <row r="1234">
      <c r="B1234" t="s">
        <v>138</v>
      </c>
      <c r="C1234" s="16" t="n">
        <v>0.589267735910553</v>
      </c>
      <c r="D1234" s="16" t="n">
        <v>0.580742962502092</v>
      </c>
      <c r="E1234" s="16" t="n">
        <v>0.598278764381594</v>
      </c>
      <c r="F1234" s="16"/>
      <c r="G1234" s="16" t="n">
        <v>0.536801022059285</v>
      </c>
      <c r="H1234" s="16" t="n">
        <v>0.565849439746811</v>
      </c>
      <c r="I1234" s="16" t="n">
        <v>0.631776395883709</v>
      </c>
      <c r="J1234" s="16"/>
      <c r="K1234" s="16" t="n">
        <v>0.658929882888159</v>
      </c>
      <c r="L1234" s="16" t="n">
        <v>0.562274281680762</v>
      </c>
      <c r="M1234" s="16" t="n">
        <v>0.592302216434516</v>
      </c>
      <c r="N1234" s="16" t="n">
        <v>0.54701907003425</v>
      </c>
      <c r="O1234" s="16" t="n">
        <v>0.676923161337247</v>
      </c>
      <c r="P1234" s="16" t="n">
        <v>0.567167134350681</v>
      </c>
      <c r="Q1234" s="16" t="n">
        <v>0.542466698559029</v>
      </c>
      <c r="R1234" s="16" t="n">
        <v>0.623280269232011</v>
      </c>
      <c r="S1234" s="16" t="n">
        <v>0.590769539393899</v>
      </c>
      <c r="T1234" s="16" t="n">
        <v>0.614806770931116</v>
      </c>
      <c r="U1234" s="16" t="n">
        <v>0.500872573672633</v>
      </c>
      <c r="V1234" s="16" t="n">
        <v>0.473476732367211</v>
      </c>
      <c r="W1234" s="16"/>
      <c r="X1234" s="16" t="n">
        <v>0.577651740251288</v>
      </c>
      <c r="Y1234" s="16" t="n">
        <v>0.60911337474694</v>
      </c>
      <c r="Z1234" s="16"/>
      <c r="AA1234" s="16" t="n">
        <v>0.666228426458956</v>
      </c>
      <c r="AB1234" s="16" t="n">
        <v>0.59099848087971</v>
      </c>
      <c r="AC1234" s="16" t="n">
        <v>0.531368879424844</v>
      </c>
      <c r="AD1234" s="16"/>
      <c r="AE1234" s="16" t="n">
        <v>0.596785300439823</v>
      </c>
      <c r="AF1234" s="16" t="n">
        <v>0.588225306155453</v>
      </c>
      <c r="AG1234" s="16" t="n">
        <v>0.571519790028851</v>
      </c>
      <c r="AH1234" s="16"/>
      <c r="AI1234" s="16" t="n">
        <v>0.664479729953219</v>
      </c>
      <c r="AJ1234" s="16" t="n">
        <v>0.614096822234789</v>
      </c>
    </row>
    <row r="1235">
      <c r="C1235" s="16"/>
      <c r="D1235" s="16"/>
      <c r="E1235" s="16"/>
      <c r="F1235" s="16"/>
      <c r="G1235" s="16"/>
      <c r="H1235" s="16"/>
      <c r="I1235" s="16"/>
      <c r="J1235" s="16"/>
      <c r="K1235" s="16"/>
      <c r="L1235" s="16"/>
      <c r="M1235" s="16"/>
      <c r="N1235" s="16"/>
      <c r="O1235" s="16"/>
      <c r="P1235" s="16"/>
      <c r="Q1235" s="16"/>
      <c r="R1235" s="16"/>
      <c r="S1235" s="16"/>
      <c r="T1235" s="16"/>
      <c r="U1235" s="16"/>
      <c r="V1235" s="16"/>
      <c r="W1235" s="16"/>
      <c r="X1235" s="16"/>
      <c r="Y1235" s="16"/>
      <c r="Z1235" s="16"/>
      <c r="AA1235" s="16"/>
      <c r="AB1235" s="16"/>
      <c r="AC1235" s="16"/>
      <c r="AD1235" s="16"/>
      <c r="AE1235" s="16"/>
      <c r="AF1235" s="16"/>
      <c r="AG1235" s="16"/>
      <c r="AH1235" s="16"/>
      <c r="AI1235" s="16"/>
      <c r="AJ1235" s="16"/>
    </row>
    <row r="1236">
      <c r="B1236" s="7" t="s">
        <v>371</v>
      </c>
      <c r="C1236" s="16"/>
      <c r="D1236" s="16"/>
      <c r="E1236" s="16"/>
      <c r="F1236" s="16"/>
      <c r="G1236" s="16"/>
      <c r="H1236" s="16"/>
      <c r="I1236" s="16"/>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row>
    <row r="1237">
      <c r="B1237" s="26" t="s">
        <v>65</v>
      </c>
      <c r="C1237" s="16"/>
      <c r="D1237" s="16"/>
      <c r="E1237" s="16"/>
      <c r="F1237" s="16"/>
      <c r="G1237" s="16"/>
      <c r="H1237" s="16"/>
      <c r="I1237" s="16"/>
      <c r="J1237" s="16"/>
      <c r="K1237" s="16"/>
      <c r="L1237" s="16"/>
      <c r="M1237" s="16"/>
      <c r="N1237" s="16"/>
      <c r="O1237" s="16"/>
      <c r="P1237" s="16"/>
      <c r="Q1237" s="16"/>
      <c r="R1237" s="16"/>
      <c r="S1237" s="16"/>
      <c r="T1237" s="16"/>
      <c r="U1237" s="16"/>
      <c r="V1237" s="16"/>
      <c r="W1237" s="16"/>
      <c r="X1237" s="16"/>
      <c r="Y1237" s="16"/>
      <c r="Z1237" s="16"/>
      <c r="AA1237" s="16"/>
      <c r="AB1237" s="16"/>
      <c r="AC1237" s="16"/>
      <c r="AD1237" s="16"/>
      <c r="AE1237" s="16"/>
      <c r="AF1237" s="16"/>
      <c r="AG1237" s="16"/>
      <c r="AH1237" s="16"/>
      <c r="AI1237" s="16"/>
      <c r="AJ1237" s="16"/>
    </row>
    <row r="1238">
      <c r="B1238" t="s">
        <v>132</v>
      </c>
      <c r="C1238" s="16" t="n">
        <v>0.245614847255135</v>
      </c>
      <c r="D1238" s="16" t="n">
        <v>0.283433391574335</v>
      </c>
      <c r="E1238" s="16" t="n">
        <v>0.210807496208467</v>
      </c>
      <c r="F1238" s="16"/>
      <c r="G1238" s="16" t="n">
        <v>0.218815866352464</v>
      </c>
      <c r="H1238" s="16" t="n">
        <v>0.222684528767128</v>
      </c>
      <c r="I1238" s="16" t="n">
        <v>0.277531826853571</v>
      </c>
      <c r="J1238" s="16"/>
      <c r="K1238" s="16" t="n">
        <v>0.283548505427777</v>
      </c>
      <c r="L1238" s="16" t="n">
        <v>0.223302852795014</v>
      </c>
      <c r="M1238" s="16" t="n">
        <v>0.205561603865865</v>
      </c>
      <c r="N1238" s="16" t="n">
        <v>0.274127838842157</v>
      </c>
      <c r="O1238" s="16" t="n">
        <v>0.253143511816184</v>
      </c>
      <c r="P1238" s="16" t="n">
        <v>0.294862349508882</v>
      </c>
      <c r="Q1238" s="16" t="n">
        <v>0.212305796418048</v>
      </c>
      <c r="R1238" s="16" t="n">
        <v>0.413052697578029</v>
      </c>
      <c r="S1238" s="16" t="n">
        <v>0.215955835233768</v>
      </c>
      <c r="T1238" s="16" t="n">
        <v>0.170598211828268</v>
      </c>
      <c r="U1238" s="16" t="n">
        <v>0.245747046326139</v>
      </c>
      <c r="V1238" s="16" t="n">
        <v>0.200306977142976</v>
      </c>
      <c r="W1238" s="16"/>
      <c r="X1238" s="16" t="n">
        <v>0.221497173598883</v>
      </c>
      <c r="Y1238" s="16" t="n">
        <v>0.286819291109592</v>
      </c>
      <c r="Z1238" s="16"/>
      <c r="AA1238" s="16" t="n">
        <v>0.295422981915273</v>
      </c>
      <c r="AB1238" s="16" t="n">
        <v>0.231087381711425</v>
      </c>
      <c r="AC1238" s="16" t="n">
        <v>0.229072704553618</v>
      </c>
      <c r="AD1238" s="16"/>
      <c r="AE1238" s="16" t="n">
        <v>0.267317343036239</v>
      </c>
      <c r="AF1238" s="16" t="n">
        <v>0.223648968089985</v>
      </c>
      <c r="AG1238" s="16" t="n">
        <v>0.234832213887561</v>
      </c>
      <c r="AH1238" s="16"/>
      <c r="AI1238" s="16" t="n">
        <v>0.316772338092625</v>
      </c>
      <c r="AJ1238" s="16" t="n">
        <v>0.233558397387636</v>
      </c>
    </row>
    <row r="1239">
      <c r="B1239" t="s">
        <v>201</v>
      </c>
      <c r="C1239" s="16" t="n">
        <v>0.387025338890286</v>
      </c>
      <c r="D1239" s="16" t="n">
        <v>0.36809935501453</v>
      </c>
      <c r="E1239" s="16" t="n">
        <v>0.407324700963726</v>
      </c>
      <c r="F1239" s="16"/>
      <c r="G1239" s="16" t="n">
        <v>0.397218243355767</v>
      </c>
      <c r="H1239" s="16" t="n">
        <v>0.372753450719904</v>
      </c>
      <c r="I1239" s="16" t="n">
        <v>0.396276945298892</v>
      </c>
      <c r="J1239" s="16"/>
      <c r="K1239" s="16" t="n">
        <v>0.391278267649274</v>
      </c>
      <c r="L1239" s="16" t="n">
        <v>0.394380493360277</v>
      </c>
      <c r="M1239" s="16" t="n">
        <v>0.453474415859021</v>
      </c>
      <c r="N1239" s="16" t="n">
        <v>0.383560439126293</v>
      </c>
      <c r="O1239" s="16" t="n">
        <v>0.391874462437359</v>
      </c>
      <c r="P1239" s="16" t="n">
        <v>0.317012804643037</v>
      </c>
      <c r="Q1239" s="16" t="n">
        <v>0.359839554850084</v>
      </c>
      <c r="R1239" s="16" t="n">
        <v>0.318521904542744</v>
      </c>
      <c r="S1239" s="16" t="n">
        <v>0.432728064409048</v>
      </c>
      <c r="T1239" s="16" t="n">
        <v>0.386668657154827</v>
      </c>
      <c r="U1239" s="16" t="n">
        <v>0.374712581325906</v>
      </c>
      <c r="V1239" s="16" t="n">
        <v>0.380375390948644</v>
      </c>
      <c r="W1239" s="16"/>
      <c r="X1239" s="16" t="n">
        <v>0.402366333070661</v>
      </c>
      <c r="Y1239" s="16" t="n">
        <v>0.360815632996329</v>
      </c>
      <c r="Z1239" s="16"/>
      <c r="AA1239" s="16" t="n">
        <v>0.387063998381648</v>
      </c>
      <c r="AB1239" s="16" t="n">
        <v>0.393546450375908</v>
      </c>
      <c r="AC1239" s="16" t="n">
        <v>0.378275125892905</v>
      </c>
      <c r="AD1239" s="16"/>
      <c r="AE1239" s="16" t="n">
        <v>0.390242444175532</v>
      </c>
      <c r="AF1239" s="16" t="n">
        <v>0.392805386537172</v>
      </c>
      <c r="AG1239" s="16" t="n">
        <v>0.366143301582347</v>
      </c>
      <c r="AH1239" s="16"/>
      <c r="AI1239" s="16" t="n">
        <v>0.384486486029958</v>
      </c>
      <c r="AJ1239" s="16" t="n">
        <v>0.394909413054884</v>
      </c>
    </row>
    <row r="1240">
      <c r="B1240" t="s">
        <v>200</v>
      </c>
      <c r="C1240" s="16" t="n">
        <v>0.245109233005005</v>
      </c>
      <c r="D1240" s="16" t="n">
        <v>0.228193711789562</v>
      </c>
      <c r="E1240" s="16" t="n">
        <v>0.262263108523897</v>
      </c>
      <c r="F1240" s="16"/>
      <c r="G1240" s="16" t="n">
        <v>0.258440335855946</v>
      </c>
      <c r="H1240" s="16" t="n">
        <v>0.26360506478802</v>
      </c>
      <c r="I1240" s="16" t="n">
        <v>0.222636995788347</v>
      </c>
      <c r="J1240" s="16"/>
      <c r="K1240" s="16" t="n">
        <v>0.216659195554096</v>
      </c>
      <c r="L1240" s="16" t="n">
        <v>0.250482459880048</v>
      </c>
      <c r="M1240" s="16" t="n">
        <v>0.216808886699928</v>
      </c>
      <c r="N1240" s="16" t="n">
        <v>0.198108414568022</v>
      </c>
      <c r="O1240" s="16" t="n">
        <v>0.223939190448604</v>
      </c>
      <c r="P1240" s="16" t="n">
        <v>0.264475091631392</v>
      </c>
      <c r="Q1240" s="16" t="n">
        <v>0.283516560267781</v>
      </c>
      <c r="R1240" s="16" t="n">
        <v>0.182567075251827</v>
      </c>
      <c r="S1240" s="16" t="n">
        <v>0.246528958202346</v>
      </c>
      <c r="T1240" s="16" t="n">
        <v>0.320200318323488</v>
      </c>
      <c r="U1240" s="16" t="n">
        <v>0.275279375389951</v>
      </c>
      <c r="V1240" s="16" t="n">
        <v>0.289840873482014</v>
      </c>
      <c r="W1240" s="16"/>
      <c r="X1240" s="16" t="n">
        <v>0.257837382390206</v>
      </c>
      <c r="Y1240" s="16" t="n">
        <v>0.223363507269236</v>
      </c>
      <c r="Z1240" s="16"/>
      <c r="AA1240" s="16" t="n">
        <v>0.203983685539707</v>
      </c>
      <c r="AB1240" s="16" t="n">
        <v>0.248105505041373</v>
      </c>
      <c r="AC1240" s="16" t="n">
        <v>0.27080399553091</v>
      </c>
      <c r="AD1240" s="16"/>
      <c r="AE1240" s="16" t="n">
        <v>0.22900220763023</v>
      </c>
      <c r="AF1240" s="16" t="n">
        <v>0.264499768044449</v>
      </c>
      <c r="AG1240" s="16" t="n">
        <v>0.246521817176647</v>
      </c>
      <c r="AH1240" s="16"/>
      <c r="AI1240" s="16" t="n">
        <v>0.20863632024572</v>
      </c>
      <c r="AJ1240" s="16" t="n">
        <v>0.245621658974783</v>
      </c>
    </row>
    <row r="1241">
      <c r="B1241" t="s">
        <v>199</v>
      </c>
      <c r="C1241" s="16" t="n">
        <v>0.0879961768399684</v>
      </c>
      <c r="D1241" s="16" t="n">
        <v>0.0822629049047243</v>
      </c>
      <c r="E1241" s="16" t="n">
        <v>0.0900155863186918</v>
      </c>
      <c r="F1241" s="16"/>
      <c r="G1241" s="16" t="n">
        <v>0.0887763462389969</v>
      </c>
      <c r="H1241" s="16" t="n">
        <v>0.102840804273055</v>
      </c>
      <c r="I1241" s="16" t="n">
        <v>0.073877825052376</v>
      </c>
      <c r="J1241" s="16"/>
      <c r="K1241" s="16" t="n">
        <v>0.0854848516960581</v>
      </c>
      <c r="L1241" s="16" t="n">
        <v>0.0925219793082256</v>
      </c>
      <c r="M1241" s="16" t="n">
        <v>0.0621257553959453</v>
      </c>
      <c r="N1241" s="16" t="n">
        <v>0.0945800519347809</v>
      </c>
      <c r="O1241" s="16" t="n">
        <v>0.11989913162013</v>
      </c>
      <c r="P1241" s="16" t="n">
        <v>0.0851600272992702</v>
      </c>
      <c r="Q1241" s="16" t="n">
        <v>0.0782993806648095</v>
      </c>
      <c r="R1241" s="16" t="n">
        <v>0.07207194611357</v>
      </c>
      <c r="S1241" s="16" t="n">
        <v>0.0750087465462262</v>
      </c>
      <c r="T1241" s="16" t="n">
        <v>0.104130685902622</v>
      </c>
      <c r="U1241" s="16" t="n">
        <v>0.0812961404952359</v>
      </c>
      <c r="V1241" s="16" t="n">
        <v>0.129476758426366</v>
      </c>
      <c r="W1241" s="16"/>
      <c r="X1241" s="16" t="n">
        <v>0.0842262438693265</v>
      </c>
      <c r="Y1241" s="16" t="n">
        <v>0.0944370132837275</v>
      </c>
      <c r="Z1241" s="16"/>
      <c r="AA1241" s="16" t="n">
        <v>0.0835645556918947</v>
      </c>
      <c r="AB1241" s="16" t="n">
        <v>0.0916313909515253</v>
      </c>
      <c r="AC1241" s="16" t="n">
        <v>0.0863345913205623</v>
      </c>
      <c r="AD1241" s="16"/>
      <c r="AE1241" s="16" t="n">
        <v>0.0852773201776558</v>
      </c>
      <c r="AF1241" s="16" t="n">
        <v>0.0840630060248549</v>
      </c>
      <c r="AG1241" s="16" t="n">
        <v>0.103613155917605</v>
      </c>
      <c r="AH1241" s="16"/>
      <c r="AI1241" s="16" t="n">
        <v>0.0706873745358122</v>
      </c>
      <c r="AJ1241" s="16" t="n">
        <v>0.08396306039768</v>
      </c>
    </row>
    <row r="1242">
      <c r="B1242" t="s">
        <v>135</v>
      </c>
      <c r="C1242" s="16" t="n">
        <v>0.0342544040096052</v>
      </c>
      <c r="D1242" s="16" t="n">
        <v>0.0380106367168488</v>
      </c>
      <c r="E1242" s="16" t="n">
        <v>0.0295891079852184</v>
      </c>
      <c r="F1242" s="16"/>
      <c r="G1242" s="16" t="n">
        <v>0.036749208196826</v>
      </c>
      <c r="H1242" s="16" t="n">
        <v>0.038116151451893</v>
      </c>
      <c r="I1242" s="16" t="n">
        <v>0.029676407006814</v>
      </c>
      <c r="J1242" s="16"/>
      <c r="K1242" s="16" t="n">
        <v>0.0230291796727958</v>
      </c>
      <c r="L1242" s="16" t="n">
        <v>0.0393122146564346</v>
      </c>
      <c r="M1242" s="16" t="n">
        <v>0.0620293381792401</v>
      </c>
      <c r="N1242" s="16" t="n">
        <v>0.0496232555287475</v>
      </c>
      <c r="O1242" s="16" t="n">
        <v>0.0111437036777227</v>
      </c>
      <c r="P1242" s="16" t="n">
        <v>0.0384897269174187</v>
      </c>
      <c r="Q1242" s="16" t="n">
        <v>0.066038707799277</v>
      </c>
      <c r="R1242" s="16" t="n">
        <v>0.0137863765138294</v>
      </c>
      <c r="S1242" s="16" t="n">
        <v>0.0297783956086117</v>
      </c>
      <c r="T1242" s="16" t="n">
        <v>0.0184021267907952</v>
      </c>
      <c r="U1242" s="16" t="n">
        <v>0.0229648564627682</v>
      </c>
      <c r="V1242" s="16" t="n">
        <v>0</v>
      </c>
      <c r="W1242" s="16"/>
      <c r="X1242" s="16" t="n">
        <v>0.0340728670709238</v>
      </c>
      <c r="Y1242" s="16" t="n">
        <v>0.0345645553411151</v>
      </c>
      <c r="Z1242" s="16"/>
      <c r="AA1242" s="16" t="n">
        <v>0.0299647784714778</v>
      </c>
      <c r="AB1242" s="16" t="n">
        <v>0.0356292719197692</v>
      </c>
      <c r="AC1242" s="16" t="n">
        <v>0.0355135827020043</v>
      </c>
      <c r="AD1242" s="16"/>
      <c r="AE1242" s="16" t="n">
        <v>0.0281606849803427</v>
      </c>
      <c r="AF1242" s="16" t="n">
        <v>0.0349828713035394</v>
      </c>
      <c r="AG1242" s="16" t="n">
        <v>0.0488895114358403</v>
      </c>
      <c r="AH1242" s="16"/>
      <c r="AI1242" s="16" t="n">
        <v>0.0194174810958846</v>
      </c>
      <c r="AJ1242" s="16" t="n">
        <v>0.0419474701850182</v>
      </c>
    </row>
    <row r="1243">
      <c r="B1243" t="s">
        <v>136</v>
      </c>
      <c r="C1243" s="16" t="n">
        <v>0.632640186145421</v>
      </c>
      <c r="D1243" s="16" t="n">
        <v>0.651532746588865</v>
      </c>
      <c r="E1243" s="16" t="n">
        <v>0.618132197172193</v>
      </c>
      <c r="F1243" s="16"/>
      <c r="G1243" s="16" t="n">
        <v>0.616034109708232</v>
      </c>
      <c r="H1243" s="16" t="n">
        <v>0.595437979487032</v>
      </c>
      <c r="I1243" s="16" t="n">
        <v>0.673808772152463</v>
      </c>
      <c r="J1243" s="16"/>
      <c r="K1243" s="16" t="n">
        <v>0.67482677307705</v>
      </c>
      <c r="L1243" s="16" t="n">
        <v>0.617683346155292</v>
      </c>
      <c r="M1243" s="16" t="n">
        <v>0.659036019724887</v>
      </c>
      <c r="N1243" s="16" t="n">
        <v>0.657688277968449</v>
      </c>
      <c r="O1243" s="16" t="n">
        <v>0.645017974253544</v>
      </c>
      <c r="P1243" s="16" t="n">
        <v>0.611875154151919</v>
      </c>
      <c r="Q1243" s="16" t="n">
        <v>0.572145351268133</v>
      </c>
      <c r="R1243" s="16" t="n">
        <v>0.731574602120773</v>
      </c>
      <c r="S1243" s="16" t="n">
        <v>0.648683899642816</v>
      </c>
      <c r="T1243" s="16" t="n">
        <v>0.557266868983095</v>
      </c>
      <c r="U1243" s="16" t="n">
        <v>0.620459627652045</v>
      </c>
      <c r="V1243" s="16" t="n">
        <v>0.58068236809162</v>
      </c>
      <c r="W1243" s="16"/>
      <c r="X1243" s="16" t="n">
        <v>0.623863506669544</v>
      </c>
      <c r="Y1243" s="16" t="n">
        <v>0.647634924105921</v>
      </c>
      <c r="Z1243" s="16"/>
      <c r="AA1243" s="16" t="n">
        <v>0.682486980296921</v>
      </c>
      <c r="AB1243" s="16" t="n">
        <v>0.624633832087333</v>
      </c>
      <c r="AC1243" s="16" t="n">
        <v>0.607347830446524</v>
      </c>
      <c r="AD1243" s="16"/>
      <c r="AE1243" s="16" t="n">
        <v>0.657559787211771</v>
      </c>
      <c r="AF1243" s="16" t="n">
        <v>0.616454354627157</v>
      </c>
      <c r="AG1243" s="16" t="n">
        <v>0.600975515469908</v>
      </c>
      <c r="AH1243" s="16"/>
      <c r="AI1243" s="16" t="n">
        <v>0.701258824122583</v>
      </c>
      <c r="AJ1243" s="16" t="n">
        <v>0.628467810442519</v>
      </c>
    </row>
    <row r="1244">
      <c r="B1244" t="s">
        <v>137</v>
      </c>
      <c r="C1244" s="16" t="n">
        <v>0.122250580849574</v>
      </c>
      <c r="D1244" s="16" t="n">
        <v>0.120273541621573</v>
      </c>
      <c r="E1244" s="16" t="n">
        <v>0.11960469430391</v>
      </c>
      <c r="F1244" s="16"/>
      <c r="G1244" s="16" t="n">
        <v>0.125525554435823</v>
      </c>
      <c r="H1244" s="16" t="n">
        <v>0.140956955724948</v>
      </c>
      <c r="I1244" s="16" t="n">
        <v>0.10355423205919</v>
      </c>
      <c r="J1244" s="16"/>
      <c r="K1244" s="16" t="n">
        <v>0.108514031368854</v>
      </c>
      <c r="L1244" s="16" t="n">
        <v>0.13183419396466</v>
      </c>
      <c r="M1244" s="16" t="n">
        <v>0.124155093575185</v>
      </c>
      <c r="N1244" s="16" t="n">
        <v>0.144203307463528</v>
      </c>
      <c r="O1244" s="16" t="n">
        <v>0.131042835297852</v>
      </c>
      <c r="P1244" s="16" t="n">
        <v>0.123649754216689</v>
      </c>
      <c r="Q1244" s="16" t="n">
        <v>0.144338088464087</v>
      </c>
      <c r="R1244" s="16" t="n">
        <v>0.0858583226273994</v>
      </c>
      <c r="S1244" s="16" t="n">
        <v>0.104787142154838</v>
      </c>
      <c r="T1244" s="16" t="n">
        <v>0.122532812693418</v>
      </c>
      <c r="U1244" s="16" t="n">
        <v>0.104260996958004</v>
      </c>
      <c r="V1244" s="16" t="n">
        <v>0.129476758426366</v>
      </c>
      <c r="W1244" s="16"/>
      <c r="X1244" s="16" t="n">
        <v>0.11829911094025</v>
      </c>
      <c r="Y1244" s="16" t="n">
        <v>0.129001568624843</v>
      </c>
      <c r="Z1244" s="16"/>
      <c r="AA1244" s="16" t="n">
        <v>0.113529334163372</v>
      </c>
      <c r="AB1244" s="16" t="n">
        <v>0.127260662871294</v>
      </c>
      <c r="AC1244" s="16" t="n">
        <v>0.121848174022567</v>
      </c>
      <c r="AD1244" s="16"/>
      <c r="AE1244" s="16" t="n">
        <v>0.113438005157999</v>
      </c>
      <c r="AF1244" s="16" t="n">
        <v>0.119045877328394</v>
      </c>
      <c r="AG1244" s="16" t="n">
        <v>0.152502667353445</v>
      </c>
      <c r="AH1244" s="16"/>
      <c r="AI1244" s="16" t="n">
        <v>0.0901048556316969</v>
      </c>
      <c r="AJ1244" s="16" t="n">
        <v>0.125910530582698</v>
      </c>
    </row>
    <row r="1245">
      <c r="B1245" t="s">
        <v>138</v>
      </c>
      <c r="C1245" s="16" t="n">
        <v>0.510389605295848</v>
      </c>
      <c r="D1245" s="16" t="n">
        <v>0.531259204967292</v>
      </c>
      <c r="E1245" s="16" t="n">
        <v>0.498527502868283</v>
      </c>
      <c r="F1245" s="16"/>
      <c r="G1245" s="16" t="n">
        <v>0.490508555272409</v>
      </c>
      <c r="H1245" s="16" t="n">
        <v>0.454481023762083</v>
      </c>
      <c r="I1245" s="16" t="n">
        <v>0.570254540093273</v>
      </c>
      <c r="J1245" s="16"/>
      <c r="K1245" s="16" t="n">
        <v>0.566312741708196</v>
      </c>
      <c r="L1245" s="16" t="n">
        <v>0.485849152190632</v>
      </c>
      <c r="M1245" s="16" t="n">
        <v>0.534880926149701</v>
      </c>
      <c r="N1245" s="16" t="n">
        <v>0.513484970504921</v>
      </c>
      <c r="O1245" s="16" t="n">
        <v>0.513975138955691</v>
      </c>
      <c r="P1245" s="16" t="n">
        <v>0.48822539993523</v>
      </c>
      <c r="Q1245" s="16" t="n">
        <v>0.427807262804046</v>
      </c>
      <c r="R1245" s="16" t="n">
        <v>0.645716279493374</v>
      </c>
      <c r="S1245" s="16" t="n">
        <v>0.543896757487978</v>
      </c>
      <c r="T1245" s="16" t="n">
        <v>0.434734056289677</v>
      </c>
      <c r="U1245" s="16" t="n">
        <v>0.516198630694041</v>
      </c>
      <c r="V1245" s="16" t="n">
        <v>0.451205609665253</v>
      </c>
      <c r="W1245" s="16"/>
      <c r="X1245" s="16" t="n">
        <v>0.505564395729294</v>
      </c>
      <c r="Y1245" s="16" t="n">
        <v>0.518633355481079</v>
      </c>
      <c r="Z1245" s="16"/>
      <c r="AA1245" s="16" t="n">
        <v>0.568957646133548</v>
      </c>
      <c r="AB1245" s="16" t="n">
        <v>0.497373169216038</v>
      </c>
      <c r="AC1245" s="16" t="n">
        <v>0.485499656423957</v>
      </c>
      <c r="AD1245" s="16"/>
      <c r="AE1245" s="16" t="n">
        <v>0.544121782053772</v>
      </c>
      <c r="AF1245" s="16" t="n">
        <v>0.497408477298762</v>
      </c>
      <c r="AG1245" s="16" t="n">
        <v>0.448472848116463</v>
      </c>
      <c r="AH1245" s="16"/>
      <c r="AI1245" s="16" t="n">
        <v>0.611153968490886</v>
      </c>
      <c r="AJ1245" s="16" t="n">
        <v>0.502557279859821</v>
      </c>
    </row>
    <row r="1246">
      <c r="C1246" s="16"/>
      <c r="D1246" s="16"/>
      <c r="E1246" s="16"/>
      <c r="F1246" s="16"/>
      <c r="G1246" s="16"/>
      <c r="H1246" s="16"/>
      <c r="I1246" s="16"/>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row>
    <row r="1247">
      <c r="B1247" s="7" t="s">
        <v>374</v>
      </c>
      <c r="C1247" s="16"/>
      <c r="D1247" s="16"/>
      <c r="E1247" s="16"/>
      <c r="F1247" s="16"/>
      <c r="G1247" s="16"/>
      <c r="H1247" s="16"/>
      <c r="I1247" s="16"/>
      <c r="J1247" s="16"/>
      <c r="K1247" s="16"/>
      <c r="L1247" s="16"/>
      <c r="M1247" s="16"/>
      <c r="N1247" s="16"/>
      <c r="O1247" s="16"/>
      <c r="P1247" s="16"/>
      <c r="Q1247" s="16"/>
      <c r="R1247" s="16"/>
      <c r="S1247" s="16"/>
      <c r="T1247" s="16"/>
      <c r="U1247" s="16"/>
      <c r="V1247" s="16"/>
      <c r="W1247" s="16"/>
      <c r="X1247" s="16"/>
      <c r="Y1247" s="16"/>
      <c r="Z1247" s="16"/>
      <c r="AA1247" s="16"/>
      <c r="AB1247" s="16"/>
      <c r="AC1247" s="16"/>
      <c r="AD1247" s="16"/>
      <c r="AE1247" s="16"/>
      <c r="AF1247" s="16"/>
      <c r="AG1247" s="16"/>
      <c r="AH1247" s="16"/>
      <c r="AI1247" s="16"/>
      <c r="AJ1247" s="16"/>
    </row>
    <row r="1248">
      <c r="B1248" s="26" t="s">
        <v>65</v>
      </c>
      <c r="C1248" s="16"/>
      <c r="D1248" s="16"/>
      <c r="E1248" s="16"/>
      <c r="F1248" s="16"/>
      <c r="G1248" s="16"/>
      <c r="H1248" s="16"/>
      <c r="I1248" s="16"/>
      <c r="J1248" s="16"/>
      <c r="K1248" s="16"/>
      <c r="L1248" s="16"/>
      <c r="M1248" s="16"/>
      <c r="N1248" s="16"/>
      <c r="O1248" s="16"/>
      <c r="P1248" s="16"/>
      <c r="Q1248" s="16"/>
      <c r="R1248" s="16"/>
      <c r="S1248" s="16"/>
      <c r="T1248" s="16"/>
      <c r="U1248" s="16"/>
      <c r="V1248" s="16"/>
      <c r="W1248" s="16"/>
      <c r="X1248" s="16"/>
      <c r="Y1248" s="16"/>
      <c r="Z1248" s="16"/>
      <c r="AA1248" s="16"/>
      <c r="AB1248" s="16"/>
      <c r="AC1248" s="16"/>
      <c r="AD1248" s="16"/>
      <c r="AE1248" s="16"/>
      <c r="AF1248" s="16"/>
      <c r="AG1248" s="16"/>
      <c r="AH1248" s="16"/>
      <c r="AI1248" s="16"/>
      <c r="AJ1248" s="16"/>
    </row>
    <row r="1249">
      <c r="B1249" t="s">
        <v>372</v>
      </c>
      <c r="C1249" s="16" t="n">
        <v>0.498500601940305</v>
      </c>
      <c r="D1249" s="16" t="n">
        <v>0.516679631400566</v>
      </c>
      <c r="E1249" s="16" t="n">
        <v>0.48481609220007</v>
      </c>
      <c r="F1249" s="16"/>
      <c r="G1249" s="16" t="n">
        <v>0.499348489494111</v>
      </c>
      <c r="H1249" s="16" t="n">
        <v>0.461565214721532</v>
      </c>
      <c r="I1249" s="16" t="n">
        <v>0.532527358224977</v>
      </c>
      <c r="J1249" s="16"/>
      <c r="K1249" s="16" t="n">
        <v>0.537211810704114</v>
      </c>
      <c r="L1249" s="16" t="n">
        <v>0.54185547516077</v>
      </c>
      <c r="M1249" s="16" t="n">
        <v>0.444967382690655</v>
      </c>
      <c r="N1249" s="16" t="n">
        <v>0.491041043813477</v>
      </c>
      <c r="O1249" s="16" t="n">
        <v>0.522349119931096</v>
      </c>
      <c r="P1249" s="16" t="n">
        <v>0.503130780163221</v>
      </c>
      <c r="Q1249" s="16" t="n">
        <v>0.463337055534318</v>
      </c>
      <c r="R1249" s="16" t="n">
        <v>0.51413506481439</v>
      </c>
      <c r="S1249" s="16" t="n">
        <v>0.523520361192678</v>
      </c>
      <c r="T1249" s="16" t="n">
        <v>0.415691676545045</v>
      </c>
      <c r="U1249" s="16" t="n">
        <v>0.510245535556764</v>
      </c>
      <c r="V1249" s="16" t="n">
        <v>0.399178155687963</v>
      </c>
      <c r="W1249" s="16"/>
      <c r="X1249" s="16" t="n">
        <v>0.483117434977066</v>
      </c>
      <c r="Y1249" s="16" t="n">
        <v>0.524782358981835</v>
      </c>
      <c r="Z1249" s="16"/>
      <c r="AA1249" s="16" t="n">
        <v>0.572781651016469</v>
      </c>
      <c r="AB1249" s="16" t="n">
        <v>0.488130875808979</v>
      </c>
      <c r="AC1249" s="16" t="n">
        <v>0.45872202940739</v>
      </c>
      <c r="AD1249" s="16"/>
      <c r="AE1249" s="16" t="n">
        <v>0.548251474208282</v>
      </c>
      <c r="AF1249" s="16" t="n">
        <v>0.464988606459617</v>
      </c>
      <c r="AG1249" s="16" t="n">
        <v>0.437839455512882</v>
      </c>
      <c r="AH1249" s="16"/>
      <c r="AI1249" s="16" t="n">
        <v>0.601250674354665</v>
      </c>
      <c r="AJ1249" s="16" t="n">
        <v>0.477772921185526</v>
      </c>
    </row>
    <row r="1250">
      <c r="B1250" t="s">
        <v>373</v>
      </c>
      <c r="C1250" s="16" t="n">
        <v>0.152842306553898</v>
      </c>
      <c r="D1250" s="16" t="n">
        <v>0.157748040377006</v>
      </c>
      <c r="E1250" s="16" t="n">
        <v>0.146367590524447</v>
      </c>
      <c r="F1250" s="16"/>
      <c r="G1250" s="16" t="n">
        <v>0.138017206054261</v>
      </c>
      <c r="H1250" s="16" t="n">
        <v>0.159328313338031</v>
      </c>
      <c r="I1250" s="16" t="n">
        <v>0.152663570128287</v>
      </c>
      <c r="J1250" s="16"/>
      <c r="K1250" s="16" t="n">
        <v>0.15272582943729</v>
      </c>
      <c r="L1250" s="16" t="n">
        <v>0.142003607712125</v>
      </c>
      <c r="M1250" s="16" t="n">
        <v>0.200458402340827</v>
      </c>
      <c r="N1250" s="16" t="n">
        <v>0.167541617420224</v>
      </c>
      <c r="O1250" s="16" t="n">
        <v>0.176892426208458</v>
      </c>
      <c r="P1250" s="16" t="n">
        <v>0.126266635620298</v>
      </c>
      <c r="Q1250" s="16" t="n">
        <v>0.171822113943277</v>
      </c>
      <c r="R1250" s="16" t="n">
        <v>0.116120627982541</v>
      </c>
      <c r="S1250" s="16" t="n">
        <v>0.108301126478991</v>
      </c>
      <c r="T1250" s="16" t="n">
        <v>0.17349001884254</v>
      </c>
      <c r="U1250" s="16" t="n">
        <v>0.109618489975799</v>
      </c>
      <c r="V1250" s="16" t="n">
        <v>0.228277274765784</v>
      </c>
      <c r="W1250" s="16"/>
      <c r="X1250" s="16" t="n">
        <v>0.15173674864795</v>
      </c>
      <c r="Y1250" s="16" t="n">
        <v>0.154731124659357</v>
      </c>
      <c r="Z1250" s="16"/>
      <c r="AA1250" s="16" t="n">
        <v>0.147851471695771</v>
      </c>
      <c r="AB1250" s="16" t="n">
        <v>0.140786527944357</v>
      </c>
      <c r="AC1250" s="16" t="n">
        <v>0.172572042964323</v>
      </c>
      <c r="AD1250" s="16"/>
      <c r="AE1250" s="16" t="n">
        <v>0.151503676978861</v>
      </c>
      <c r="AF1250" s="16" t="n">
        <v>0.171989099513845</v>
      </c>
      <c r="AG1250" s="16" t="n">
        <v>0.115538622522647</v>
      </c>
      <c r="AH1250" s="16"/>
      <c r="AI1250" s="16" t="n">
        <v>0.131132438662811</v>
      </c>
      <c r="AJ1250" s="16" t="n">
        <v>0.159180561656517</v>
      </c>
    </row>
    <row r="1251">
      <c r="B1251" t="s">
        <v>269</v>
      </c>
      <c r="C1251" s="16" t="n">
        <v>0.179347775858115</v>
      </c>
      <c r="D1251" s="16" t="n">
        <v>0.165263589652853</v>
      </c>
      <c r="E1251" s="16" t="n">
        <v>0.191969220663533</v>
      </c>
      <c r="F1251" s="16"/>
      <c r="G1251" s="16" t="n">
        <v>0.181537501738779</v>
      </c>
      <c r="H1251" s="16" t="n">
        <v>0.18173796619483</v>
      </c>
      <c r="I1251" s="16" t="n">
        <v>0.176259287659661</v>
      </c>
      <c r="J1251" s="16"/>
      <c r="K1251" s="16" t="n">
        <v>0.161713365510576</v>
      </c>
      <c r="L1251" s="16" t="n">
        <v>0.135414092835827</v>
      </c>
      <c r="M1251" s="16" t="n">
        <v>0.160045831031725</v>
      </c>
      <c r="N1251" s="16" t="n">
        <v>0.18594450393088</v>
      </c>
      <c r="O1251" s="16" t="n">
        <v>0.158612451350836</v>
      </c>
      <c r="P1251" s="16" t="n">
        <v>0.190846760358567</v>
      </c>
      <c r="Q1251" s="16" t="n">
        <v>0.232021550300535</v>
      </c>
      <c r="R1251" s="16" t="n">
        <v>0.179805059335624</v>
      </c>
      <c r="S1251" s="16" t="n">
        <v>0.205129986849032</v>
      </c>
      <c r="T1251" s="16" t="n">
        <v>0.203115720922043</v>
      </c>
      <c r="U1251" s="16" t="n">
        <v>0.193216806017966</v>
      </c>
      <c r="V1251" s="16" t="n">
        <v>0.172478740502935</v>
      </c>
      <c r="W1251" s="16"/>
      <c r="X1251" s="16" t="n">
        <v>0.180038002504704</v>
      </c>
      <c r="Y1251" s="16" t="n">
        <v>0.178168540849316</v>
      </c>
      <c r="Z1251" s="16"/>
      <c r="AA1251" s="16" t="n">
        <v>0.158390612103169</v>
      </c>
      <c r="AB1251" s="16" t="n">
        <v>0.172084101699098</v>
      </c>
      <c r="AC1251" s="16" t="n">
        <v>0.204199331398251</v>
      </c>
      <c r="AD1251" s="16"/>
      <c r="AE1251" s="16" t="n">
        <v>0.166044747506671</v>
      </c>
      <c r="AF1251" s="16" t="n">
        <v>0.179846150072698</v>
      </c>
      <c r="AG1251" s="16" t="n">
        <v>0.213627483900713</v>
      </c>
      <c r="AH1251" s="16"/>
      <c r="AI1251" s="16" t="n">
        <v>0.157403317035378</v>
      </c>
      <c r="AJ1251" s="16" t="n">
        <v>0.172422746958009</v>
      </c>
    </row>
    <row r="1252">
      <c r="B1252" t="s">
        <v>270</v>
      </c>
      <c r="C1252" s="16" t="n">
        <v>0.169309315647683</v>
      </c>
      <c r="D1252" s="16" t="n">
        <v>0.160308738569575</v>
      </c>
      <c r="E1252" s="16" t="n">
        <v>0.176847096611949</v>
      </c>
      <c r="F1252" s="16"/>
      <c r="G1252" s="16" t="n">
        <v>0.181096802712849</v>
      </c>
      <c r="H1252" s="16" t="n">
        <v>0.197368505745607</v>
      </c>
      <c r="I1252" s="16" t="n">
        <v>0.138549783987074</v>
      </c>
      <c r="J1252" s="16"/>
      <c r="K1252" s="16" t="n">
        <v>0.14834899434802</v>
      </c>
      <c r="L1252" s="16" t="n">
        <v>0.180726824291278</v>
      </c>
      <c r="M1252" s="16" t="n">
        <v>0.194528383936793</v>
      </c>
      <c r="N1252" s="16" t="n">
        <v>0.155472834835419</v>
      </c>
      <c r="O1252" s="16" t="n">
        <v>0.14214600250961</v>
      </c>
      <c r="P1252" s="16" t="n">
        <v>0.179755823857914</v>
      </c>
      <c r="Q1252" s="16" t="n">
        <v>0.132819280221871</v>
      </c>
      <c r="R1252" s="16" t="n">
        <v>0.189939247867445</v>
      </c>
      <c r="S1252" s="16" t="n">
        <v>0.163048525479299</v>
      </c>
      <c r="T1252" s="16" t="n">
        <v>0.207702583690373</v>
      </c>
      <c r="U1252" s="16" t="n">
        <v>0.186919168449471</v>
      </c>
      <c r="V1252" s="16" t="n">
        <v>0.200065829043318</v>
      </c>
      <c r="W1252" s="16"/>
      <c r="X1252" s="16" t="n">
        <v>0.18510781387028</v>
      </c>
      <c r="Y1252" s="16" t="n">
        <v>0.142317975509492</v>
      </c>
      <c r="Z1252" s="16"/>
      <c r="AA1252" s="16" t="n">
        <v>0.120976265184591</v>
      </c>
      <c r="AB1252" s="16" t="n">
        <v>0.198998494547565</v>
      </c>
      <c r="AC1252" s="16" t="n">
        <v>0.164506596230035</v>
      </c>
      <c r="AD1252" s="16"/>
      <c r="AE1252" s="16" t="n">
        <v>0.134200101306186</v>
      </c>
      <c r="AF1252" s="16" t="n">
        <v>0.183176143953841</v>
      </c>
      <c r="AG1252" s="16" t="n">
        <v>0.232994438063757</v>
      </c>
      <c r="AH1252" s="16"/>
      <c r="AI1252" s="16" t="n">
        <v>0.110213569947145</v>
      </c>
      <c r="AJ1252" s="16" t="n">
        <v>0.190623770199948</v>
      </c>
    </row>
    <row r="1253">
      <c r="C1253" s="16"/>
      <c r="D1253" s="16"/>
      <c r="E1253" s="16"/>
      <c r="F1253" s="16"/>
      <c r="G1253" s="16"/>
      <c r="H1253" s="16"/>
      <c r="I1253" s="16"/>
      <c r="J1253" s="16"/>
      <c r="K1253" s="16"/>
      <c r="L1253" s="16"/>
      <c r="M1253" s="16"/>
      <c r="N1253" s="16"/>
      <c r="O1253" s="16"/>
      <c r="P1253" s="16"/>
      <c r="Q1253" s="16"/>
      <c r="R1253" s="16"/>
      <c r="S1253" s="16"/>
      <c r="T1253" s="16"/>
      <c r="U1253" s="16"/>
      <c r="V1253" s="16"/>
      <c r="W1253" s="16"/>
      <c r="X1253" s="16"/>
      <c r="Y1253" s="16"/>
      <c r="Z1253" s="16"/>
      <c r="AA1253" s="16"/>
      <c r="AB1253" s="16"/>
      <c r="AC1253" s="16"/>
      <c r="AD1253" s="16"/>
      <c r="AE1253" s="16"/>
      <c r="AF1253" s="16"/>
      <c r="AG1253" s="16"/>
      <c r="AH1253" s="16"/>
      <c r="AI1253" s="16"/>
      <c r="AJ1253" s="16"/>
    </row>
    <row r="1254">
      <c r="B1254" s="7" t="s">
        <v>374</v>
      </c>
      <c r="C1254" s="16"/>
      <c r="D1254" s="16"/>
      <c r="E1254" s="16"/>
      <c r="F1254" s="16"/>
      <c r="G1254" s="16"/>
      <c r="H1254" s="16"/>
      <c r="I1254" s="16"/>
      <c r="J1254" s="16"/>
      <c r="K1254" s="16"/>
      <c r="L1254" s="16"/>
      <c r="M1254" s="16"/>
      <c r="N1254" s="16"/>
      <c r="O1254" s="16"/>
      <c r="P1254" s="16"/>
      <c r="Q1254" s="16"/>
      <c r="R1254" s="16"/>
      <c r="S1254" s="16"/>
      <c r="T1254" s="16"/>
      <c r="U1254" s="16"/>
      <c r="V1254" s="16"/>
      <c r="W1254" s="16"/>
      <c r="X1254" s="16"/>
      <c r="Y1254" s="16"/>
      <c r="Z1254" s="16"/>
      <c r="AA1254" s="16"/>
      <c r="AB1254" s="16"/>
      <c r="AC1254" s="16"/>
      <c r="AD1254" s="16"/>
      <c r="AE1254" s="16"/>
      <c r="AF1254" s="16"/>
      <c r="AG1254" s="16"/>
      <c r="AH1254" s="16"/>
      <c r="AI1254" s="16"/>
      <c r="AJ1254" s="16"/>
    </row>
    <row r="1255">
      <c r="B1255" s="26" t="s">
        <v>65</v>
      </c>
      <c r="C1255" s="16"/>
      <c r="D1255" s="16"/>
      <c r="E1255" s="16"/>
      <c r="F1255" s="16"/>
      <c r="G1255" s="16"/>
      <c r="H1255" s="16"/>
      <c r="I1255" s="16"/>
      <c r="J1255" s="16"/>
      <c r="K1255" s="16"/>
      <c r="L1255" s="16"/>
      <c r="M1255" s="16"/>
      <c r="N1255" s="16"/>
      <c r="O1255" s="16"/>
      <c r="P1255" s="16"/>
      <c r="Q1255" s="16"/>
      <c r="R1255" s="16"/>
      <c r="S1255" s="16"/>
      <c r="T1255" s="16"/>
      <c r="U1255" s="16"/>
      <c r="V1255" s="16"/>
      <c r="W1255" s="16"/>
      <c r="X1255" s="16"/>
      <c r="Y1255" s="16"/>
      <c r="Z1255" s="16"/>
      <c r="AA1255" s="16"/>
      <c r="AB1255" s="16"/>
      <c r="AC1255" s="16"/>
      <c r="AD1255" s="16"/>
      <c r="AE1255" s="16"/>
      <c r="AF1255" s="16"/>
      <c r="AG1255" s="16"/>
      <c r="AH1255" s="16"/>
      <c r="AI1255" s="16"/>
      <c r="AJ1255" s="16"/>
    </row>
    <row r="1256">
      <c r="B1256" t="s">
        <v>375</v>
      </c>
      <c r="C1256" s="16" t="n">
        <v>0.553533103727333</v>
      </c>
      <c r="D1256" s="16" t="n">
        <v>0.585764674494904</v>
      </c>
      <c r="E1256" s="16" t="n">
        <v>0.52353002816043</v>
      </c>
      <c r="F1256" s="16"/>
      <c r="G1256" s="16" t="n">
        <v>0.538788938021576</v>
      </c>
      <c r="H1256" s="16" t="n">
        <v>0.536959376892912</v>
      </c>
      <c r="I1256" s="16" t="n">
        <v>0.574775275181973</v>
      </c>
      <c r="J1256" s="16"/>
      <c r="K1256" s="16" t="n">
        <v>0.60324640661334</v>
      </c>
      <c r="L1256" s="16" t="n">
        <v>0.5410232449987</v>
      </c>
      <c r="M1256" s="16" t="n">
        <v>0.524526154029664</v>
      </c>
      <c r="N1256" s="16" t="n">
        <v>0.535457846648369</v>
      </c>
      <c r="O1256" s="16" t="n">
        <v>0.568779361528545</v>
      </c>
      <c r="P1256" s="16" t="n">
        <v>0.603740605323737</v>
      </c>
      <c r="Q1256" s="16" t="n">
        <v>0.558697765289886</v>
      </c>
      <c r="R1256" s="16" t="n">
        <v>0.544369305950639</v>
      </c>
      <c r="S1256" s="16" t="n">
        <v>0.516491356446971</v>
      </c>
      <c r="T1256" s="16" t="n">
        <v>0.529685748015551</v>
      </c>
      <c r="U1256" s="16" t="n">
        <v>0.573900650129859</v>
      </c>
      <c r="V1256" s="16" t="n">
        <v>0.473985140817281</v>
      </c>
      <c r="W1256" s="16"/>
      <c r="X1256" s="16" t="n">
        <v>0.529199891375199</v>
      </c>
      <c r="Y1256" s="16" t="n">
        <v>0.595105790067342</v>
      </c>
      <c r="Z1256" s="16"/>
      <c r="AA1256" s="16" t="n">
        <v>0.599618799534134</v>
      </c>
      <c r="AB1256" s="16" t="n">
        <v>0.539124042245548</v>
      </c>
      <c r="AC1256" s="16" t="n">
        <v>0.539521075342915</v>
      </c>
      <c r="AD1256" s="16"/>
      <c r="AE1256" s="16" t="n">
        <v>0.590707279920672</v>
      </c>
      <c r="AF1256" s="16" t="n">
        <v>0.529143160066936</v>
      </c>
      <c r="AG1256" s="16" t="n">
        <v>0.506818635283717</v>
      </c>
      <c r="AH1256" s="16"/>
      <c r="AI1256" s="16" t="n">
        <v>0.618346031159191</v>
      </c>
      <c r="AJ1256" s="16" t="n">
        <v>0.526147263766021</v>
      </c>
    </row>
    <row r="1257">
      <c r="B1257" t="s">
        <v>376</v>
      </c>
      <c r="C1257" s="16" t="n">
        <v>0.154930428250844</v>
      </c>
      <c r="D1257" s="16" t="n">
        <v>0.153438608165413</v>
      </c>
      <c r="E1257" s="16" t="n">
        <v>0.155703257261942</v>
      </c>
      <c r="F1257" s="16"/>
      <c r="G1257" s="16" t="n">
        <v>0.12104826726448</v>
      </c>
      <c r="H1257" s="16" t="n">
        <v>0.16937745650696</v>
      </c>
      <c r="I1257" s="16" t="n">
        <v>0.154872174771724</v>
      </c>
      <c r="J1257" s="16"/>
      <c r="K1257" s="16" t="n">
        <v>0.169274318352929</v>
      </c>
      <c r="L1257" s="16" t="n">
        <v>0.141029101788037</v>
      </c>
      <c r="M1257" s="16" t="n">
        <v>0.190446773954108</v>
      </c>
      <c r="N1257" s="16" t="n">
        <v>0.159826974697609</v>
      </c>
      <c r="O1257" s="16" t="n">
        <v>0.121737100337226</v>
      </c>
      <c r="P1257" s="16" t="n">
        <v>0.147219224068929</v>
      </c>
      <c r="Q1257" s="16" t="n">
        <v>0.142071502915477</v>
      </c>
      <c r="R1257" s="16" t="n">
        <v>0.151084746747377</v>
      </c>
      <c r="S1257" s="16" t="n">
        <v>0.180964633382401</v>
      </c>
      <c r="T1257" s="16" t="n">
        <v>0.134350647901027</v>
      </c>
      <c r="U1257" s="16" t="n">
        <v>0.105930480296615</v>
      </c>
      <c r="V1257" s="16" t="n">
        <v>0.22375981301784</v>
      </c>
      <c r="W1257" s="16"/>
      <c r="X1257" s="16" t="n">
        <v>0.158275892881511</v>
      </c>
      <c r="Y1257" s="16" t="n">
        <v>0.149214785378064</v>
      </c>
      <c r="Z1257" s="16"/>
      <c r="AA1257" s="16" t="n">
        <v>0.167863011627211</v>
      </c>
      <c r="AB1257" s="16" t="n">
        <v>0.146787124291969</v>
      </c>
      <c r="AC1257" s="16" t="n">
        <v>0.156482080298909</v>
      </c>
      <c r="AD1257" s="16"/>
      <c r="AE1257" s="16" t="n">
        <v>0.150280421650146</v>
      </c>
      <c r="AF1257" s="16" t="n">
        <v>0.159917830345514</v>
      </c>
      <c r="AG1257" s="16" t="n">
        <v>0.156641143044567</v>
      </c>
      <c r="AH1257" s="16"/>
      <c r="AI1257" s="16" t="n">
        <v>0.166825561241187</v>
      </c>
      <c r="AJ1257" s="16" t="n">
        <v>0.162233767979664</v>
      </c>
    </row>
    <row r="1258">
      <c r="B1258" t="s">
        <v>269</v>
      </c>
      <c r="C1258" s="16" t="n">
        <v>0.122647473001349</v>
      </c>
      <c r="D1258" s="16" t="n">
        <v>0.11448176940174</v>
      </c>
      <c r="E1258" s="16" t="n">
        <v>0.130162252530531</v>
      </c>
      <c r="F1258" s="16"/>
      <c r="G1258" s="16" t="n">
        <v>0.134266529829397</v>
      </c>
      <c r="H1258" s="16" t="n">
        <v>0.120934589789088</v>
      </c>
      <c r="I1258" s="16" t="n">
        <v>0.119651945330331</v>
      </c>
      <c r="J1258" s="16"/>
      <c r="K1258" s="16" t="n">
        <v>0.101873348805515</v>
      </c>
      <c r="L1258" s="16" t="n">
        <v>0.134211412151609</v>
      </c>
      <c r="M1258" s="16" t="n">
        <v>0.111911264199767</v>
      </c>
      <c r="N1258" s="16" t="n">
        <v>0.109741975518753</v>
      </c>
      <c r="O1258" s="16" t="n">
        <v>0.124868512474902</v>
      </c>
      <c r="P1258" s="16" t="n">
        <v>0.0934115488155872</v>
      </c>
      <c r="Q1258" s="16" t="n">
        <v>0.148830301210088</v>
      </c>
      <c r="R1258" s="16" t="n">
        <v>0.0956338604050698</v>
      </c>
      <c r="S1258" s="16" t="n">
        <v>0.15441607489394</v>
      </c>
      <c r="T1258" s="16" t="n">
        <v>0.147156406822738</v>
      </c>
      <c r="U1258" s="16" t="n">
        <v>0.127228554248439</v>
      </c>
      <c r="V1258" s="16" t="n">
        <v>0.0863464822714629</v>
      </c>
      <c r="W1258" s="16"/>
      <c r="X1258" s="16" t="n">
        <v>0.116627606461253</v>
      </c>
      <c r="Y1258" s="16" t="n">
        <v>0.132932264826549</v>
      </c>
      <c r="Z1258" s="16"/>
      <c r="AA1258" s="16" t="n">
        <v>0.100643165409106</v>
      </c>
      <c r="AB1258" s="16" t="n">
        <v>0.117247056052597</v>
      </c>
      <c r="AC1258" s="16" t="n">
        <v>0.14576312151025</v>
      </c>
      <c r="AD1258" s="16"/>
      <c r="AE1258" s="16" t="n">
        <v>0.122662651491971</v>
      </c>
      <c r="AF1258" s="16" t="n">
        <v>0.12251651314781</v>
      </c>
      <c r="AG1258" s="16" t="n">
        <v>0.122886621364804</v>
      </c>
      <c r="AH1258" s="16"/>
      <c r="AI1258" s="16" t="n">
        <v>0.0976277884183803</v>
      </c>
      <c r="AJ1258" s="16" t="n">
        <v>0.113238880938118</v>
      </c>
    </row>
    <row r="1259">
      <c r="B1259" t="s">
        <v>270</v>
      </c>
      <c r="C1259" s="16" t="n">
        <v>0.168888995020475</v>
      </c>
      <c r="D1259" s="16" t="n">
        <v>0.146314947937943</v>
      </c>
      <c r="E1259" s="16" t="n">
        <v>0.190604462047098</v>
      </c>
      <c r="F1259" s="16"/>
      <c r="G1259" s="16" t="n">
        <v>0.205896264884547</v>
      </c>
      <c r="H1259" s="16" t="n">
        <v>0.17272857681104</v>
      </c>
      <c r="I1259" s="16" t="n">
        <v>0.150700604715972</v>
      </c>
      <c r="J1259" s="16"/>
      <c r="K1259" s="16" t="n">
        <v>0.125605926228216</v>
      </c>
      <c r="L1259" s="16" t="n">
        <v>0.183736241061654</v>
      </c>
      <c r="M1259" s="16" t="n">
        <v>0.173115807816461</v>
      </c>
      <c r="N1259" s="16" t="n">
        <v>0.194973203135269</v>
      </c>
      <c r="O1259" s="16" t="n">
        <v>0.184615025659327</v>
      </c>
      <c r="P1259" s="16" t="n">
        <v>0.155628621791747</v>
      </c>
      <c r="Q1259" s="16" t="n">
        <v>0.15040043058455</v>
      </c>
      <c r="R1259" s="16" t="n">
        <v>0.208912086896914</v>
      </c>
      <c r="S1259" s="16" t="n">
        <v>0.148127935276688</v>
      </c>
      <c r="T1259" s="16" t="n">
        <v>0.188807197260683</v>
      </c>
      <c r="U1259" s="16" t="n">
        <v>0.192940315325087</v>
      </c>
      <c r="V1259" s="16" t="n">
        <v>0.215908563893416</v>
      </c>
      <c r="W1259" s="16"/>
      <c r="X1259" s="16" t="n">
        <v>0.195896609282037</v>
      </c>
      <c r="Y1259" s="16" t="n">
        <v>0.122747159728045</v>
      </c>
      <c r="Z1259" s="16"/>
      <c r="AA1259" s="16" t="n">
        <v>0.131875023429549</v>
      </c>
      <c r="AB1259" s="16" t="n">
        <v>0.196841777409885</v>
      </c>
      <c r="AC1259" s="16" t="n">
        <v>0.158233722847925</v>
      </c>
      <c r="AD1259" s="16"/>
      <c r="AE1259" s="16" t="n">
        <v>0.13634964693721</v>
      </c>
      <c r="AF1259" s="16" t="n">
        <v>0.18842249643974</v>
      </c>
      <c r="AG1259" s="16" t="n">
        <v>0.213653600306913</v>
      </c>
      <c r="AH1259" s="16"/>
      <c r="AI1259" s="16" t="n">
        <v>0.117200619181242</v>
      </c>
      <c r="AJ1259" s="16" t="n">
        <v>0.198380087316196</v>
      </c>
    </row>
    <row r="1260">
      <c r="C1260" s="16"/>
      <c r="D1260" s="16"/>
      <c r="E1260" s="16"/>
      <c r="F1260" s="16"/>
      <c r="G1260" s="16"/>
      <c r="H1260" s="16"/>
      <c r="I1260" s="16"/>
      <c r="J1260" s="16"/>
      <c r="K1260" s="16"/>
      <c r="L1260" s="16"/>
      <c r="M1260" s="16"/>
      <c r="N1260" s="16"/>
      <c r="O1260" s="16"/>
      <c r="P1260" s="16"/>
      <c r="Q1260" s="16"/>
      <c r="R1260" s="16"/>
      <c r="S1260" s="16"/>
      <c r="T1260" s="16"/>
      <c r="U1260" s="16"/>
      <c r="V1260" s="16"/>
      <c r="W1260" s="16"/>
      <c r="X1260" s="16"/>
      <c r="Y1260" s="16"/>
      <c r="Z1260" s="16"/>
      <c r="AA1260" s="16"/>
      <c r="AB1260" s="16"/>
      <c r="AC1260" s="16"/>
      <c r="AD1260" s="16"/>
      <c r="AE1260" s="16"/>
      <c r="AF1260" s="16"/>
      <c r="AG1260" s="16"/>
      <c r="AH1260" s="16"/>
      <c r="AI1260" s="16"/>
      <c r="AJ1260" s="16"/>
    </row>
    <row r="1261">
      <c r="B1261" s="7" t="s">
        <v>374</v>
      </c>
      <c r="C1261" s="16"/>
      <c r="D1261" s="16"/>
      <c r="E1261" s="16"/>
      <c r="F1261" s="16"/>
      <c r="G1261" s="16"/>
      <c r="H1261" s="16"/>
      <c r="I1261" s="16"/>
      <c r="J1261" s="16"/>
      <c r="K1261" s="16"/>
      <c r="L1261" s="16"/>
      <c r="M1261" s="16"/>
      <c r="N1261" s="16"/>
      <c r="O1261" s="16"/>
      <c r="P1261" s="16"/>
      <c r="Q1261" s="16"/>
      <c r="R1261" s="16"/>
      <c r="S1261" s="16"/>
      <c r="T1261" s="16"/>
      <c r="U1261" s="16"/>
      <c r="V1261" s="16"/>
      <c r="W1261" s="16"/>
      <c r="X1261" s="16"/>
      <c r="Y1261" s="16"/>
      <c r="Z1261" s="16"/>
      <c r="AA1261" s="16"/>
      <c r="AB1261" s="16"/>
      <c r="AC1261" s="16"/>
      <c r="AD1261" s="16"/>
      <c r="AE1261" s="16"/>
      <c r="AF1261" s="16"/>
      <c r="AG1261" s="16"/>
      <c r="AH1261" s="16"/>
      <c r="AI1261" s="16"/>
      <c r="AJ1261" s="16"/>
    </row>
    <row r="1262">
      <c r="B1262" s="26" t="s">
        <v>65</v>
      </c>
      <c r="C1262" s="16"/>
      <c r="D1262" s="16"/>
      <c r="E1262" s="16"/>
      <c r="F1262" s="16"/>
      <c r="G1262" s="16"/>
      <c r="H1262" s="16"/>
      <c r="I1262" s="16"/>
      <c r="J1262" s="16"/>
      <c r="K1262" s="16"/>
      <c r="L1262" s="16"/>
      <c r="M1262" s="16"/>
      <c r="N1262" s="16"/>
      <c r="O1262" s="16"/>
      <c r="P1262" s="16"/>
      <c r="Q1262" s="16"/>
      <c r="R1262" s="16"/>
      <c r="S1262" s="16"/>
      <c r="T1262" s="16"/>
      <c r="U1262" s="16"/>
      <c r="V1262" s="16"/>
      <c r="W1262" s="16"/>
      <c r="X1262" s="16"/>
      <c r="Y1262" s="16"/>
      <c r="Z1262" s="16"/>
      <c r="AA1262" s="16"/>
      <c r="AB1262" s="16"/>
      <c r="AC1262" s="16"/>
      <c r="AD1262" s="16"/>
      <c r="AE1262" s="16"/>
      <c r="AF1262" s="16"/>
      <c r="AG1262" s="16"/>
      <c r="AH1262" s="16"/>
      <c r="AI1262" s="16"/>
      <c r="AJ1262" s="16"/>
    </row>
    <row r="1263">
      <c r="B1263" t="s">
        <v>377</v>
      </c>
      <c r="C1263" s="16" t="n">
        <v>0.597306300384385</v>
      </c>
      <c r="D1263" s="16" t="n">
        <v>0.631686461277522</v>
      </c>
      <c r="E1263" s="16" t="n">
        <v>0.565927361833514</v>
      </c>
      <c r="F1263" s="16"/>
      <c r="G1263" s="16" t="n">
        <v>0.59723945380275</v>
      </c>
      <c r="H1263" s="16" t="n">
        <v>0.577355436022074</v>
      </c>
      <c r="I1263" s="16" t="n">
        <v>0.615893340386215</v>
      </c>
      <c r="J1263" s="16"/>
      <c r="K1263" s="16" t="n">
        <v>0.664559524379943</v>
      </c>
      <c r="L1263" s="16" t="n">
        <v>0.637934863691087</v>
      </c>
      <c r="M1263" s="16" t="n">
        <v>0.565024496599556</v>
      </c>
      <c r="N1263" s="16" t="n">
        <v>0.630769714290081</v>
      </c>
      <c r="O1263" s="16" t="n">
        <v>0.641094098196213</v>
      </c>
      <c r="P1263" s="16" t="n">
        <v>0.580105977821931</v>
      </c>
      <c r="Q1263" s="16" t="n">
        <v>0.534307931559067</v>
      </c>
      <c r="R1263" s="16" t="n">
        <v>0.567293893447917</v>
      </c>
      <c r="S1263" s="16" t="n">
        <v>0.557656745966793</v>
      </c>
      <c r="T1263" s="16" t="n">
        <v>0.553000442814914</v>
      </c>
      <c r="U1263" s="16" t="n">
        <v>0.631632549979639</v>
      </c>
      <c r="V1263" s="16" t="n">
        <v>0.455575604235213</v>
      </c>
      <c r="W1263" s="16"/>
      <c r="X1263" s="16" t="n">
        <v>0.561024673761043</v>
      </c>
      <c r="Y1263" s="16" t="n">
        <v>0.65929255446749</v>
      </c>
      <c r="Z1263" s="16"/>
      <c r="AA1263" s="16" t="n">
        <v>0.650382424015357</v>
      </c>
      <c r="AB1263" s="16" t="n">
        <v>0.585920354478328</v>
      </c>
      <c r="AC1263" s="16" t="n">
        <v>0.574201963714157</v>
      </c>
      <c r="AD1263" s="16"/>
      <c r="AE1263" s="16" t="n">
        <v>0.640699238442716</v>
      </c>
      <c r="AF1263" s="16" t="n">
        <v>0.584714467048437</v>
      </c>
      <c r="AG1263" s="16" t="n">
        <v>0.508892222843764</v>
      </c>
      <c r="AH1263" s="16"/>
      <c r="AI1263" s="16" t="n">
        <v>0.669052680668651</v>
      </c>
      <c r="AJ1263" s="16" t="n">
        <v>0.583981590077363</v>
      </c>
    </row>
    <row r="1264">
      <c r="B1264" t="s">
        <v>378</v>
      </c>
      <c r="C1264" s="16" t="n">
        <v>0.159009792711035</v>
      </c>
      <c r="D1264" s="16" t="n">
        <v>0.15623395529973</v>
      </c>
      <c r="E1264" s="16" t="n">
        <v>0.158342981096099</v>
      </c>
      <c r="F1264" s="16"/>
      <c r="G1264" s="16" t="n">
        <v>0.187639707758561</v>
      </c>
      <c r="H1264" s="16" t="n">
        <v>0.162151989641909</v>
      </c>
      <c r="I1264" s="16" t="n">
        <v>0.144778904755733</v>
      </c>
      <c r="J1264" s="16"/>
      <c r="K1264" s="16" t="n">
        <v>0.158732711154972</v>
      </c>
      <c r="L1264" s="16" t="n">
        <v>0.159413512740263</v>
      </c>
      <c r="M1264" s="16" t="n">
        <v>0.193722160809752</v>
      </c>
      <c r="N1264" s="16" t="n">
        <v>0.116181374560507</v>
      </c>
      <c r="O1264" s="16" t="n">
        <v>0.146078298433063</v>
      </c>
      <c r="P1264" s="16" t="n">
        <v>0.160491192209058</v>
      </c>
      <c r="Q1264" s="16" t="n">
        <v>0.177651278824965</v>
      </c>
      <c r="R1264" s="16" t="n">
        <v>0.109317810679211</v>
      </c>
      <c r="S1264" s="16" t="n">
        <v>0.167411732552361</v>
      </c>
      <c r="T1264" s="16" t="n">
        <v>0.202730723760112</v>
      </c>
      <c r="U1264" s="16" t="n">
        <v>0.108383689616059</v>
      </c>
      <c r="V1264" s="16" t="n">
        <v>0.156183728223878</v>
      </c>
      <c r="W1264" s="16"/>
      <c r="X1264" s="16" t="n">
        <v>0.180081215110281</v>
      </c>
      <c r="Y1264" s="16" t="n">
        <v>0.123009793143988</v>
      </c>
      <c r="Z1264" s="16"/>
      <c r="AA1264" s="16" t="n">
        <v>0.155483017923442</v>
      </c>
      <c r="AB1264" s="16" t="n">
        <v>0.170087510738623</v>
      </c>
      <c r="AC1264" s="16" t="n">
        <v>0.146739995995263</v>
      </c>
      <c r="AD1264" s="16"/>
      <c r="AE1264" s="16" t="n">
        <v>0.149304634786679</v>
      </c>
      <c r="AF1264" s="16" t="n">
        <v>0.152577430058383</v>
      </c>
      <c r="AG1264" s="16" t="n">
        <v>0.198521248956452</v>
      </c>
      <c r="AH1264" s="16"/>
      <c r="AI1264" s="16" t="n">
        <v>0.147148774940823</v>
      </c>
      <c r="AJ1264" s="16" t="n">
        <v>0.178102475671674</v>
      </c>
    </row>
    <row r="1265">
      <c r="B1265" t="s">
        <v>269</v>
      </c>
      <c r="C1265" s="16" t="n">
        <v>0.120652503528226</v>
      </c>
      <c r="D1265" s="16" t="n">
        <v>0.11342741933152</v>
      </c>
      <c r="E1265" s="16" t="n">
        <v>0.130129822270521</v>
      </c>
      <c r="F1265" s="16"/>
      <c r="G1265" s="16" t="n">
        <v>0.0988793479463261</v>
      </c>
      <c r="H1265" s="16" t="n">
        <v>0.126499511071661</v>
      </c>
      <c r="I1265" s="16" t="n">
        <v>0.123812437268446</v>
      </c>
      <c r="J1265" s="16"/>
      <c r="K1265" s="16" t="n">
        <v>0.0946787028895213</v>
      </c>
      <c r="L1265" s="16" t="n">
        <v>0.117067309128489</v>
      </c>
      <c r="M1265" s="16" t="n">
        <v>0.101504579836575</v>
      </c>
      <c r="N1265" s="16" t="n">
        <v>0.0956768133587337</v>
      </c>
      <c r="O1265" s="16" t="n">
        <v>0.0879393401704724</v>
      </c>
      <c r="P1265" s="16" t="n">
        <v>0.139421500259805</v>
      </c>
      <c r="Q1265" s="16" t="n">
        <v>0.154184174284999</v>
      </c>
      <c r="R1265" s="16" t="n">
        <v>0.140260685978938</v>
      </c>
      <c r="S1265" s="16" t="n">
        <v>0.142180137306058</v>
      </c>
      <c r="T1265" s="16" t="n">
        <v>0.117002164648285</v>
      </c>
      <c r="U1265" s="16" t="n">
        <v>0.105873395161913</v>
      </c>
      <c r="V1265" s="16" t="n">
        <v>0.251730110640649</v>
      </c>
      <c r="W1265" s="16"/>
      <c r="X1265" s="16" t="n">
        <v>0.123723754482803</v>
      </c>
      <c r="Y1265" s="16" t="n">
        <v>0.115405347881104</v>
      </c>
      <c r="Z1265" s="16"/>
      <c r="AA1265" s="16" t="n">
        <v>0.0840979653044706</v>
      </c>
      <c r="AB1265" s="16" t="n">
        <v>0.117298522127133</v>
      </c>
      <c r="AC1265" s="16" t="n">
        <v>0.151539672355629</v>
      </c>
      <c r="AD1265" s="16"/>
      <c r="AE1265" s="16" t="n">
        <v>0.105728791176096</v>
      </c>
      <c r="AF1265" s="16" t="n">
        <v>0.122466390985423</v>
      </c>
      <c r="AG1265" s="16" t="n">
        <v>0.156430652027967</v>
      </c>
      <c r="AH1265" s="16"/>
      <c r="AI1265" s="16" t="n">
        <v>0.0891390031981413</v>
      </c>
      <c r="AJ1265" s="16" t="n">
        <v>0.0955049719481362</v>
      </c>
    </row>
    <row r="1266">
      <c r="B1266" t="s">
        <v>270</v>
      </c>
      <c r="C1266" s="16" t="n">
        <v>0.123031403376354</v>
      </c>
      <c r="D1266" s="16" t="n">
        <v>0.0986521640912282</v>
      </c>
      <c r="E1266" s="16" t="n">
        <v>0.145599834799866</v>
      </c>
      <c r="F1266" s="16"/>
      <c r="G1266" s="16" t="n">
        <v>0.116241490492363</v>
      </c>
      <c r="H1266" s="16" t="n">
        <v>0.133993063264356</v>
      </c>
      <c r="I1266" s="16" t="n">
        <v>0.115515317589606</v>
      </c>
      <c r="J1266" s="16"/>
      <c r="K1266" s="16" t="n">
        <v>0.0820290615755639</v>
      </c>
      <c r="L1266" s="16" t="n">
        <v>0.0855843144401618</v>
      </c>
      <c r="M1266" s="16" t="n">
        <v>0.139748762754117</v>
      </c>
      <c r="N1266" s="16" t="n">
        <v>0.157372097790679</v>
      </c>
      <c r="O1266" s="16" t="n">
        <v>0.124888263200252</v>
      </c>
      <c r="P1266" s="16" t="n">
        <v>0.119981329709206</v>
      </c>
      <c r="Q1266" s="16" t="n">
        <v>0.133856615330969</v>
      </c>
      <c r="R1266" s="16" t="n">
        <v>0.183127609893934</v>
      </c>
      <c r="S1266" s="16" t="n">
        <v>0.132751384174789</v>
      </c>
      <c r="T1266" s="16" t="n">
        <v>0.12726666877669</v>
      </c>
      <c r="U1266" s="16" t="n">
        <v>0.154110365242389</v>
      </c>
      <c r="V1266" s="16" t="n">
        <v>0.13651055690026</v>
      </c>
      <c r="W1266" s="16"/>
      <c r="X1266" s="16" t="n">
        <v>0.135170356645873</v>
      </c>
      <c r="Y1266" s="16" t="n">
        <v>0.102292304507417</v>
      </c>
      <c r="Z1266" s="16"/>
      <c r="AA1266" s="16" t="n">
        <v>0.110036592756731</v>
      </c>
      <c r="AB1266" s="16" t="n">
        <v>0.126693612655915</v>
      </c>
      <c r="AC1266" s="16" t="n">
        <v>0.127518367934951</v>
      </c>
      <c r="AD1266" s="16"/>
      <c r="AE1266" s="16" t="n">
        <v>0.104267335594509</v>
      </c>
      <c r="AF1266" s="16" t="n">
        <v>0.140241711907757</v>
      </c>
      <c r="AG1266" s="16" t="n">
        <v>0.136155876171817</v>
      </c>
      <c r="AH1266" s="16"/>
      <c r="AI1266" s="16" t="n">
        <v>0.0946595411923845</v>
      </c>
      <c r="AJ1266" s="16" t="n">
        <v>0.142410962302826</v>
      </c>
    </row>
    <row r="1267">
      <c r="C1267" s="16"/>
      <c r="D1267" s="16"/>
      <c r="E1267" s="16"/>
      <c r="F1267" s="16"/>
      <c r="G1267" s="16"/>
      <c r="H1267" s="16"/>
      <c r="I1267" s="16"/>
      <c r="J1267" s="16"/>
      <c r="K1267" s="16"/>
      <c r="L1267" s="16"/>
      <c r="M1267" s="16"/>
      <c r="N1267" s="16"/>
      <c r="O1267" s="16"/>
      <c r="P1267" s="16"/>
      <c r="Q1267" s="16"/>
      <c r="R1267" s="16"/>
      <c r="S1267" s="16"/>
      <c r="T1267" s="16"/>
      <c r="U1267" s="16"/>
      <c r="V1267" s="16"/>
      <c r="W1267" s="16"/>
      <c r="X1267" s="16"/>
      <c r="Y1267" s="16"/>
      <c r="Z1267" s="16"/>
      <c r="AA1267" s="16"/>
      <c r="AB1267" s="16"/>
      <c r="AC1267" s="16"/>
      <c r="AD1267" s="16"/>
      <c r="AE1267" s="16"/>
      <c r="AF1267" s="16"/>
      <c r="AG1267" s="16"/>
      <c r="AH1267" s="16"/>
      <c r="AI1267" s="16"/>
      <c r="AJ1267" s="16"/>
    </row>
    <row r="1268">
      <c r="B1268" s="7" t="s">
        <v>374</v>
      </c>
      <c r="C1268" s="16"/>
      <c r="D1268" s="16"/>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row>
    <row r="1269">
      <c r="B1269" s="26" t="s">
        <v>65</v>
      </c>
      <c r="C1269" s="16"/>
      <c r="D1269" s="16"/>
      <c r="E1269" s="16"/>
      <c r="F1269" s="16"/>
      <c r="G1269" s="16"/>
      <c r="H1269" s="16"/>
      <c r="I1269" s="16"/>
      <c r="J1269" s="16"/>
      <c r="K1269" s="16"/>
      <c r="L1269" s="16"/>
      <c r="M1269" s="16"/>
      <c r="N1269" s="16"/>
      <c r="O1269" s="16"/>
      <c r="P1269" s="16"/>
      <c r="Q1269" s="16"/>
      <c r="R1269" s="16"/>
      <c r="S1269" s="16"/>
      <c r="T1269" s="16"/>
      <c r="U1269" s="16"/>
      <c r="V1269" s="16"/>
      <c r="W1269" s="16"/>
      <c r="X1269" s="16"/>
      <c r="Y1269" s="16"/>
      <c r="Z1269" s="16"/>
      <c r="AA1269" s="16"/>
      <c r="AB1269" s="16"/>
      <c r="AC1269" s="16"/>
      <c r="AD1269" s="16"/>
      <c r="AE1269" s="16"/>
      <c r="AF1269" s="16"/>
      <c r="AG1269" s="16"/>
      <c r="AH1269" s="16"/>
      <c r="AI1269" s="16"/>
      <c r="AJ1269" s="16"/>
    </row>
    <row r="1270">
      <c r="B1270" t="s">
        <v>379</v>
      </c>
      <c r="C1270" s="16" t="n">
        <v>0.535296852251139</v>
      </c>
      <c r="D1270" s="16" t="n">
        <v>0.56500621753886</v>
      </c>
      <c r="E1270" s="16" t="n">
        <v>0.507928511182423</v>
      </c>
      <c r="F1270" s="16"/>
      <c r="G1270" s="16" t="n">
        <v>0.491404977355019</v>
      </c>
      <c r="H1270" s="16" t="n">
        <v>0.530065471226167</v>
      </c>
      <c r="I1270" s="16" t="n">
        <v>0.557499195554053</v>
      </c>
      <c r="J1270" s="16"/>
      <c r="K1270" s="16" t="n">
        <v>0.559668900325013</v>
      </c>
      <c r="L1270" s="16" t="n">
        <v>0.514029278541579</v>
      </c>
      <c r="M1270" s="16" t="n">
        <v>0.523604041922438</v>
      </c>
      <c r="N1270" s="16" t="n">
        <v>0.578401856593384</v>
      </c>
      <c r="O1270" s="16" t="n">
        <v>0.628216573490913</v>
      </c>
      <c r="P1270" s="16" t="n">
        <v>0.579711097588771</v>
      </c>
      <c r="Q1270" s="16" t="n">
        <v>0.499338730141183</v>
      </c>
      <c r="R1270" s="16" t="n">
        <v>0.456374418879538</v>
      </c>
      <c r="S1270" s="16" t="n">
        <v>0.549221890247613</v>
      </c>
      <c r="T1270" s="16" t="n">
        <v>0.405298703083822</v>
      </c>
      <c r="U1270" s="16" t="n">
        <v>0.564582551873809</v>
      </c>
      <c r="V1270" s="16" t="n">
        <v>0.511490408933298</v>
      </c>
      <c r="W1270" s="16"/>
      <c r="X1270" s="16" t="n">
        <v>0.515025375854348</v>
      </c>
      <c r="Y1270" s="16" t="n">
        <v>0.569930164026713</v>
      </c>
      <c r="Z1270" s="16"/>
      <c r="AA1270" s="16" t="n">
        <v>0.594124992643552</v>
      </c>
      <c r="AB1270" s="16" t="n">
        <v>0.524937143687546</v>
      </c>
      <c r="AC1270" s="16" t="n">
        <v>0.506665552371693</v>
      </c>
      <c r="AD1270" s="16"/>
      <c r="AE1270" s="16" t="n">
        <v>0.575499755997763</v>
      </c>
      <c r="AF1270" s="16" t="n">
        <v>0.523258404373222</v>
      </c>
      <c r="AG1270" s="16" t="n">
        <v>0.454177054188296</v>
      </c>
      <c r="AH1270" s="16"/>
      <c r="AI1270" s="16" t="n">
        <v>0.627387118162639</v>
      </c>
      <c r="AJ1270" s="16" t="n">
        <v>0.528441353235191</v>
      </c>
    </row>
    <row r="1271">
      <c r="B1271" t="s">
        <v>380</v>
      </c>
      <c r="C1271" s="16" t="n">
        <v>0.125396389292988</v>
      </c>
      <c r="D1271" s="16" t="n">
        <v>0.125150378386505</v>
      </c>
      <c r="E1271" s="16" t="n">
        <v>0.12680621699295</v>
      </c>
      <c r="F1271" s="16"/>
      <c r="G1271" s="16" t="n">
        <v>0.114439154746236</v>
      </c>
      <c r="H1271" s="16" t="n">
        <v>0.130561944761615</v>
      </c>
      <c r="I1271" s="16" t="n">
        <v>0.124918442757838</v>
      </c>
      <c r="J1271" s="16"/>
      <c r="K1271" s="16" t="n">
        <v>0.125850996226941</v>
      </c>
      <c r="L1271" s="16" t="n">
        <v>0.11226627116419</v>
      </c>
      <c r="M1271" s="16" t="n">
        <v>0.152446377235721</v>
      </c>
      <c r="N1271" s="16" t="n">
        <v>0.148462503705483</v>
      </c>
      <c r="O1271" s="16" t="n">
        <v>0.0671095077613299</v>
      </c>
      <c r="P1271" s="16" t="n">
        <v>0.118075661373001</v>
      </c>
      <c r="Q1271" s="16" t="n">
        <v>0.15106730952087</v>
      </c>
      <c r="R1271" s="16" t="n">
        <v>0.123148054863623</v>
      </c>
      <c r="S1271" s="16" t="n">
        <v>0.127772907051699</v>
      </c>
      <c r="T1271" s="16" t="n">
        <v>0.141381238173977</v>
      </c>
      <c r="U1271" s="16" t="n">
        <v>0.0754906486451401</v>
      </c>
      <c r="V1271" s="16" t="n">
        <v>0.166053531465079</v>
      </c>
      <c r="W1271" s="16"/>
      <c r="X1271" s="16" t="n">
        <v>0.137803215218185</v>
      </c>
      <c r="Y1271" s="16" t="n">
        <v>0.104199636673596</v>
      </c>
      <c r="Z1271" s="16"/>
      <c r="AA1271" s="16" t="n">
        <v>0.134159658236647</v>
      </c>
      <c r="AB1271" s="16" t="n">
        <v>0.114174356730127</v>
      </c>
      <c r="AC1271" s="16" t="n">
        <v>0.134077220499762</v>
      </c>
      <c r="AD1271" s="16"/>
      <c r="AE1271" s="16" t="n">
        <v>0.11800635013915</v>
      </c>
      <c r="AF1271" s="16" t="n">
        <v>0.128755351941633</v>
      </c>
      <c r="AG1271" s="16" t="n">
        <v>0.137861940685969</v>
      </c>
      <c r="AH1271" s="16"/>
      <c r="AI1271" s="16" t="n">
        <v>0.105966290965181</v>
      </c>
      <c r="AJ1271" s="16" t="n">
        <v>0.145765603669678</v>
      </c>
    </row>
    <row r="1272">
      <c r="B1272" t="s">
        <v>269</v>
      </c>
      <c r="C1272" s="16" t="n">
        <v>0.135824330388773</v>
      </c>
      <c r="D1272" s="16" t="n">
        <v>0.125637206922526</v>
      </c>
      <c r="E1272" s="16" t="n">
        <v>0.146311312885209</v>
      </c>
      <c r="F1272" s="16"/>
      <c r="G1272" s="16" t="n">
        <v>0.14255528172075</v>
      </c>
      <c r="H1272" s="16" t="n">
        <v>0.136747149557968</v>
      </c>
      <c r="I1272" s="16" t="n">
        <v>0.132307364690015</v>
      </c>
      <c r="J1272" s="16"/>
      <c r="K1272" s="16" t="n">
        <v>0.14852807542137</v>
      </c>
      <c r="L1272" s="16" t="n">
        <v>0.158705513720518</v>
      </c>
      <c r="M1272" s="16" t="n">
        <v>0.113428793791726</v>
      </c>
      <c r="N1272" s="16" t="n">
        <v>0.0526234009760783</v>
      </c>
      <c r="O1272" s="16" t="n">
        <v>0.121956476777028</v>
      </c>
      <c r="P1272" s="16" t="n">
        <v>0.122428419053132</v>
      </c>
      <c r="Q1272" s="16" t="n">
        <v>0.141156298309116</v>
      </c>
      <c r="R1272" s="16" t="n">
        <v>0.160020535382769</v>
      </c>
      <c r="S1272" s="16" t="n">
        <v>0.129604428289049</v>
      </c>
      <c r="T1272" s="16" t="n">
        <v>0.209955311841855</v>
      </c>
      <c r="U1272" s="16" t="n">
        <v>0.14809348247381</v>
      </c>
      <c r="V1272" s="16" t="n">
        <v>0.106479601607404</v>
      </c>
      <c r="W1272" s="16"/>
      <c r="X1272" s="16" t="n">
        <v>0.131913507054886</v>
      </c>
      <c r="Y1272" s="16" t="n">
        <v>0.14250587450379</v>
      </c>
      <c r="Z1272" s="16"/>
      <c r="AA1272" s="16" t="n">
        <v>0.111731177911901</v>
      </c>
      <c r="AB1272" s="16" t="n">
        <v>0.134629224364646</v>
      </c>
      <c r="AC1272" s="16" t="n">
        <v>0.154823821126095</v>
      </c>
      <c r="AD1272" s="16"/>
      <c r="AE1272" s="16" t="n">
        <v>0.126515521868766</v>
      </c>
      <c r="AF1272" s="16" t="n">
        <v>0.133160728966408</v>
      </c>
      <c r="AG1272" s="16" t="n">
        <v>0.166240063259574</v>
      </c>
      <c r="AH1272" s="16"/>
      <c r="AI1272" s="16" t="n">
        <v>0.110461219141234</v>
      </c>
      <c r="AJ1272" s="16" t="n">
        <v>0.126204601431456</v>
      </c>
    </row>
    <row r="1273">
      <c r="B1273" t="s">
        <v>270</v>
      </c>
      <c r="C1273" s="16" t="n">
        <v>0.203482428067101</v>
      </c>
      <c r="D1273" s="16" t="n">
        <v>0.18420619715211</v>
      </c>
      <c r="E1273" s="16" t="n">
        <v>0.218953958939418</v>
      </c>
      <c r="F1273" s="16"/>
      <c r="G1273" s="16" t="n">
        <v>0.251600586177995</v>
      </c>
      <c r="H1273" s="16" t="n">
        <v>0.20262543445425</v>
      </c>
      <c r="I1273" s="16" t="n">
        <v>0.185274996998095</v>
      </c>
      <c r="J1273" s="16"/>
      <c r="K1273" s="16" t="n">
        <v>0.165952028026675</v>
      </c>
      <c r="L1273" s="16" t="n">
        <v>0.214998936573713</v>
      </c>
      <c r="M1273" s="16" t="n">
        <v>0.210520787050114</v>
      </c>
      <c r="N1273" s="16" t="n">
        <v>0.220512238725055</v>
      </c>
      <c r="O1273" s="16" t="n">
        <v>0.182717441970729</v>
      </c>
      <c r="P1273" s="16" t="n">
        <v>0.179784821985097</v>
      </c>
      <c r="Q1273" s="16" t="n">
        <v>0.208437662028831</v>
      </c>
      <c r="R1273" s="16" t="n">
        <v>0.26045699087407</v>
      </c>
      <c r="S1273" s="16" t="n">
        <v>0.19340077441164</v>
      </c>
      <c r="T1273" s="16" t="n">
        <v>0.243364746900346</v>
      </c>
      <c r="U1273" s="16" t="n">
        <v>0.211833317007241</v>
      </c>
      <c r="V1273" s="16" t="n">
        <v>0.215976457994219</v>
      </c>
      <c r="W1273" s="16"/>
      <c r="X1273" s="16" t="n">
        <v>0.215257901872582</v>
      </c>
      <c r="Y1273" s="16" t="n">
        <v>0.183364324795901</v>
      </c>
      <c r="Z1273" s="16"/>
      <c r="AA1273" s="16" t="n">
        <v>0.1599841712079</v>
      </c>
      <c r="AB1273" s="16" t="n">
        <v>0.226259275217681</v>
      </c>
      <c r="AC1273" s="16" t="n">
        <v>0.20443340600245</v>
      </c>
      <c r="AD1273" s="16"/>
      <c r="AE1273" s="16" t="n">
        <v>0.179978371994321</v>
      </c>
      <c r="AF1273" s="16" t="n">
        <v>0.214825514718737</v>
      </c>
      <c r="AG1273" s="16" t="n">
        <v>0.241720941866161</v>
      </c>
      <c r="AH1273" s="16"/>
      <c r="AI1273" s="16" t="n">
        <v>0.156185371730946</v>
      </c>
      <c r="AJ1273" s="16" t="n">
        <v>0.199588441663674</v>
      </c>
    </row>
    <row r="1274">
      <c r="C1274" s="16"/>
      <c r="D1274" s="16"/>
      <c r="E1274" s="16"/>
      <c r="F1274" s="16"/>
      <c r="G1274" s="16"/>
      <c r="H1274" s="16"/>
      <c r="I1274" s="16"/>
      <c r="J1274" s="16"/>
      <c r="K1274" s="16"/>
      <c r="L1274" s="16"/>
      <c r="M1274" s="16"/>
      <c r="N1274" s="16"/>
      <c r="O1274" s="16"/>
      <c r="P1274" s="16"/>
      <c r="Q1274" s="16"/>
      <c r="R1274" s="16"/>
      <c r="S1274" s="16"/>
      <c r="T1274" s="16"/>
      <c r="U1274" s="16"/>
      <c r="V1274" s="16"/>
      <c r="W1274" s="16"/>
      <c r="X1274" s="16"/>
      <c r="Y1274" s="16"/>
      <c r="Z1274" s="16"/>
      <c r="AA1274" s="16"/>
      <c r="AB1274" s="16"/>
      <c r="AC1274" s="16"/>
      <c r="AD1274" s="16"/>
      <c r="AE1274" s="16"/>
      <c r="AF1274" s="16"/>
      <c r="AG1274" s="16"/>
      <c r="AH1274" s="16"/>
      <c r="AI1274" s="16"/>
      <c r="AJ1274" s="16"/>
    </row>
    <row r="1275">
      <c r="B1275" s="7" t="s">
        <v>374</v>
      </c>
      <c r="C1275" s="16"/>
      <c r="D1275" s="16"/>
      <c r="E1275" s="16"/>
      <c r="F1275" s="16"/>
      <c r="G1275" s="16"/>
      <c r="H1275" s="16"/>
      <c r="I1275" s="16"/>
      <c r="J1275" s="16"/>
      <c r="K1275" s="16"/>
      <c r="L1275" s="16"/>
      <c r="M1275" s="16"/>
      <c r="N1275" s="16"/>
      <c r="O1275" s="16"/>
      <c r="P1275" s="16"/>
      <c r="Q1275" s="16"/>
      <c r="R1275" s="16"/>
      <c r="S1275" s="16"/>
      <c r="T1275" s="16"/>
      <c r="U1275" s="16"/>
      <c r="V1275" s="16"/>
      <c r="W1275" s="16"/>
      <c r="X1275" s="16"/>
      <c r="Y1275" s="16"/>
      <c r="Z1275" s="16"/>
      <c r="AA1275" s="16"/>
      <c r="AB1275" s="16"/>
      <c r="AC1275" s="16"/>
      <c r="AD1275" s="16"/>
      <c r="AE1275" s="16"/>
      <c r="AF1275" s="16"/>
      <c r="AG1275" s="16"/>
      <c r="AH1275" s="16"/>
      <c r="AI1275" s="16"/>
      <c r="AJ1275" s="16"/>
    </row>
    <row r="1276">
      <c r="B1276" s="26" t="s">
        <v>65</v>
      </c>
      <c r="C1276" s="16"/>
      <c r="D1276" s="16"/>
      <c r="E1276" s="16"/>
      <c r="F1276" s="16"/>
      <c r="G1276" s="16"/>
      <c r="H1276" s="16"/>
      <c r="I1276" s="16"/>
      <c r="J1276" s="16"/>
      <c r="K1276" s="16"/>
      <c r="L1276" s="16"/>
      <c r="M1276" s="16"/>
      <c r="N1276" s="16"/>
      <c r="O1276" s="16"/>
      <c r="P1276" s="16"/>
      <c r="Q1276" s="16"/>
      <c r="R1276" s="16"/>
      <c r="S1276" s="16"/>
      <c r="T1276" s="16"/>
      <c r="U1276" s="16"/>
      <c r="V1276" s="16"/>
      <c r="W1276" s="16"/>
      <c r="X1276" s="16"/>
      <c r="Y1276" s="16"/>
      <c r="Z1276" s="16"/>
      <c r="AA1276" s="16"/>
      <c r="AB1276" s="16"/>
      <c r="AC1276" s="16"/>
      <c r="AD1276" s="16"/>
      <c r="AE1276" s="16"/>
      <c r="AF1276" s="16"/>
      <c r="AG1276" s="16"/>
      <c r="AH1276" s="16"/>
      <c r="AI1276" s="16"/>
      <c r="AJ1276" s="16"/>
    </row>
    <row r="1277">
      <c r="B1277" t="s">
        <v>381</v>
      </c>
      <c r="C1277" s="16" t="n">
        <v>0.472434176044395</v>
      </c>
      <c r="D1277" s="16" t="n">
        <v>0.517084678023977</v>
      </c>
      <c r="E1277" s="16" t="n">
        <v>0.433168950780946</v>
      </c>
      <c r="F1277" s="16"/>
      <c r="G1277" s="16" t="n">
        <v>0.45836340075345</v>
      </c>
      <c r="H1277" s="16" t="n">
        <v>0.445581642533809</v>
      </c>
      <c r="I1277" s="16" t="n">
        <v>0.502972939556596</v>
      </c>
      <c r="J1277" s="16"/>
      <c r="K1277" s="16" t="n">
        <v>0.547628659817144</v>
      </c>
      <c r="L1277" s="16" t="n">
        <v>0.450134631019306</v>
      </c>
      <c r="M1277" s="16" t="n">
        <v>0.453812202109552</v>
      </c>
      <c r="N1277" s="16" t="n">
        <v>0.413855109651233</v>
      </c>
      <c r="O1277" s="16" t="n">
        <v>0.530018389428993</v>
      </c>
      <c r="P1277" s="16" t="n">
        <v>0.524947981104131</v>
      </c>
      <c r="Q1277" s="16" t="n">
        <v>0.392242585993343</v>
      </c>
      <c r="R1277" s="16" t="n">
        <v>0.420159732188028</v>
      </c>
      <c r="S1277" s="16" t="n">
        <v>0.451704339616905</v>
      </c>
      <c r="T1277" s="16" t="n">
        <v>0.487730642376048</v>
      </c>
      <c r="U1277" s="16" t="n">
        <v>0.508689788096802</v>
      </c>
      <c r="V1277" s="16" t="n">
        <v>0.402497872226886</v>
      </c>
      <c r="W1277" s="16"/>
      <c r="X1277" s="16" t="n">
        <v>0.424006284996797</v>
      </c>
      <c r="Y1277" s="16" t="n">
        <v>0.555172019921939</v>
      </c>
      <c r="Z1277" s="16"/>
      <c r="AA1277" s="16" t="n">
        <v>0.536548409288042</v>
      </c>
      <c r="AB1277" s="16" t="n">
        <v>0.443471365923532</v>
      </c>
      <c r="AC1277" s="16" t="n">
        <v>0.464867579728305</v>
      </c>
      <c r="AD1277" s="16"/>
      <c r="AE1277" s="16" t="n">
        <v>0.523028404956334</v>
      </c>
      <c r="AF1277" s="16" t="n">
        <v>0.46077669570382</v>
      </c>
      <c r="AG1277" s="16" t="n">
        <v>0.362893878325094</v>
      </c>
      <c r="AH1277" s="16"/>
      <c r="AI1277" s="16" t="n">
        <v>0.561361882846329</v>
      </c>
      <c r="AJ1277" s="16" t="n">
        <v>0.446050030260106</v>
      </c>
    </row>
    <row r="1278">
      <c r="B1278" t="s">
        <v>382</v>
      </c>
      <c r="C1278" s="16" t="n">
        <v>0.183443347761551</v>
      </c>
      <c r="D1278" s="16" t="n">
        <v>0.164836571401203</v>
      </c>
      <c r="E1278" s="16" t="n">
        <v>0.200970086299921</v>
      </c>
      <c r="F1278" s="16"/>
      <c r="G1278" s="16" t="n">
        <v>0.183669595523806</v>
      </c>
      <c r="H1278" s="16" t="n">
        <v>0.199858176273877</v>
      </c>
      <c r="I1278" s="16" t="n">
        <v>0.168082986848895</v>
      </c>
      <c r="J1278" s="16"/>
      <c r="K1278" s="16" t="n">
        <v>0.173989632965979</v>
      </c>
      <c r="L1278" s="16" t="n">
        <v>0.17144345902168</v>
      </c>
      <c r="M1278" s="16" t="n">
        <v>0.239687121874884</v>
      </c>
      <c r="N1278" s="16" t="n">
        <v>0.189151020434659</v>
      </c>
      <c r="O1278" s="16" t="n">
        <v>0.181986385524471</v>
      </c>
      <c r="P1278" s="16" t="n">
        <v>0.179748073462739</v>
      </c>
      <c r="Q1278" s="16" t="n">
        <v>0.167669906466987</v>
      </c>
      <c r="R1278" s="16" t="n">
        <v>0.232829804398929</v>
      </c>
      <c r="S1278" s="16" t="n">
        <v>0.194779752071441</v>
      </c>
      <c r="T1278" s="16" t="n">
        <v>0.188428716855392</v>
      </c>
      <c r="U1278" s="16" t="n">
        <v>0.108701096276121</v>
      </c>
      <c r="V1278" s="16" t="n">
        <v>0.160031286875928</v>
      </c>
      <c r="W1278" s="16"/>
      <c r="X1278" s="16" t="n">
        <v>0.203591565463071</v>
      </c>
      <c r="Y1278" s="16" t="n">
        <v>0.149020620392302</v>
      </c>
      <c r="Z1278" s="16"/>
      <c r="AA1278" s="16" t="n">
        <v>0.171374548098172</v>
      </c>
      <c r="AB1278" s="16" t="n">
        <v>0.200978039070748</v>
      </c>
      <c r="AC1278" s="16" t="n">
        <v>0.168706418745886</v>
      </c>
      <c r="AD1278" s="16"/>
      <c r="AE1278" s="16" t="n">
        <v>0.178185356911543</v>
      </c>
      <c r="AF1278" s="16" t="n">
        <v>0.17895665837044</v>
      </c>
      <c r="AG1278" s="16" t="n">
        <v>0.206987489713149</v>
      </c>
      <c r="AH1278" s="16"/>
      <c r="AI1278" s="16" t="n">
        <v>0.188272231677335</v>
      </c>
      <c r="AJ1278" s="16" t="n">
        <v>0.187379951777586</v>
      </c>
    </row>
    <row r="1279">
      <c r="B1279" t="s">
        <v>269</v>
      </c>
      <c r="C1279" s="16" t="n">
        <v>0.118248948707088</v>
      </c>
      <c r="D1279" s="16" t="n">
        <v>0.108069079930818</v>
      </c>
      <c r="E1279" s="16" t="n">
        <v>0.127330651468334</v>
      </c>
      <c r="F1279" s="16"/>
      <c r="G1279" s="16" t="n">
        <v>0.0928454680513769</v>
      </c>
      <c r="H1279" s="16" t="n">
        <v>0.128316633294554</v>
      </c>
      <c r="I1279" s="16" t="n">
        <v>0.118916142850959</v>
      </c>
      <c r="J1279" s="16"/>
      <c r="K1279" s="16" t="n">
        <v>0.107586468773742</v>
      </c>
      <c r="L1279" s="16" t="n">
        <v>0.107367249810134</v>
      </c>
      <c r="M1279" s="16" t="n">
        <v>0.107491658332356</v>
      </c>
      <c r="N1279" s="16" t="n">
        <v>0.123163314657675</v>
      </c>
      <c r="O1279" s="16" t="n">
        <v>0.113954559897</v>
      </c>
      <c r="P1279" s="16" t="n">
        <v>0.108935423554046</v>
      </c>
      <c r="Q1279" s="16" t="n">
        <v>0.178940402229048</v>
      </c>
      <c r="R1279" s="16" t="n">
        <v>0.0842016932807663</v>
      </c>
      <c r="S1279" s="16" t="n">
        <v>0.116492485713517</v>
      </c>
      <c r="T1279" s="16" t="n">
        <v>0.105911433443791</v>
      </c>
      <c r="U1279" s="16" t="n">
        <v>0.117079757440505</v>
      </c>
      <c r="V1279" s="16" t="n">
        <v>0.191430146665969</v>
      </c>
      <c r="W1279" s="16"/>
      <c r="X1279" s="16" t="n">
        <v>0.120764355491198</v>
      </c>
      <c r="Y1279" s="16" t="n">
        <v>0.113951438960325</v>
      </c>
      <c r="Z1279" s="16"/>
      <c r="AA1279" s="16" t="n">
        <v>0.100170716554102</v>
      </c>
      <c r="AB1279" s="16" t="n">
        <v>0.10270536172101</v>
      </c>
      <c r="AC1279" s="16" t="n">
        <v>0.152096002335375</v>
      </c>
      <c r="AD1279" s="16"/>
      <c r="AE1279" s="16" t="n">
        <v>0.114756261345453</v>
      </c>
      <c r="AF1279" s="16" t="n">
        <v>0.113535755571208</v>
      </c>
      <c r="AG1279" s="16" t="n">
        <v>0.137586431473185</v>
      </c>
      <c r="AH1279" s="16"/>
      <c r="AI1279" s="16" t="n">
        <v>0.0998114134113695</v>
      </c>
      <c r="AJ1279" s="16" t="n">
        <v>0.109524789560667</v>
      </c>
    </row>
    <row r="1280">
      <c r="B1280" t="s">
        <v>270</v>
      </c>
      <c r="C1280" s="16" t="n">
        <v>0.225873527486966</v>
      </c>
      <c r="D1280" s="16" t="n">
        <v>0.210009670644002</v>
      </c>
      <c r="E1280" s="16" t="n">
        <v>0.238530311450799</v>
      </c>
      <c r="F1280" s="16"/>
      <c r="G1280" s="16" t="n">
        <v>0.265121535671366</v>
      </c>
      <c r="H1280" s="16" t="n">
        <v>0.22624354789776</v>
      </c>
      <c r="I1280" s="16" t="n">
        <v>0.21002793074355</v>
      </c>
      <c r="J1280" s="16"/>
      <c r="K1280" s="16" t="n">
        <v>0.170795238443135</v>
      </c>
      <c r="L1280" s="16" t="n">
        <v>0.27105466014888</v>
      </c>
      <c r="M1280" s="16" t="n">
        <v>0.199009017683208</v>
      </c>
      <c r="N1280" s="16" t="n">
        <v>0.273830555256434</v>
      </c>
      <c r="O1280" s="16" t="n">
        <v>0.174040665149536</v>
      </c>
      <c r="P1280" s="16" t="n">
        <v>0.186368521879084</v>
      </c>
      <c r="Q1280" s="16" t="n">
        <v>0.261147105310622</v>
      </c>
      <c r="R1280" s="16" t="n">
        <v>0.262808770132276</v>
      </c>
      <c r="S1280" s="16" t="n">
        <v>0.237023422598137</v>
      </c>
      <c r="T1280" s="16" t="n">
        <v>0.217929207324769</v>
      </c>
      <c r="U1280" s="16" t="n">
        <v>0.265529358186571</v>
      </c>
      <c r="V1280" s="16" t="n">
        <v>0.246040694231217</v>
      </c>
      <c r="W1280" s="16"/>
      <c r="X1280" s="16" t="n">
        <v>0.251637794048934</v>
      </c>
      <c r="Y1280" s="16" t="n">
        <v>0.181855920725434</v>
      </c>
      <c r="Z1280" s="16"/>
      <c r="AA1280" s="16" t="n">
        <v>0.191906326059685</v>
      </c>
      <c r="AB1280" s="16" t="n">
        <v>0.252845233284709</v>
      </c>
      <c r="AC1280" s="16" t="n">
        <v>0.214329999190433</v>
      </c>
      <c r="AD1280" s="16"/>
      <c r="AE1280" s="16" t="n">
        <v>0.18402997678667</v>
      </c>
      <c r="AF1280" s="16" t="n">
        <v>0.246730890354532</v>
      </c>
      <c r="AG1280" s="16" t="n">
        <v>0.292532200488571</v>
      </c>
      <c r="AH1280" s="16"/>
      <c r="AI1280" s="16" t="n">
        <v>0.150554472064967</v>
      </c>
      <c r="AJ1280" s="16" t="n">
        <v>0.25704522840164</v>
      </c>
    </row>
    <row r="1281">
      <c r="C1281" s="16"/>
      <c r="D1281" s="16"/>
      <c r="E1281" s="16"/>
      <c r="F1281" s="16"/>
      <c r="G1281" s="16"/>
      <c r="H1281" s="16"/>
      <c r="I1281" s="16"/>
      <c r="J1281" s="16"/>
      <c r="K1281" s="16"/>
      <c r="L1281" s="16"/>
      <c r="M1281" s="16"/>
      <c r="N1281" s="16"/>
      <c r="O1281" s="16"/>
      <c r="P1281" s="16"/>
      <c r="Q1281" s="16"/>
      <c r="R1281" s="16"/>
      <c r="S1281" s="16"/>
      <c r="T1281" s="16"/>
      <c r="U1281" s="16"/>
      <c r="V1281" s="16"/>
      <c r="W1281" s="16"/>
      <c r="X1281" s="16"/>
      <c r="Y1281" s="16"/>
      <c r="Z1281" s="16"/>
      <c r="AA1281" s="16"/>
      <c r="AB1281" s="16"/>
      <c r="AC1281" s="16"/>
      <c r="AD1281" s="16"/>
      <c r="AE1281" s="16"/>
      <c r="AF1281" s="16"/>
      <c r="AG1281" s="16"/>
      <c r="AH1281" s="16"/>
      <c r="AI1281" s="16"/>
      <c r="AJ1281" s="16"/>
    </row>
    <row r="1282">
      <c r="B1282" s="7" t="s">
        <v>388</v>
      </c>
      <c r="C1282" s="16"/>
      <c r="D1282" s="16"/>
      <c r="E1282" s="16"/>
      <c r="F1282" s="16"/>
      <c r="G1282" s="16"/>
      <c r="H1282" s="16"/>
      <c r="I1282" s="16"/>
      <c r="J1282" s="16"/>
      <c r="K1282" s="16"/>
      <c r="L1282" s="16"/>
      <c r="M1282" s="16"/>
      <c r="N1282" s="16"/>
      <c r="O1282" s="16"/>
      <c r="P1282" s="16"/>
      <c r="Q1282" s="16"/>
      <c r="R1282" s="16"/>
      <c r="S1282" s="16"/>
      <c r="T1282" s="16"/>
      <c r="U1282" s="16"/>
      <c r="V1282" s="16"/>
      <c r="W1282" s="16"/>
      <c r="X1282" s="16"/>
      <c r="Y1282" s="16"/>
      <c r="Z1282" s="16"/>
      <c r="AA1282" s="16"/>
      <c r="AB1282" s="16"/>
      <c r="AC1282" s="16"/>
      <c r="AD1282" s="16"/>
      <c r="AE1282" s="16"/>
      <c r="AF1282" s="16"/>
      <c r="AG1282" s="16"/>
      <c r="AH1282" s="16"/>
      <c r="AI1282" s="16"/>
      <c r="AJ1282" s="16"/>
    </row>
    <row r="1283">
      <c r="B1283" s="26" t="s">
        <v>65</v>
      </c>
      <c r="C1283" s="16"/>
      <c r="D1283" s="16"/>
      <c r="E1283" s="16"/>
      <c r="F1283" s="16"/>
      <c r="G1283" s="16"/>
      <c r="H1283" s="16"/>
      <c r="I1283" s="16"/>
      <c r="J1283" s="16"/>
      <c r="K1283" s="16"/>
      <c r="L1283" s="16"/>
      <c r="M1283" s="16"/>
      <c r="N1283" s="16"/>
      <c r="O1283" s="16"/>
      <c r="P1283" s="16"/>
      <c r="Q1283" s="16"/>
      <c r="R1283" s="16"/>
      <c r="S1283" s="16"/>
      <c r="T1283" s="16"/>
      <c r="U1283" s="16"/>
      <c r="V1283" s="16"/>
      <c r="W1283" s="16"/>
      <c r="X1283" s="16"/>
      <c r="Y1283" s="16"/>
      <c r="Z1283" s="16"/>
      <c r="AA1283" s="16"/>
      <c r="AB1283" s="16"/>
      <c r="AC1283" s="16"/>
      <c r="AD1283" s="16"/>
      <c r="AE1283" s="16"/>
      <c r="AF1283" s="16"/>
      <c r="AG1283" s="16"/>
      <c r="AH1283" s="16"/>
      <c r="AI1283" s="16"/>
      <c r="AJ1283" s="16"/>
    </row>
    <row r="1284">
      <c r="B1284" t="s">
        <v>383</v>
      </c>
      <c r="C1284" s="16" t="n">
        <v>0.198511753081415</v>
      </c>
      <c r="D1284" s="16" t="n">
        <v>0.219986050200566</v>
      </c>
      <c r="E1284" s="16" t="n">
        <v>0.1810949309186</v>
      </c>
      <c r="F1284" s="16"/>
      <c r="G1284" s="16" t="n">
        <v>0.242426831590195</v>
      </c>
      <c r="H1284" s="16" t="n">
        <v>0.17960875761699</v>
      </c>
      <c r="I1284" s="16" t="n">
        <v>0.198752878190575</v>
      </c>
      <c r="J1284" s="16"/>
      <c r="K1284" s="16" t="n">
        <v>0.280339359560394</v>
      </c>
      <c r="L1284" s="16" t="n">
        <v>0.174525860411133</v>
      </c>
      <c r="M1284" s="16" t="n">
        <v>0.153717493358989</v>
      </c>
      <c r="N1284" s="16" t="n">
        <v>0.215579144489662</v>
      </c>
      <c r="O1284" s="16" t="n">
        <v>0.186249253030838</v>
      </c>
      <c r="P1284" s="16" t="n">
        <v>0.241543032106564</v>
      </c>
      <c r="Q1284" s="16" t="n">
        <v>0.1205097542095</v>
      </c>
      <c r="R1284" s="16" t="n">
        <v>0.267753648604823</v>
      </c>
      <c r="S1284" s="16" t="n">
        <v>0.168502641971513</v>
      </c>
      <c r="T1284" s="16" t="n">
        <v>0.148326336524297</v>
      </c>
      <c r="U1284" s="16" t="n">
        <v>0.225616497404334</v>
      </c>
      <c r="V1284" s="16" t="n">
        <v>0.226490373783782</v>
      </c>
      <c r="W1284" s="16"/>
      <c r="X1284" s="16" t="n">
        <v>0.17754768233186</v>
      </c>
      <c r="Y1284" s="16" t="n">
        <v>0.234328345032727</v>
      </c>
      <c r="Z1284" s="16"/>
      <c r="AA1284" s="16" t="n">
        <v>0.244009575046685</v>
      </c>
      <c r="AB1284" s="16" t="n">
        <v>0.193257929747588</v>
      </c>
      <c r="AC1284" s="16" t="n">
        <v>0.172678749996634</v>
      </c>
      <c r="AD1284" s="16"/>
      <c r="AE1284" s="16" t="n">
        <v>0.247385027517029</v>
      </c>
      <c r="AF1284" s="16" t="n">
        <v>0.161839416193932</v>
      </c>
      <c r="AG1284" s="16" t="n">
        <v>0.146926506987588</v>
      </c>
      <c r="AH1284" s="16"/>
      <c r="AI1284" s="16" t="n">
        <v>0.266158393215975</v>
      </c>
      <c r="AJ1284" s="16" t="n">
        <v>0.152565406967438</v>
      </c>
    </row>
    <row r="1285">
      <c r="B1285" t="s">
        <v>384</v>
      </c>
      <c r="C1285" s="16" t="n">
        <v>0.286912765105529</v>
      </c>
      <c r="D1285" s="16" t="n">
        <v>0.306852522042722</v>
      </c>
      <c r="E1285" s="16" t="n">
        <v>0.268506151612176</v>
      </c>
      <c r="F1285" s="16"/>
      <c r="G1285" s="16" t="n">
        <v>0.280616517972446</v>
      </c>
      <c r="H1285" s="16" t="n">
        <v>0.293504308686681</v>
      </c>
      <c r="I1285" s="16" t="n">
        <v>0.283267297203214</v>
      </c>
      <c r="J1285" s="16"/>
      <c r="K1285" s="16" t="n">
        <v>0.283295784720298</v>
      </c>
      <c r="L1285" s="16" t="n">
        <v>0.311394223461799</v>
      </c>
      <c r="M1285" s="16" t="n">
        <v>0.30125966949528</v>
      </c>
      <c r="N1285" s="16" t="n">
        <v>0.266627392860118</v>
      </c>
      <c r="O1285" s="16" t="n">
        <v>0.316752253866218</v>
      </c>
      <c r="P1285" s="16" t="n">
        <v>0.281972382170123</v>
      </c>
      <c r="Q1285" s="16" t="n">
        <v>0.291925645033322</v>
      </c>
      <c r="R1285" s="16" t="n">
        <v>0.27975572089024</v>
      </c>
      <c r="S1285" s="16" t="n">
        <v>0.279547578925429</v>
      </c>
      <c r="T1285" s="16" t="n">
        <v>0.314365946607415</v>
      </c>
      <c r="U1285" s="16" t="n">
        <v>0.248714454315983</v>
      </c>
      <c r="V1285" s="16" t="n">
        <v>0.150279780858201</v>
      </c>
      <c r="W1285" s="16"/>
      <c r="X1285" s="16" t="n">
        <v>0.281068861192595</v>
      </c>
      <c r="Y1285" s="16" t="n">
        <v>0.296896929171406</v>
      </c>
      <c r="Z1285" s="16"/>
      <c r="AA1285" s="16" t="n">
        <v>0.308056517860011</v>
      </c>
      <c r="AB1285" s="16" t="n">
        <v>0.287913185538973</v>
      </c>
      <c r="AC1285" s="16" t="n">
        <v>0.27030384281796</v>
      </c>
      <c r="AD1285" s="16"/>
      <c r="AE1285" s="16" t="n">
        <v>0.31223921568985</v>
      </c>
      <c r="AF1285" s="16" t="n">
        <v>0.291216029822502</v>
      </c>
      <c r="AG1285" s="16" t="n">
        <v>0.210442514348259</v>
      </c>
      <c r="AH1285" s="16"/>
      <c r="AI1285" s="16" t="n">
        <v>0.319594976908724</v>
      </c>
      <c r="AJ1285" s="16" t="n">
        <v>0.304174786207245</v>
      </c>
    </row>
    <row r="1286">
      <c r="B1286" t="s">
        <v>385</v>
      </c>
      <c r="C1286" s="16" t="n">
        <v>0.27574245347056</v>
      </c>
      <c r="D1286" s="16" t="n">
        <v>0.2601366055748</v>
      </c>
      <c r="E1286" s="16" t="n">
        <v>0.290832716847225</v>
      </c>
      <c r="F1286" s="16"/>
      <c r="G1286" s="16" t="n">
        <v>0.257226944399198</v>
      </c>
      <c r="H1286" s="16" t="n">
        <v>0.263261560580386</v>
      </c>
      <c r="I1286" s="16" t="n">
        <v>0.294666516468156</v>
      </c>
      <c r="J1286" s="16"/>
      <c r="K1286" s="16" t="n">
        <v>0.237883119829464</v>
      </c>
      <c r="L1286" s="16" t="n">
        <v>0.28125300880598</v>
      </c>
      <c r="M1286" s="16" t="n">
        <v>0.257307672050893</v>
      </c>
      <c r="N1286" s="16" t="n">
        <v>0.192701613330095</v>
      </c>
      <c r="O1286" s="16" t="n">
        <v>0.297391766718515</v>
      </c>
      <c r="P1286" s="16" t="n">
        <v>0.271222217709886</v>
      </c>
      <c r="Q1286" s="16" t="n">
        <v>0.307998447301939</v>
      </c>
      <c r="R1286" s="16" t="n">
        <v>0.278866326670012</v>
      </c>
      <c r="S1286" s="16" t="n">
        <v>0.32930372959404</v>
      </c>
      <c r="T1286" s="16" t="n">
        <v>0.303389403105906</v>
      </c>
      <c r="U1286" s="16" t="n">
        <v>0.256777837523729</v>
      </c>
      <c r="V1286" s="16" t="n">
        <v>0.345316338076563</v>
      </c>
      <c r="W1286" s="16"/>
      <c r="X1286" s="16" t="n">
        <v>0.285648291508318</v>
      </c>
      <c r="Y1286" s="16" t="n">
        <v>0.258818576272629</v>
      </c>
      <c r="Z1286" s="16"/>
      <c r="AA1286" s="16" t="n">
        <v>0.269604005156241</v>
      </c>
      <c r="AB1286" s="16" t="n">
        <v>0.281993470598589</v>
      </c>
      <c r="AC1286" s="16" t="n">
        <v>0.271814843802834</v>
      </c>
      <c r="AD1286" s="16"/>
      <c r="AE1286" s="16" t="n">
        <v>0.254611366123872</v>
      </c>
      <c r="AF1286" s="16" t="n">
        <v>0.287661509064194</v>
      </c>
      <c r="AG1286" s="16" t="n">
        <v>0.306447359883805</v>
      </c>
      <c r="AH1286" s="16"/>
      <c r="AI1286" s="16" t="n">
        <v>0.245972655607938</v>
      </c>
      <c r="AJ1286" s="16" t="n">
        <v>0.304145512474657</v>
      </c>
    </row>
    <row r="1287">
      <c r="B1287" t="s">
        <v>386</v>
      </c>
      <c r="C1287" s="16" t="n">
        <v>0.137071492553588</v>
      </c>
      <c r="D1287" s="16" t="n">
        <v>0.125933775495591</v>
      </c>
      <c r="E1287" s="16" t="n">
        <v>0.147832083536139</v>
      </c>
      <c r="F1287" s="16"/>
      <c r="G1287" s="16" t="n">
        <v>0.10989356313198</v>
      </c>
      <c r="H1287" s="16" t="n">
        <v>0.151475658479319</v>
      </c>
      <c r="I1287" s="16" t="n">
        <v>0.13440521699464</v>
      </c>
      <c r="J1287" s="16"/>
      <c r="K1287" s="16" t="n">
        <v>0.115692765565912</v>
      </c>
      <c r="L1287" s="16" t="n">
        <v>0.129232148998579</v>
      </c>
      <c r="M1287" s="16" t="n">
        <v>0.156974482873529</v>
      </c>
      <c r="N1287" s="16" t="n">
        <v>0.163546415472824</v>
      </c>
      <c r="O1287" s="16" t="n">
        <v>0.123011377759741</v>
      </c>
      <c r="P1287" s="16" t="n">
        <v>0.14137296984033</v>
      </c>
      <c r="Q1287" s="16" t="n">
        <v>0.165949821658522</v>
      </c>
      <c r="R1287" s="16" t="n">
        <v>0.0946026825309382</v>
      </c>
      <c r="S1287" s="16" t="n">
        <v>0.129140228985271</v>
      </c>
      <c r="T1287" s="16" t="n">
        <v>0.12400172402272</v>
      </c>
      <c r="U1287" s="16" t="n">
        <v>0.143011969154522</v>
      </c>
      <c r="V1287" s="16" t="n">
        <v>0.201113758582892</v>
      </c>
      <c r="W1287" s="16"/>
      <c r="X1287" s="16" t="n">
        <v>0.157547721969578</v>
      </c>
      <c r="Y1287" s="16" t="n">
        <v>0.102088365352039</v>
      </c>
      <c r="Z1287" s="16"/>
      <c r="AA1287" s="16" t="n">
        <v>0.107246527862673</v>
      </c>
      <c r="AB1287" s="16" t="n">
        <v>0.131242559789989</v>
      </c>
      <c r="AC1287" s="16" t="n">
        <v>0.166408673592202</v>
      </c>
      <c r="AD1287" s="16"/>
      <c r="AE1287" s="16" t="n">
        <v>0.102351547828664</v>
      </c>
      <c r="AF1287" s="16" t="n">
        <v>0.159899470283887</v>
      </c>
      <c r="AG1287" s="16" t="n">
        <v>0.180598906997038</v>
      </c>
      <c r="AH1287" s="16"/>
      <c r="AI1287" s="16" t="n">
        <v>0.111978161596194</v>
      </c>
      <c r="AJ1287" s="16" t="n">
        <v>0.140134210144061</v>
      </c>
    </row>
    <row r="1288">
      <c r="B1288" t="s">
        <v>387</v>
      </c>
      <c r="C1288" s="16" t="n">
        <v>0.0313949267902295</v>
      </c>
      <c r="D1288" s="16" t="n">
        <v>0.0305306972215337</v>
      </c>
      <c r="E1288" s="16" t="n">
        <v>0.0287335802923663</v>
      </c>
      <c r="F1288" s="16"/>
      <c r="G1288" s="16" t="n">
        <v>0.0309290550508556</v>
      </c>
      <c r="H1288" s="16" t="n">
        <v>0.0305710239249734</v>
      </c>
      <c r="I1288" s="16" t="n">
        <v>0.0323454183572799</v>
      </c>
      <c r="J1288" s="16"/>
      <c r="K1288" s="16" t="n">
        <v>0.0362048533563041</v>
      </c>
      <c r="L1288" s="16" t="n">
        <v>0.0191212742881675</v>
      </c>
      <c r="M1288" s="16" t="n">
        <v>0.0558766075326492</v>
      </c>
      <c r="N1288" s="16" t="n">
        <v>0.0544503817292884</v>
      </c>
      <c r="O1288" s="16" t="n">
        <v>0.016790992308886</v>
      </c>
      <c r="P1288" s="16" t="n">
        <v>0.0112622058202765</v>
      </c>
      <c r="Q1288" s="16" t="n">
        <v>0.0401940663929785</v>
      </c>
      <c r="R1288" s="16" t="n">
        <v>0.0323647823369911</v>
      </c>
      <c r="S1288" s="16" t="n">
        <v>0.0363179789697495</v>
      </c>
      <c r="T1288" s="16" t="n">
        <v>0.0270450598622857</v>
      </c>
      <c r="U1288" s="16" t="n">
        <v>0</v>
      </c>
      <c r="V1288" s="16" t="n">
        <v>0.0418763999247722</v>
      </c>
      <c r="W1288" s="16"/>
      <c r="X1288" s="16" t="n">
        <v>0.0342013214739906</v>
      </c>
      <c r="Y1288" s="16" t="n">
        <v>0.0266002714752671</v>
      </c>
      <c r="Z1288" s="16"/>
      <c r="AA1288" s="16" t="n">
        <v>0.0197471609203116</v>
      </c>
      <c r="AB1288" s="16" t="n">
        <v>0.0321796633747166</v>
      </c>
      <c r="AC1288" s="16" t="n">
        <v>0.0387577593203713</v>
      </c>
      <c r="AD1288" s="16"/>
      <c r="AE1288" s="16" t="n">
        <v>0.0182123780323698</v>
      </c>
      <c r="AF1288" s="16" t="n">
        <v>0.0388488152671492</v>
      </c>
      <c r="AG1288" s="16" t="n">
        <v>0.0505111608935641</v>
      </c>
      <c r="AH1288" s="16"/>
      <c r="AI1288" s="16" t="n">
        <v>0.0119460627518828</v>
      </c>
      <c r="AJ1288" s="16" t="n">
        <v>0.0275560145901402</v>
      </c>
    </row>
    <row r="1289">
      <c r="B1289" t="s">
        <v>94</v>
      </c>
      <c r="C1289" s="16" t="n">
        <v>0.0703666089986792</v>
      </c>
      <c r="D1289" s="16" t="n">
        <v>0.0565603494647881</v>
      </c>
      <c r="E1289" s="16" t="n">
        <v>0.0830005367934939</v>
      </c>
      <c r="F1289" s="16"/>
      <c r="G1289" s="16" t="n">
        <v>0.0789070878553262</v>
      </c>
      <c r="H1289" s="16" t="n">
        <v>0.0815786907116504</v>
      </c>
      <c r="I1289" s="16" t="n">
        <v>0.0565626727861349</v>
      </c>
      <c r="J1289" s="16"/>
      <c r="K1289" s="16" t="n">
        <v>0.0465841169676283</v>
      </c>
      <c r="L1289" s="16" t="n">
        <v>0.0844734840343415</v>
      </c>
      <c r="M1289" s="16" t="n">
        <v>0.07486407468866</v>
      </c>
      <c r="N1289" s="16" t="n">
        <v>0.107095052118012</v>
      </c>
      <c r="O1289" s="16" t="n">
        <v>0.0598043563158027</v>
      </c>
      <c r="P1289" s="16" t="n">
        <v>0.0526271923528203</v>
      </c>
      <c r="Q1289" s="16" t="n">
        <v>0.073422265403739</v>
      </c>
      <c r="R1289" s="16" t="n">
        <v>0.0466568389669965</v>
      </c>
      <c r="S1289" s="16" t="n">
        <v>0.0571878415539976</v>
      </c>
      <c r="T1289" s="16" t="n">
        <v>0.0828715298773757</v>
      </c>
      <c r="U1289" s="16" t="n">
        <v>0.125879241601432</v>
      </c>
      <c r="V1289" s="16" t="n">
        <v>0.0349233487737901</v>
      </c>
      <c r="W1289" s="16"/>
      <c r="X1289" s="16" t="n">
        <v>0.0639861215236585</v>
      </c>
      <c r="Y1289" s="16" t="n">
        <v>0.0812675126959314</v>
      </c>
      <c r="Z1289" s="16"/>
      <c r="AA1289" s="16" t="n">
        <v>0.0513362131540782</v>
      </c>
      <c r="AB1289" s="16" t="n">
        <v>0.0734131909501443</v>
      </c>
      <c r="AC1289" s="16" t="n">
        <v>0.0800361304699986</v>
      </c>
      <c r="AD1289" s="16"/>
      <c r="AE1289" s="16" t="n">
        <v>0.0652004648082147</v>
      </c>
      <c r="AF1289" s="16" t="n">
        <v>0.0605347593683362</v>
      </c>
      <c r="AG1289" s="16" t="n">
        <v>0.105073550889746</v>
      </c>
      <c r="AH1289" s="16"/>
      <c r="AI1289" s="16" t="n">
        <v>0.0443497499192863</v>
      </c>
      <c r="AJ1289" s="16" t="n">
        <v>0.0714240696164584</v>
      </c>
    </row>
    <row r="1290">
      <c r="C1290" s="16"/>
      <c r="D1290" s="16"/>
      <c r="E1290" s="16"/>
      <c r="F1290" s="16"/>
      <c r="G1290" s="16"/>
      <c r="H1290" s="16"/>
      <c r="I1290" s="16"/>
      <c r="J1290" s="16"/>
      <c r="K1290" s="16"/>
      <c r="L1290" s="16"/>
      <c r="M1290" s="16"/>
      <c r="N1290" s="16"/>
      <c r="O1290" s="16"/>
      <c r="P1290" s="16"/>
      <c r="Q1290" s="16"/>
      <c r="R1290" s="16"/>
      <c r="S1290" s="16"/>
      <c r="T1290" s="16"/>
      <c r="U1290" s="16"/>
      <c r="V1290" s="16"/>
      <c r="W1290" s="16"/>
      <c r="X1290" s="16"/>
      <c r="Y1290" s="16"/>
      <c r="Z1290" s="16"/>
      <c r="AA1290" s="16"/>
      <c r="AB1290" s="16"/>
      <c r="AC1290" s="16"/>
      <c r="AD1290" s="16"/>
      <c r="AE1290" s="16"/>
      <c r="AF1290" s="16"/>
      <c r="AG1290" s="16"/>
      <c r="AH1290" s="16"/>
      <c r="AI1290" s="16"/>
      <c r="AJ1290" s="16"/>
    </row>
    <row r="1291">
      <c r="B1291" s="7" t="s">
        <v>401</v>
      </c>
      <c r="C1291" s="16"/>
      <c r="D1291" s="16"/>
      <c r="E1291" s="16"/>
      <c r="F1291" s="16"/>
      <c r="G1291" s="16"/>
      <c r="H1291" s="16"/>
      <c r="I1291" s="16"/>
      <c r="J1291" s="16"/>
      <c r="K1291" s="16"/>
      <c r="L1291" s="16"/>
      <c r="M1291" s="16"/>
      <c r="N1291" s="16"/>
      <c r="O1291" s="16"/>
      <c r="P1291" s="16"/>
      <c r="Q1291" s="16"/>
      <c r="R1291" s="16"/>
      <c r="S1291" s="16"/>
      <c r="T1291" s="16"/>
      <c r="U1291" s="16"/>
      <c r="V1291" s="16"/>
      <c r="W1291" s="16"/>
      <c r="X1291" s="16"/>
      <c r="Y1291" s="16"/>
      <c r="Z1291" s="16"/>
      <c r="AA1291" s="16"/>
      <c r="AB1291" s="16"/>
      <c r="AC1291" s="16"/>
      <c r="AD1291" s="16"/>
      <c r="AE1291" s="16"/>
      <c r="AF1291" s="16"/>
      <c r="AG1291" s="16"/>
      <c r="AH1291" s="16"/>
      <c r="AI1291" s="16"/>
      <c r="AJ1291" s="16"/>
    </row>
    <row r="1292">
      <c r="B1292" s="26" t="s">
        <v>65</v>
      </c>
      <c r="C1292" s="16"/>
      <c r="D1292" s="16"/>
      <c r="E1292" s="16"/>
      <c r="F1292" s="16"/>
      <c r="G1292" s="16"/>
      <c r="H1292" s="16"/>
      <c r="I1292" s="16"/>
      <c r="J1292" s="16"/>
      <c r="K1292" s="16"/>
      <c r="L1292" s="16"/>
      <c r="M1292" s="16"/>
      <c r="N1292" s="16"/>
      <c r="O1292" s="16"/>
      <c r="P1292" s="16"/>
      <c r="Q1292" s="16"/>
      <c r="R1292" s="16"/>
      <c r="S1292" s="16"/>
      <c r="T1292" s="16"/>
      <c r="U1292" s="16"/>
      <c r="V1292" s="16"/>
      <c r="W1292" s="16"/>
      <c r="X1292" s="16"/>
      <c r="Y1292" s="16"/>
      <c r="Z1292" s="16"/>
      <c r="AA1292" s="16"/>
      <c r="AB1292" s="16"/>
      <c r="AC1292" s="16"/>
      <c r="AD1292" s="16"/>
      <c r="AE1292" s="16"/>
      <c r="AF1292" s="16"/>
      <c r="AG1292" s="16"/>
      <c r="AH1292" s="16"/>
      <c r="AI1292" s="16"/>
      <c r="AJ1292" s="16"/>
    </row>
    <row r="1293">
      <c r="B1293" t="s">
        <v>389</v>
      </c>
      <c r="C1293" s="16" t="n">
        <v>0.425684837580117</v>
      </c>
      <c r="D1293" s="16" t="n">
        <v>0.418945581213418</v>
      </c>
      <c r="E1293" s="16" t="n">
        <v>0.425089245434405</v>
      </c>
      <c r="F1293" s="16"/>
      <c r="G1293" s="16" t="n">
        <v>0.514122927612026</v>
      </c>
      <c r="H1293" s="16" t="n">
        <v>0.431229833167054</v>
      </c>
      <c r="I1293" s="16" t="n">
        <v>0.385596797524113</v>
      </c>
      <c r="J1293" s="16"/>
      <c r="K1293" s="16" t="n">
        <v>0.3868157031514</v>
      </c>
      <c r="L1293" s="16" t="n">
        <v>0.474779411439361</v>
      </c>
      <c r="M1293" s="16" t="n">
        <v>0.36853808468782</v>
      </c>
      <c r="N1293" s="16" t="n">
        <v>0.422570538488498</v>
      </c>
      <c r="O1293" s="16" t="n">
        <v>0.448906539381123</v>
      </c>
      <c r="P1293" s="16" t="n">
        <v>0.346181973033396</v>
      </c>
      <c r="Q1293" s="16" t="n">
        <v>0.434303783755932</v>
      </c>
      <c r="R1293" s="16" t="n">
        <v>0.400252853422172</v>
      </c>
      <c r="S1293" s="16" t="n">
        <v>0.46636361949207</v>
      </c>
      <c r="T1293" s="16" t="n">
        <v>0.484311722312536</v>
      </c>
      <c r="U1293" s="16" t="n">
        <v>0.397102994288511</v>
      </c>
      <c r="V1293" s="16" t="n">
        <v>0.493946096296784</v>
      </c>
      <c r="W1293" s="16"/>
      <c r="X1293" s="16" t="n">
        <v>0.458106704495497</v>
      </c>
      <c r="Y1293" s="16" t="n">
        <v>0.370292886680859</v>
      </c>
      <c r="Z1293" s="16"/>
      <c r="AA1293" s="16" t="n">
        <v>0.371445796115705</v>
      </c>
      <c r="AB1293" s="16" t="n">
        <v>0.483709229762124</v>
      </c>
      <c r="AC1293" s="16" t="n">
        <v>0.387247973664044</v>
      </c>
      <c r="AD1293" s="16"/>
      <c r="AE1293" s="16" t="n">
        <v>0.414321848179694</v>
      </c>
      <c r="AF1293" s="16" t="n">
        <v>0.435743830337148</v>
      </c>
      <c r="AG1293" s="16" t="n">
        <v>0.434407485293371</v>
      </c>
      <c r="AH1293" s="16"/>
      <c r="AI1293" s="16" t="n">
        <v>0.390498427695981</v>
      </c>
      <c r="AJ1293" s="16" t="n">
        <v>0.446966554375388</v>
      </c>
    </row>
    <row r="1294">
      <c r="B1294" t="s">
        <v>390</v>
      </c>
      <c r="C1294" s="16" t="n">
        <v>0.422508395152519</v>
      </c>
      <c r="D1294" s="16" t="n">
        <v>0.386777920477598</v>
      </c>
      <c r="E1294" s="16" t="n">
        <v>0.453334358522267</v>
      </c>
      <c r="F1294" s="16"/>
      <c r="G1294" s="16" t="n">
        <v>0.403824886775347</v>
      </c>
      <c r="H1294" s="16" t="n">
        <v>0.411132537774162</v>
      </c>
      <c r="I1294" s="16" t="n">
        <v>0.440470777135572</v>
      </c>
      <c r="J1294" s="16"/>
      <c r="K1294" s="16" t="n">
        <v>0.352588196388142</v>
      </c>
      <c r="L1294" s="16" t="n">
        <v>0.487833777565476</v>
      </c>
      <c r="M1294" s="16" t="n">
        <v>0.465058745994191</v>
      </c>
      <c r="N1294" s="16" t="n">
        <v>0.486654559682323</v>
      </c>
      <c r="O1294" s="16" t="n">
        <v>0.377045450094257</v>
      </c>
      <c r="P1294" s="16" t="n">
        <v>0.3715744855757</v>
      </c>
      <c r="Q1294" s="16" t="n">
        <v>0.448862736185561</v>
      </c>
      <c r="R1294" s="16" t="n">
        <v>0.428102390818683</v>
      </c>
      <c r="S1294" s="16" t="n">
        <v>0.392840049183067</v>
      </c>
      <c r="T1294" s="16" t="n">
        <v>0.443591092107495</v>
      </c>
      <c r="U1294" s="16" t="n">
        <v>0.380101680476454</v>
      </c>
      <c r="V1294" s="16" t="n">
        <v>0.478825979149779</v>
      </c>
      <c r="W1294" s="16"/>
      <c r="X1294" s="16" t="n">
        <v>0.459623449209959</v>
      </c>
      <c r="Y1294" s="16" t="n">
        <v>0.359098251087133</v>
      </c>
      <c r="Z1294" s="16"/>
      <c r="AA1294" s="16" t="n">
        <v>0.402376947278978</v>
      </c>
      <c r="AB1294" s="16" t="n">
        <v>0.441388490703612</v>
      </c>
      <c r="AC1294" s="16" t="n">
        <v>0.411795072688119</v>
      </c>
      <c r="AD1294" s="16"/>
      <c r="AE1294" s="16" t="n">
        <v>0.380398560431579</v>
      </c>
      <c r="AF1294" s="16" t="n">
        <v>0.468886178365651</v>
      </c>
      <c r="AG1294" s="16" t="n">
        <v>0.435412781975577</v>
      </c>
      <c r="AH1294" s="16"/>
      <c r="AI1294" s="16" t="n">
        <v>0.318409050097016</v>
      </c>
      <c r="AJ1294" s="16" t="n">
        <v>0.514128233384692</v>
      </c>
    </row>
    <row r="1295">
      <c r="B1295" t="s">
        <v>391</v>
      </c>
      <c r="C1295" s="16" t="n">
        <v>0.324179275830146</v>
      </c>
      <c r="D1295" s="16" t="n">
        <v>0.322502794292254</v>
      </c>
      <c r="E1295" s="16" t="n">
        <v>0.324644998436136</v>
      </c>
      <c r="F1295" s="16"/>
      <c r="G1295" s="16" t="n">
        <v>0.376551338058856</v>
      </c>
      <c r="H1295" s="16" t="n">
        <v>0.329413573250202</v>
      </c>
      <c r="I1295" s="16" t="n">
        <v>0.298624891702511</v>
      </c>
      <c r="J1295" s="16"/>
      <c r="K1295" s="16" t="n">
        <v>0.316836324779349</v>
      </c>
      <c r="L1295" s="16" t="n">
        <v>0.334319275734021</v>
      </c>
      <c r="M1295" s="16" t="n">
        <v>0.339790028039408</v>
      </c>
      <c r="N1295" s="16" t="n">
        <v>0.270400447316942</v>
      </c>
      <c r="O1295" s="16" t="n">
        <v>0.264419601125844</v>
      </c>
      <c r="P1295" s="16" t="n">
        <v>0.326564311190069</v>
      </c>
      <c r="Q1295" s="16" t="n">
        <v>0.366981902863685</v>
      </c>
      <c r="R1295" s="16" t="n">
        <v>0.289168482792136</v>
      </c>
      <c r="S1295" s="16" t="n">
        <v>0.351426026840599</v>
      </c>
      <c r="T1295" s="16" t="n">
        <v>0.361809157639039</v>
      </c>
      <c r="U1295" s="16" t="n">
        <v>0.291978118497956</v>
      </c>
      <c r="V1295" s="16" t="n">
        <v>0.341521494031711</v>
      </c>
      <c r="W1295" s="16"/>
      <c r="X1295" s="16" t="n">
        <v>0.341751235793407</v>
      </c>
      <c r="Y1295" s="16" t="n">
        <v>0.294158020544968</v>
      </c>
      <c r="Z1295" s="16"/>
      <c r="AA1295" s="16" t="n">
        <v>0.320136912284773</v>
      </c>
      <c r="AB1295" s="16" t="n">
        <v>0.359355915979567</v>
      </c>
      <c r="AC1295" s="16" t="n">
        <v>0.28004842105199</v>
      </c>
      <c r="AD1295" s="16"/>
      <c r="AE1295" s="16" t="n">
        <v>0.305939277989844</v>
      </c>
      <c r="AF1295" s="16" t="n">
        <v>0.341983490977319</v>
      </c>
      <c r="AG1295" s="16" t="n">
        <v>0.334643984540181</v>
      </c>
      <c r="AH1295" s="16"/>
      <c r="AI1295" s="16" t="n">
        <v>0.289205757095893</v>
      </c>
      <c r="AJ1295" s="16" t="n">
        <v>0.351123366754467</v>
      </c>
    </row>
    <row r="1296">
      <c r="B1296" t="s">
        <v>392</v>
      </c>
      <c r="C1296" s="16" t="n">
        <v>0.316444983042612</v>
      </c>
      <c r="D1296" s="16" t="n">
        <v>0.312353219817613</v>
      </c>
      <c r="E1296" s="16" t="n">
        <v>0.3203541914747</v>
      </c>
      <c r="F1296" s="16"/>
      <c r="G1296" s="16" t="n">
        <v>0.37072967844133</v>
      </c>
      <c r="H1296" s="16" t="n">
        <v>0.304771932900019</v>
      </c>
      <c r="I1296" s="16" t="n">
        <v>0.305864388308337</v>
      </c>
      <c r="J1296" s="16"/>
      <c r="K1296" s="16" t="n">
        <v>0.258069666449642</v>
      </c>
      <c r="L1296" s="16" t="n">
        <v>0.365428409596697</v>
      </c>
      <c r="M1296" s="16" t="n">
        <v>0.334379118781758</v>
      </c>
      <c r="N1296" s="16" t="n">
        <v>0.36632383987843</v>
      </c>
      <c r="O1296" s="16" t="n">
        <v>0.252114007597413</v>
      </c>
      <c r="P1296" s="16" t="n">
        <v>0.335357051410633</v>
      </c>
      <c r="Q1296" s="16" t="n">
        <v>0.286198608876406</v>
      </c>
      <c r="R1296" s="16" t="n">
        <v>0.263450760508222</v>
      </c>
      <c r="S1296" s="16" t="n">
        <v>0.311064020581781</v>
      </c>
      <c r="T1296" s="16" t="n">
        <v>0.363852142966713</v>
      </c>
      <c r="U1296" s="16" t="n">
        <v>0.283824607686899</v>
      </c>
      <c r="V1296" s="16" t="n">
        <v>0.400239022552961</v>
      </c>
      <c r="W1296" s="16"/>
      <c r="X1296" s="16" t="n">
        <v>0.35770179273242</v>
      </c>
      <c r="Y1296" s="16" t="n">
        <v>0.24595875279059</v>
      </c>
      <c r="Z1296" s="16"/>
      <c r="AA1296" s="16" t="n">
        <v>0.250220035106427</v>
      </c>
      <c r="AB1296" s="16" t="n">
        <v>0.339202370312229</v>
      </c>
      <c r="AC1296" s="16" t="n">
        <v>0.333836060207463</v>
      </c>
      <c r="AD1296" s="16"/>
      <c r="AE1296" s="16" t="n">
        <v>0.290238595656635</v>
      </c>
      <c r="AF1296" s="16" t="n">
        <v>0.341261343692299</v>
      </c>
      <c r="AG1296" s="16" t="n">
        <v>0.333110421734453</v>
      </c>
      <c r="AH1296" s="16"/>
      <c r="AI1296" s="16" t="n">
        <v>0.207184032382259</v>
      </c>
      <c r="AJ1296" s="16" t="n">
        <v>0.360267159125497</v>
      </c>
    </row>
    <row r="1297">
      <c r="B1297" t="s">
        <v>393</v>
      </c>
      <c r="C1297" s="16" t="n">
        <v>0.28705897546013</v>
      </c>
      <c r="D1297" s="16" t="n">
        <v>0.281789444195024</v>
      </c>
      <c r="E1297" s="16" t="n">
        <v>0.293169636155448</v>
      </c>
      <c r="F1297" s="16"/>
      <c r="G1297" s="16" t="n">
        <v>0.358077439499724</v>
      </c>
      <c r="H1297" s="16" t="n">
        <v>0.275022749887865</v>
      </c>
      <c r="I1297" s="16" t="n">
        <v>0.270207094007004</v>
      </c>
      <c r="J1297" s="16"/>
      <c r="K1297" s="16" t="n">
        <v>0.227305456129738</v>
      </c>
      <c r="L1297" s="16" t="n">
        <v>0.291191271239408</v>
      </c>
      <c r="M1297" s="16" t="n">
        <v>0.308552746645134</v>
      </c>
      <c r="N1297" s="16" t="n">
        <v>0.259034692784967</v>
      </c>
      <c r="O1297" s="16" t="n">
        <v>0.310250195412721</v>
      </c>
      <c r="P1297" s="16" t="n">
        <v>0.310066178607435</v>
      </c>
      <c r="Q1297" s="16" t="n">
        <v>0.312776667472986</v>
      </c>
      <c r="R1297" s="16" t="n">
        <v>0.2899695595448</v>
      </c>
      <c r="S1297" s="16" t="n">
        <v>0.290912815180163</v>
      </c>
      <c r="T1297" s="16" t="n">
        <v>0.313005165355972</v>
      </c>
      <c r="U1297" s="16" t="n">
        <v>0.244272770357781</v>
      </c>
      <c r="V1297" s="16" t="n">
        <v>0.358428512160719</v>
      </c>
      <c r="W1297" s="16"/>
      <c r="X1297" s="16" t="n">
        <v>0.303797423233864</v>
      </c>
      <c r="Y1297" s="16" t="n">
        <v>0.258461754959769</v>
      </c>
      <c r="Z1297" s="16"/>
      <c r="AA1297" s="16" t="n">
        <v>0.282675300538721</v>
      </c>
      <c r="AB1297" s="16" t="n">
        <v>0.319003586072568</v>
      </c>
      <c r="AC1297" s="16" t="n">
        <v>0.247497619284621</v>
      </c>
      <c r="AD1297" s="16"/>
      <c r="AE1297" s="16" t="n">
        <v>0.290854882615639</v>
      </c>
      <c r="AF1297" s="16" t="n">
        <v>0.282128258974862</v>
      </c>
      <c r="AG1297" s="16" t="n">
        <v>0.287496447986806</v>
      </c>
      <c r="AH1297" s="16"/>
      <c r="AI1297" s="16" t="n">
        <v>0.228273880419592</v>
      </c>
      <c r="AJ1297" s="16" t="n">
        <v>0.321343149918388</v>
      </c>
    </row>
    <row r="1298">
      <c r="B1298" t="s">
        <v>394</v>
      </c>
      <c r="C1298" s="16" t="n">
        <v>0.255189263579433</v>
      </c>
      <c r="D1298" s="16" t="n">
        <v>0.249442686992853</v>
      </c>
      <c r="E1298" s="16" t="n">
        <v>0.25603510419536</v>
      </c>
      <c r="F1298" s="16"/>
      <c r="G1298" s="16" t="n">
        <v>0.347419422919104</v>
      </c>
      <c r="H1298" s="16" t="n">
        <v>0.245098852402888</v>
      </c>
      <c r="I1298" s="16" t="n">
        <v>0.228149403612431</v>
      </c>
      <c r="J1298" s="16"/>
      <c r="K1298" s="16" t="n">
        <v>0.172055956824509</v>
      </c>
      <c r="L1298" s="16" t="n">
        <v>0.308551173574032</v>
      </c>
      <c r="M1298" s="16" t="n">
        <v>0.329721366690814</v>
      </c>
      <c r="N1298" s="16" t="n">
        <v>0.239865591732379</v>
      </c>
      <c r="O1298" s="16" t="n">
        <v>0.321535108626208</v>
      </c>
      <c r="P1298" s="16" t="n">
        <v>0.285942527038227</v>
      </c>
      <c r="Q1298" s="16" t="n">
        <v>0.293794668215494</v>
      </c>
      <c r="R1298" s="16" t="n">
        <v>0.268273284167767</v>
      </c>
      <c r="S1298" s="16" t="n">
        <v>0.232933635677556</v>
      </c>
      <c r="T1298" s="16" t="n">
        <v>0.159316437725916</v>
      </c>
      <c r="U1298" s="16" t="n">
        <v>0.269197078458251</v>
      </c>
      <c r="V1298" s="16" t="n">
        <v>0.18322779515753</v>
      </c>
      <c r="W1298" s="16"/>
      <c r="X1298" s="16" t="n">
        <v>0.284333823101745</v>
      </c>
      <c r="Y1298" s="16" t="n">
        <v>0.205396510612621</v>
      </c>
      <c r="Z1298" s="16"/>
      <c r="AA1298" s="16" t="n">
        <v>0.0874495657212443</v>
      </c>
      <c r="AB1298" s="16" t="n">
        <v>0.206720584373208</v>
      </c>
      <c r="AC1298" s="16" t="n">
        <v>0.441166305440116</v>
      </c>
      <c r="AD1298" s="16"/>
      <c r="AE1298" s="16" t="n">
        <v>0.236913036291453</v>
      </c>
      <c r="AF1298" s="16" t="n">
        <v>0.245455673632612</v>
      </c>
      <c r="AG1298" s="16" t="n">
        <v>0.324517162537973</v>
      </c>
      <c r="AH1298" s="16"/>
      <c r="AI1298" s="16" t="n">
        <v>0.0898565613095035</v>
      </c>
      <c r="AJ1298" s="16" t="n">
        <v>0.109133118146897</v>
      </c>
    </row>
    <row r="1299">
      <c r="B1299" t="s">
        <v>395</v>
      </c>
      <c r="C1299" s="16" t="n">
        <v>0.219326712873054</v>
      </c>
      <c r="D1299" s="16" t="n">
        <v>0.144552384933657</v>
      </c>
      <c r="E1299" s="16" t="n">
        <v>0.287702453232753</v>
      </c>
      <c r="F1299" s="16"/>
      <c r="G1299" s="16" t="n">
        <v>0.2085131015566</v>
      </c>
      <c r="H1299" s="16" t="n">
        <v>0.229478006963243</v>
      </c>
      <c r="I1299" s="16" t="n">
        <v>0.214153721118736</v>
      </c>
      <c r="J1299" s="16"/>
      <c r="K1299" s="16" t="n">
        <v>0.198734378017622</v>
      </c>
      <c r="L1299" s="16" t="n">
        <v>0.25713404860666</v>
      </c>
      <c r="M1299" s="16" t="n">
        <v>0.247295728540426</v>
      </c>
      <c r="N1299" s="16" t="n">
        <v>0.235382393686998</v>
      </c>
      <c r="O1299" s="16" t="n">
        <v>0.234049798222569</v>
      </c>
      <c r="P1299" s="16" t="n">
        <v>0.204709848417046</v>
      </c>
      <c r="Q1299" s="16" t="n">
        <v>0.209866733183648</v>
      </c>
      <c r="R1299" s="16" t="n">
        <v>0.207262551263324</v>
      </c>
      <c r="S1299" s="16" t="n">
        <v>0.205830405229068</v>
      </c>
      <c r="T1299" s="16" t="n">
        <v>0.208043051202551</v>
      </c>
      <c r="U1299" s="16" t="n">
        <v>0.165694111748858</v>
      </c>
      <c r="V1299" s="16" t="n">
        <v>0.245261945507014</v>
      </c>
      <c r="W1299" s="16"/>
      <c r="X1299" s="16" t="n">
        <v>0.254321842232872</v>
      </c>
      <c r="Y1299" s="16" t="n">
        <v>0.159538407274505</v>
      </c>
      <c r="Z1299" s="16"/>
      <c r="AA1299" s="16" t="n">
        <v>0.175996405541258</v>
      </c>
      <c r="AB1299" s="16" t="n">
        <v>0.21866884543016</v>
      </c>
      <c r="AC1299" s="16" t="n">
        <v>0.251501418353053</v>
      </c>
      <c r="AD1299" s="16"/>
      <c r="AE1299" s="16" t="n">
        <v>0.183158369432268</v>
      </c>
      <c r="AF1299" s="16" t="n">
        <v>0.232753530117941</v>
      </c>
      <c r="AG1299" s="16" t="n">
        <v>0.286764715366401</v>
      </c>
      <c r="AH1299" s="16"/>
      <c r="AI1299" s="16" t="n">
        <v>0.103009872766629</v>
      </c>
      <c r="AJ1299" s="16" t="n">
        <v>0.278247650352581</v>
      </c>
    </row>
    <row r="1300">
      <c r="B1300" t="s">
        <v>396</v>
      </c>
      <c r="C1300" s="16" t="n">
        <v>0.163538221890364</v>
      </c>
      <c r="D1300" s="16" t="n">
        <v>0.161568009161155</v>
      </c>
      <c r="E1300" s="16" t="n">
        <v>0.165127352104639</v>
      </c>
      <c r="F1300" s="16"/>
      <c r="G1300" s="16" t="n">
        <v>0.17431962979944</v>
      </c>
      <c r="H1300" s="16" t="n">
        <v>0.151515339948542</v>
      </c>
      <c r="I1300" s="16" t="n">
        <v>0.170465103613629</v>
      </c>
      <c r="J1300" s="16"/>
      <c r="K1300" s="16" t="n">
        <v>0.119369348107507</v>
      </c>
      <c r="L1300" s="16" t="n">
        <v>0.196531804968732</v>
      </c>
      <c r="M1300" s="16" t="n">
        <v>0.180696849075992</v>
      </c>
      <c r="N1300" s="16" t="n">
        <v>0.151158632906314</v>
      </c>
      <c r="O1300" s="16" t="n">
        <v>0.147370686481931</v>
      </c>
      <c r="P1300" s="16" t="n">
        <v>0.137378116074074</v>
      </c>
      <c r="Q1300" s="16" t="n">
        <v>0.14121431505729</v>
      </c>
      <c r="R1300" s="16" t="n">
        <v>0.182625633820932</v>
      </c>
      <c r="S1300" s="16" t="n">
        <v>0.192079618140784</v>
      </c>
      <c r="T1300" s="16" t="n">
        <v>0.205407947961218</v>
      </c>
      <c r="U1300" s="16" t="n">
        <v>0.172616717333981</v>
      </c>
      <c r="V1300" s="16" t="n">
        <v>0.141084149669314</v>
      </c>
      <c r="W1300" s="16"/>
      <c r="X1300" s="16" t="n">
        <v>0.181447936006312</v>
      </c>
      <c r="Y1300" s="16" t="n">
        <v>0.132939922060203</v>
      </c>
      <c r="Z1300" s="16"/>
      <c r="AA1300" s="16" t="n">
        <v>0.171114809423962</v>
      </c>
      <c r="AB1300" s="16" t="n">
        <v>0.157304388653293</v>
      </c>
      <c r="AC1300" s="16" t="n">
        <v>0.166404169087655</v>
      </c>
      <c r="AD1300" s="16"/>
      <c r="AE1300" s="16" t="n">
        <v>0.160980010230341</v>
      </c>
      <c r="AF1300" s="16" t="n">
        <v>0.168727062143799</v>
      </c>
      <c r="AG1300" s="16" t="n">
        <v>0.159261612904119</v>
      </c>
      <c r="AH1300" s="16"/>
      <c r="AI1300" s="16" t="n">
        <v>0.146998282231486</v>
      </c>
      <c r="AJ1300" s="16" t="n">
        <v>0.175315423453373</v>
      </c>
    </row>
    <row r="1301">
      <c r="B1301" t="s">
        <v>397</v>
      </c>
      <c r="C1301" s="16" t="n">
        <v>0.157919238954669</v>
      </c>
      <c r="D1301" s="16" t="n">
        <v>0.180988242599268</v>
      </c>
      <c r="E1301" s="16" t="n">
        <v>0.135214124093088</v>
      </c>
      <c r="F1301" s="16"/>
      <c r="G1301" s="16" t="n">
        <v>0.191920521309159</v>
      </c>
      <c r="H1301" s="16" t="n">
        <v>0.176641302177771</v>
      </c>
      <c r="I1301" s="16" t="n">
        <v>0.127072657970213</v>
      </c>
      <c r="J1301" s="16"/>
      <c r="K1301" s="16" t="n">
        <v>0.152982191239191</v>
      </c>
      <c r="L1301" s="16" t="n">
        <v>0.175452990260156</v>
      </c>
      <c r="M1301" s="16" t="n">
        <v>0.146567174510227</v>
      </c>
      <c r="N1301" s="16" t="n">
        <v>0.187652155206876</v>
      </c>
      <c r="O1301" s="16" t="n">
        <v>0.157566037594365</v>
      </c>
      <c r="P1301" s="16" t="n">
        <v>0.13767299619101</v>
      </c>
      <c r="Q1301" s="16" t="n">
        <v>0.176105978693907</v>
      </c>
      <c r="R1301" s="16" t="n">
        <v>0.195207790637144</v>
      </c>
      <c r="S1301" s="16" t="n">
        <v>0.137358293693381</v>
      </c>
      <c r="T1301" s="16" t="n">
        <v>0.166452076297859</v>
      </c>
      <c r="U1301" s="16" t="n">
        <v>0.152097839841707</v>
      </c>
      <c r="V1301" s="16" t="n">
        <v>0.0638771675656275</v>
      </c>
      <c r="W1301" s="16"/>
      <c r="X1301" s="16" t="n">
        <v>0.138815841921906</v>
      </c>
      <c r="Y1301" s="16" t="n">
        <v>0.190556916273178</v>
      </c>
      <c r="Z1301" s="16"/>
      <c r="AA1301" s="16" t="n">
        <v>0.141661556726839</v>
      </c>
      <c r="AB1301" s="16" t="n">
        <v>0.159756308835094</v>
      </c>
      <c r="AC1301" s="16" t="n">
        <v>0.167203981383096</v>
      </c>
      <c r="AD1301" s="16"/>
      <c r="AE1301" s="16" t="n">
        <v>0.170428223647922</v>
      </c>
      <c r="AF1301" s="16" t="n">
        <v>0.155542992275762</v>
      </c>
      <c r="AG1301" s="16" t="n">
        <v>0.129756598503277</v>
      </c>
      <c r="AH1301" s="16"/>
      <c r="AI1301" s="16" t="n">
        <v>0.169835275999704</v>
      </c>
      <c r="AJ1301" s="16" t="n">
        <v>0.136725034352584</v>
      </c>
    </row>
    <row r="1302">
      <c r="B1302" t="s">
        <v>398</v>
      </c>
      <c r="C1302" s="16" t="n">
        <v>0.107158153924579</v>
      </c>
      <c r="D1302" s="16" t="n">
        <v>0.134355603784484</v>
      </c>
      <c r="E1302" s="16" t="n">
        <v>0.0808536047192354</v>
      </c>
      <c r="F1302" s="16"/>
      <c r="G1302" s="16" t="n">
        <v>0.105625359940645</v>
      </c>
      <c r="H1302" s="16" t="n">
        <v>0.0954656292238854</v>
      </c>
      <c r="I1302" s="16" t="n">
        <v>0.118641305339038</v>
      </c>
      <c r="J1302" s="16"/>
      <c r="K1302" s="16" t="n">
        <v>0.134978228191162</v>
      </c>
      <c r="L1302" s="16" t="n">
        <v>0.0858215704587455</v>
      </c>
      <c r="M1302" s="16" t="n">
        <v>0.116095595857882</v>
      </c>
      <c r="N1302" s="16" t="n">
        <v>0.0799047186968678</v>
      </c>
      <c r="O1302" s="16" t="n">
        <v>0.120261050884711</v>
      </c>
      <c r="P1302" s="16" t="n">
        <v>0.138488023507858</v>
      </c>
      <c r="Q1302" s="16" t="n">
        <v>0.114179658421386</v>
      </c>
      <c r="R1302" s="16" t="n">
        <v>0.0776037284568125</v>
      </c>
      <c r="S1302" s="16" t="n">
        <v>0.117364454778574</v>
      </c>
      <c r="T1302" s="16" t="n">
        <v>0.059585989989884</v>
      </c>
      <c r="U1302" s="16" t="n">
        <v>0.10952786699312</v>
      </c>
      <c r="V1302" s="16" t="n">
        <v>0.0988566473605287</v>
      </c>
      <c r="W1302" s="16"/>
      <c r="X1302" s="16" t="n">
        <v>0.108429099038228</v>
      </c>
      <c r="Y1302" s="16" t="n">
        <v>0.104986775900154</v>
      </c>
      <c r="Z1302" s="16"/>
      <c r="AA1302" s="16" t="n">
        <v>0.126839745037643</v>
      </c>
      <c r="AB1302" s="16" t="n">
        <v>0.0903060374286936</v>
      </c>
      <c r="AC1302" s="16" t="n">
        <v>0.115483863002224</v>
      </c>
      <c r="AD1302" s="16"/>
      <c r="AE1302" s="16" t="n">
        <v>0.113820806255245</v>
      </c>
      <c r="AF1302" s="16" t="n">
        <v>0.10415661289043</v>
      </c>
      <c r="AG1302" s="16" t="n">
        <v>0.0958623574948594</v>
      </c>
      <c r="AH1302" s="16"/>
      <c r="AI1302" s="16" t="n">
        <v>0.125372466240238</v>
      </c>
      <c r="AJ1302" s="16" t="n">
        <v>0.0901086539589574</v>
      </c>
    </row>
    <row r="1303">
      <c r="B1303" t="s">
        <v>399</v>
      </c>
      <c r="C1303" s="16" t="n">
        <v>0.0515482624296943</v>
      </c>
      <c r="D1303" s="16" t="n">
        <v>0.0543791722530113</v>
      </c>
      <c r="E1303" s="16" t="n">
        <v>0.0480854650820042</v>
      </c>
      <c r="F1303" s="16"/>
      <c r="G1303" s="16" t="n">
        <v>0.0467759527658795</v>
      </c>
      <c r="H1303" s="16" t="n">
        <v>0.0538005626922125</v>
      </c>
      <c r="I1303" s="16" t="n">
        <v>0.0513377754797512</v>
      </c>
      <c r="J1303" s="16"/>
      <c r="K1303" s="16" t="n">
        <v>0.0559650415098503</v>
      </c>
      <c r="L1303" s="16" t="n">
        <v>0.0673659312635029</v>
      </c>
      <c r="M1303" s="16" t="n">
        <v>0.0259117906362843</v>
      </c>
      <c r="N1303" s="16" t="n">
        <v>0.0291445119602997</v>
      </c>
      <c r="O1303" s="16" t="n">
        <v>0.0789747357499411</v>
      </c>
      <c r="P1303" s="16" t="n">
        <v>0.052115931113327</v>
      </c>
      <c r="Q1303" s="16" t="n">
        <v>0.0410052957830724</v>
      </c>
      <c r="R1303" s="16" t="n">
        <v>0.061594164711283</v>
      </c>
      <c r="S1303" s="16" t="n">
        <v>0.0432386834211636</v>
      </c>
      <c r="T1303" s="16" t="n">
        <v>0.0529618083065504</v>
      </c>
      <c r="U1303" s="16" t="n">
        <v>0.0732813694510204</v>
      </c>
      <c r="V1303" s="16" t="n">
        <v>0.0349233487737901</v>
      </c>
      <c r="W1303" s="16"/>
      <c r="X1303" s="16" t="n">
        <v>0.0354555651353536</v>
      </c>
      <c r="Y1303" s="16" t="n">
        <v>0.0790422343435045</v>
      </c>
      <c r="Z1303" s="16"/>
      <c r="AA1303" s="16" t="n">
        <v>0.0611668541662921</v>
      </c>
      <c r="AB1303" s="16" t="n">
        <v>0.0592803338841815</v>
      </c>
      <c r="AC1303" s="16" t="n">
        <v>0.0342593465925544</v>
      </c>
      <c r="AD1303" s="16"/>
      <c r="AE1303" s="16" t="n">
        <v>0.061505191391873</v>
      </c>
      <c r="AF1303" s="16" t="n">
        <v>0.0474321990700744</v>
      </c>
      <c r="AG1303" s="16" t="n">
        <v>0.0338787290426116</v>
      </c>
      <c r="AH1303" s="16"/>
      <c r="AI1303" s="16" t="n">
        <v>0.0992551509988494</v>
      </c>
      <c r="AJ1303" s="16" t="n">
        <v>0.0354570358870306</v>
      </c>
    </row>
    <row r="1304">
      <c r="B1304" t="s">
        <v>94</v>
      </c>
      <c r="C1304" s="16" t="n">
        <v>0.0388391135940568</v>
      </c>
      <c r="D1304" s="16" t="n">
        <v>0.0490200091826455</v>
      </c>
      <c r="E1304" s="16" t="n">
        <v>0.0296721512219141</v>
      </c>
      <c r="F1304" s="16"/>
      <c r="G1304" s="16" t="n">
        <v>0.0430303810636506</v>
      </c>
      <c r="H1304" s="16" t="n">
        <v>0.0457475281149921</v>
      </c>
      <c r="I1304" s="16" t="n">
        <v>0.0307567151696094</v>
      </c>
      <c r="J1304" s="16"/>
      <c r="K1304" s="16" t="n">
        <v>0.0455492491453611</v>
      </c>
      <c r="L1304" s="16" t="n">
        <v>0.0214169719961879</v>
      </c>
      <c r="M1304" s="16" t="n">
        <v>0.0380558496738178</v>
      </c>
      <c r="N1304" s="16" t="n">
        <v>0.0438131644770317</v>
      </c>
      <c r="O1304" s="16" t="n">
        <v>0.0306506294345266</v>
      </c>
      <c r="P1304" s="16" t="n">
        <v>0.0580893780756499</v>
      </c>
      <c r="Q1304" s="16" t="n">
        <v>0.032005078966993</v>
      </c>
      <c r="R1304" s="16" t="n">
        <v>0.0123468099866224</v>
      </c>
      <c r="S1304" s="16" t="n">
        <v>0.0297404496685933</v>
      </c>
      <c r="T1304" s="16" t="n">
        <v>0.0752701007193478</v>
      </c>
      <c r="U1304" s="16" t="n">
        <v>0.0328647658711148</v>
      </c>
      <c r="V1304" s="16" t="n">
        <v>0.0329995694477652</v>
      </c>
      <c r="W1304" s="16"/>
      <c r="X1304" s="16" t="n">
        <v>0.0345015928929161</v>
      </c>
      <c r="Y1304" s="16" t="n">
        <v>0.0462496595175591</v>
      </c>
      <c r="Z1304" s="16"/>
      <c r="AA1304" s="16" t="n">
        <v>0.0311573929755675</v>
      </c>
      <c r="AB1304" s="16" t="n">
        <v>0.03917383535802</v>
      </c>
      <c r="AC1304" s="16" t="n">
        <v>0.0439394350096216</v>
      </c>
      <c r="AD1304" s="16"/>
      <c r="AE1304" s="16" t="n">
        <v>0.0421816889708975</v>
      </c>
      <c r="AF1304" s="16" t="n">
        <v>0.0338893408608298</v>
      </c>
      <c r="AG1304" s="16" t="n">
        <v>0.0405216572521842</v>
      </c>
      <c r="AH1304" s="16"/>
      <c r="AI1304" s="16" t="n">
        <v>0.0271404217947146</v>
      </c>
      <c r="AJ1304" s="16" t="n">
        <v>0.0321160662055669</v>
      </c>
    </row>
    <row r="1305">
      <c r="B1305" t="s">
        <v>400</v>
      </c>
      <c r="C1305" s="16" t="n">
        <v>0.00602460221169161</v>
      </c>
      <c r="D1305" s="16" t="n">
        <v>0.00717495368712599</v>
      </c>
      <c r="E1305" s="16" t="n">
        <v>0.00503108201399453</v>
      </c>
      <c r="F1305" s="16"/>
      <c r="G1305" s="16" t="n">
        <v>0</v>
      </c>
      <c r="H1305" s="16" t="n">
        <v>0.00694159035037519</v>
      </c>
      <c r="I1305" s="16" t="n">
        <v>0.00755098391427664</v>
      </c>
      <c r="J1305" s="16"/>
      <c r="K1305" s="16" t="n">
        <v>0.00284210830115508</v>
      </c>
      <c r="L1305" s="16" t="n">
        <v>0.0125220554328708</v>
      </c>
      <c r="M1305" s="16" t="n">
        <v>0</v>
      </c>
      <c r="N1305" s="16" t="n">
        <v>0</v>
      </c>
      <c r="O1305" s="16" t="n">
        <v>0.0160740343134903</v>
      </c>
      <c r="P1305" s="16" t="n">
        <v>0.0049774080578972</v>
      </c>
      <c r="Q1305" s="16" t="n">
        <v>0.00593571867611696</v>
      </c>
      <c r="R1305" s="16" t="n">
        <v>0</v>
      </c>
      <c r="S1305" s="16" t="n">
        <v>0.00370803800086047</v>
      </c>
      <c r="T1305" s="16" t="n">
        <v>0.0106616844596473</v>
      </c>
      <c r="U1305" s="16" t="n">
        <v>0.0116679239400913</v>
      </c>
      <c r="V1305" s="16" t="n">
        <v>0</v>
      </c>
      <c r="W1305" s="16"/>
      <c r="X1305" s="16" t="n">
        <v>0.00471166649471456</v>
      </c>
      <c r="Y1305" s="16" t="n">
        <v>0.00826772013449622</v>
      </c>
      <c r="Z1305" s="16"/>
      <c r="AA1305" s="16" t="n">
        <v>0.00392683059337025</v>
      </c>
      <c r="AB1305" s="16" t="n">
        <v>0.00739307993306084</v>
      </c>
      <c r="AC1305" s="16" t="n">
        <v>0.00570928877470921</v>
      </c>
      <c r="AD1305" s="16"/>
      <c r="AE1305" s="16" t="n">
        <v>0.0032355892392637</v>
      </c>
      <c r="AF1305" s="16" t="n">
        <v>0.00518707870758762</v>
      </c>
      <c r="AG1305" s="16" t="n">
        <v>0.0152217183431711</v>
      </c>
      <c r="AH1305" s="16"/>
      <c r="AI1305" s="16" t="n">
        <v>0.00981462541009596</v>
      </c>
      <c r="AJ1305" s="16" t="n">
        <v>0.00717397135065504</v>
      </c>
    </row>
    <row r="1306">
      <c r="B1306" t="s">
        <v>96</v>
      </c>
      <c r="C1306" s="16" t="n">
        <v>0.0212544668107724</v>
      </c>
      <c r="D1306" s="16" t="n">
        <v>0.0288709019269483</v>
      </c>
      <c r="E1306" s="16" t="n">
        <v>0.0141950312833402</v>
      </c>
      <c r="F1306" s="16"/>
      <c r="G1306" s="16" t="n">
        <v>0.020421525898402</v>
      </c>
      <c r="H1306" s="16" t="n">
        <v>0.0179425042683706</v>
      </c>
      <c r="I1306" s="16" t="n">
        <v>0.0246646211775862</v>
      </c>
      <c r="J1306" s="16"/>
      <c r="K1306" s="16" t="n">
        <v>0.0324850522528324</v>
      </c>
      <c r="L1306" s="16" t="n">
        <v>0.0242187326448857</v>
      </c>
      <c r="M1306" s="16" t="n">
        <v>0.0145482660619628</v>
      </c>
      <c r="N1306" s="16" t="n">
        <v>0.0172308833796615</v>
      </c>
      <c r="O1306" s="16" t="n">
        <v>0.00764626408368547</v>
      </c>
      <c r="P1306" s="16" t="n">
        <v>0.0206958955827096</v>
      </c>
      <c r="Q1306" s="16" t="n">
        <v>0.0242878597406292</v>
      </c>
      <c r="R1306" s="16" t="n">
        <v>0.0538083657677987</v>
      </c>
      <c r="S1306" s="16" t="n">
        <v>0.0190579404317577</v>
      </c>
      <c r="T1306" s="16" t="n">
        <v>0.00864293307149049</v>
      </c>
      <c r="U1306" s="16" t="n">
        <v>0.0131251306469084</v>
      </c>
      <c r="V1306" s="16" t="n">
        <v>0.02272680175786</v>
      </c>
      <c r="W1306" s="16"/>
      <c r="X1306" s="16" t="n">
        <v>0.0173666540835873</v>
      </c>
      <c r="Y1306" s="16" t="n">
        <v>0.0278966978782126</v>
      </c>
      <c r="Z1306" s="16"/>
      <c r="AA1306" s="16" t="n">
        <v>0.029437423764529</v>
      </c>
      <c r="AB1306" s="16" t="n">
        <v>0.018636761545691</v>
      </c>
      <c r="AC1306" s="16" t="n">
        <v>0.0188457308964925</v>
      </c>
      <c r="AD1306" s="16"/>
      <c r="AE1306" s="16" t="n">
        <v>0.0287660763388569</v>
      </c>
      <c r="AF1306" s="16" t="n">
        <v>0.0152065903407253</v>
      </c>
      <c r="AG1306" s="16" t="n">
        <v>0.014204194462415</v>
      </c>
      <c r="AH1306" s="16"/>
      <c r="AI1306" s="16" t="n">
        <v>0.0313176257957281</v>
      </c>
      <c r="AJ1306" s="16" t="n">
        <v>0.019491880695796</v>
      </c>
    </row>
    <row r="1307">
      <c r="C1307" s="16"/>
      <c r="D1307" s="16"/>
      <c r="E1307" s="16"/>
      <c r="F1307" s="16"/>
      <c r="G1307" s="16"/>
      <c r="H1307" s="16"/>
      <c r="I1307" s="16"/>
      <c r="J1307" s="16"/>
      <c r="K1307" s="16"/>
      <c r="L1307" s="16"/>
      <c r="M1307" s="16"/>
      <c r="N1307" s="16"/>
      <c r="O1307" s="16"/>
      <c r="P1307" s="16"/>
      <c r="Q1307" s="16"/>
      <c r="R1307" s="16"/>
      <c r="S1307" s="16"/>
      <c r="T1307" s="16"/>
      <c r="U1307" s="16"/>
      <c r="V1307" s="16"/>
      <c r="W1307" s="16"/>
      <c r="X1307" s="16"/>
      <c r="Y1307" s="16"/>
      <c r="Z1307" s="16"/>
      <c r="AA1307" s="16"/>
      <c r="AB1307" s="16"/>
      <c r="AC1307" s="16"/>
      <c r="AD1307" s="16"/>
      <c r="AE1307" s="16"/>
      <c r="AF1307" s="16"/>
      <c r="AG1307" s="16"/>
      <c r="AH1307" s="16"/>
      <c r="AI1307" s="16"/>
      <c r="AJ1307" s="16"/>
    </row>
    <row r="1308">
      <c r="B1308" s="7" t="s">
        <v>406</v>
      </c>
      <c r="C1308" s="16"/>
      <c r="D1308" s="16"/>
      <c r="E1308" s="16"/>
      <c r="F1308" s="16"/>
      <c r="G1308" s="16"/>
      <c r="H1308" s="16"/>
      <c r="I1308" s="16"/>
      <c r="J1308" s="16"/>
      <c r="K1308" s="16"/>
      <c r="L1308" s="16"/>
      <c r="M1308" s="16"/>
      <c r="N1308" s="16"/>
      <c r="O1308" s="16"/>
      <c r="P1308" s="16"/>
      <c r="Q1308" s="16"/>
      <c r="R1308" s="16"/>
      <c r="S1308" s="16"/>
      <c r="T1308" s="16"/>
      <c r="U1308" s="16"/>
      <c r="V1308" s="16"/>
      <c r="W1308" s="16"/>
      <c r="X1308" s="16"/>
      <c r="Y1308" s="16"/>
      <c r="Z1308" s="16"/>
      <c r="AA1308" s="16"/>
      <c r="AB1308" s="16"/>
      <c r="AC1308" s="16"/>
      <c r="AD1308" s="16"/>
      <c r="AE1308" s="16"/>
      <c r="AF1308" s="16"/>
      <c r="AG1308" s="16"/>
      <c r="AH1308" s="16"/>
      <c r="AI1308" s="16"/>
      <c r="AJ1308" s="16"/>
    </row>
    <row r="1309">
      <c r="B1309" s="26" t="s">
        <v>353</v>
      </c>
      <c r="C1309" s="16"/>
      <c r="D1309" s="16"/>
      <c r="E1309" s="16"/>
      <c r="F1309" s="16"/>
      <c r="G1309" s="16"/>
      <c r="H1309" s="16"/>
      <c r="I1309" s="16"/>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row>
    <row r="1310">
      <c r="B1310" t="s">
        <v>83</v>
      </c>
      <c r="C1310" s="16" t="n">
        <v>0.298999708110588</v>
      </c>
      <c r="D1310" s="16" t="n">
        <v>0.314727689667989</v>
      </c>
      <c r="E1310" s="16" t="n">
        <v>0.283923998240245</v>
      </c>
      <c r="F1310" s="16"/>
      <c r="G1310" s="16" t="n">
        <v>0.194027423051054</v>
      </c>
      <c r="H1310" s="16" t="n">
        <v>0.33684472051736</v>
      </c>
      <c r="I1310" s="16" t="n">
        <v>0.296959955862427</v>
      </c>
      <c r="J1310" s="16"/>
      <c r="K1310" s="16" t="n">
        <v>0.339764664487788</v>
      </c>
      <c r="L1310" s="16" t="n">
        <v>0.362303928323517</v>
      </c>
      <c r="M1310" s="16" t="n">
        <v>0.29944323254356</v>
      </c>
      <c r="N1310" s="16" t="n">
        <v>0.452914567299141</v>
      </c>
      <c r="O1310" s="16" t="n">
        <v>0.248831172205011</v>
      </c>
      <c r="P1310" s="16" t="n">
        <v>0.220349784358693</v>
      </c>
      <c r="Q1310" s="16" t="n">
        <v>0.25952467096172</v>
      </c>
      <c r="R1310" s="16" t="n">
        <v>0.157272453301125</v>
      </c>
      <c r="S1310" s="16" t="n">
        <v>0.308303250554143</v>
      </c>
      <c r="T1310" s="16" t="n">
        <v>0.319580146326053</v>
      </c>
      <c r="U1310" s="16" t="n">
        <v>0.26339117434958</v>
      </c>
      <c r="V1310" s="16" t="n">
        <v>0.113867036804831</v>
      </c>
      <c r="W1310" s="16"/>
      <c r="X1310" s="16" t="n">
        <v>0.300149684314147</v>
      </c>
      <c r="Y1310" s="16" t="n">
        <v>0.297025296535142</v>
      </c>
      <c r="Z1310" s="16"/>
      <c r="AA1310" s="16" t="n">
        <v>0.376952806857793</v>
      </c>
      <c r="AB1310" s="16" t="n">
        <v>0.271035551649986</v>
      </c>
      <c r="AC1310" s="16" t="n">
        <v>0.274384667204252</v>
      </c>
      <c r="AD1310" s="16"/>
      <c r="AE1310" s="16" t="n">
        <v>0.306775857476541</v>
      </c>
      <c r="AF1310" s="16" t="n">
        <v>0.278602494212265</v>
      </c>
      <c r="AG1310" s="16" t="n">
        <v>0.322419290392712</v>
      </c>
      <c r="AH1310" s="16"/>
      <c r="AI1310" s="16" t="n">
        <v>0.397281412901474</v>
      </c>
      <c r="AJ1310" s="16" t="n">
        <v>0.288744535304237</v>
      </c>
    </row>
    <row r="1311">
      <c r="B1311" t="s">
        <v>73</v>
      </c>
      <c r="C1311" s="16" t="n">
        <v>0</v>
      </c>
      <c r="D1311" s="16" t="n">
        <v>0</v>
      </c>
      <c r="E1311" s="16" t="n">
        <v>0</v>
      </c>
      <c r="F1311" s="16"/>
      <c r="G1311" s="16" t="n">
        <v>0</v>
      </c>
      <c r="H1311" s="16" t="n">
        <v>0</v>
      </c>
      <c r="I1311" s="16" t="n">
        <v>0</v>
      </c>
      <c r="J1311" s="16"/>
      <c r="K1311" s="16" t="n">
        <v>0</v>
      </c>
      <c r="L1311" s="16" t="n">
        <v>0</v>
      </c>
      <c r="M1311" s="16" t="n">
        <v>0</v>
      </c>
      <c r="N1311" s="16" t="n">
        <v>0</v>
      </c>
      <c r="O1311" s="16" t="n">
        <v>0</v>
      </c>
      <c r="P1311" s="16" t="n">
        <v>0</v>
      </c>
      <c r="Q1311" s="16" t="n">
        <v>0</v>
      </c>
      <c r="R1311" s="16" t="n">
        <v>0</v>
      </c>
      <c r="S1311" s="16" t="n">
        <v>0</v>
      </c>
      <c r="T1311" s="16" t="n">
        <v>0</v>
      </c>
      <c r="U1311" s="16" t="n">
        <v>0</v>
      </c>
      <c r="V1311" s="16" t="n">
        <v>0</v>
      </c>
      <c r="W1311" s="16"/>
      <c r="X1311" s="16" t="n">
        <v>0</v>
      </c>
      <c r="Y1311" s="16" t="n">
        <v>0</v>
      </c>
      <c r="Z1311" s="16"/>
      <c r="AA1311" s="16" t="n">
        <v>0</v>
      </c>
      <c r="AB1311" s="16" t="n">
        <v>0</v>
      </c>
      <c r="AC1311" s="16" t="n">
        <v>0</v>
      </c>
      <c r="AD1311" s="16"/>
      <c r="AE1311" s="16" t="n">
        <v>0</v>
      </c>
      <c r="AF1311" s="16" t="n">
        <v>0</v>
      </c>
      <c r="AG1311" s="16" t="n">
        <v>0</v>
      </c>
      <c r="AH1311" s="16"/>
      <c r="AI1311" s="16" t="n">
        <v>0</v>
      </c>
      <c r="AJ1311" s="16" t="n">
        <v>0</v>
      </c>
    </row>
    <row r="1312">
      <c r="B1312" t="s">
        <v>50</v>
      </c>
      <c r="C1312" s="16" t="n">
        <v>0</v>
      </c>
      <c r="D1312" s="16" t="n">
        <v>0</v>
      </c>
      <c r="E1312" s="16" t="n">
        <v>0</v>
      </c>
      <c r="F1312" s="16"/>
      <c r="G1312" s="16" t="n">
        <v>0</v>
      </c>
      <c r="H1312" s="16" t="n">
        <v>0</v>
      </c>
      <c r="I1312" s="16" t="n">
        <v>0</v>
      </c>
      <c r="J1312" s="16"/>
      <c r="K1312" s="16" t="n">
        <v>0</v>
      </c>
      <c r="L1312" s="16" t="n">
        <v>0</v>
      </c>
      <c r="M1312" s="16" t="n">
        <v>0</v>
      </c>
      <c r="N1312" s="16" t="n">
        <v>0</v>
      </c>
      <c r="O1312" s="16" t="n">
        <v>0</v>
      </c>
      <c r="P1312" s="16" t="n">
        <v>0</v>
      </c>
      <c r="Q1312" s="16" t="n">
        <v>0</v>
      </c>
      <c r="R1312" s="16" t="n">
        <v>0</v>
      </c>
      <c r="S1312" s="16" t="n">
        <v>0</v>
      </c>
      <c r="T1312" s="16" t="n">
        <v>0</v>
      </c>
      <c r="U1312" s="16" t="n">
        <v>0</v>
      </c>
      <c r="V1312" s="16" t="n">
        <v>0</v>
      </c>
      <c r="W1312" s="16"/>
      <c r="X1312" s="16" t="n">
        <v>0</v>
      </c>
      <c r="Y1312" s="16" t="n">
        <v>0</v>
      </c>
      <c r="Z1312" s="16"/>
      <c r="AA1312" s="16" t="n">
        <v>0</v>
      </c>
      <c r="AB1312" s="16" t="n">
        <v>0</v>
      </c>
      <c r="AC1312" s="16" t="n">
        <v>0</v>
      </c>
      <c r="AD1312" s="16"/>
      <c r="AE1312" s="16" t="n">
        <v>0</v>
      </c>
      <c r="AF1312" s="16" t="n">
        <v>0</v>
      </c>
      <c r="AG1312" s="16" t="n">
        <v>0</v>
      </c>
      <c r="AH1312" s="16"/>
      <c r="AI1312" s="16" t="n">
        <v>0</v>
      </c>
      <c r="AJ1312" s="16" t="n">
        <v>0</v>
      </c>
    </row>
    <row r="1313">
      <c r="B1313" t="s">
        <v>402</v>
      </c>
      <c r="C1313" s="16" t="n">
        <v>0</v>
      </c>
      <c r="D1313" s="16" t="n">
        <v>0</v>
      </c>
      <c r="E1313" s="16" t="n">
        <v>0</v>
      </c>
      <c r="F1313" s="16"/>
      <c r="G1313" s="16" t="n">
        <v>0</v>
      </c>
      <c r="H1313" s="16" t="n">
        <v>0</v>
      </c>
      <c r="I1313" s="16" t="n">
        <v>0</v>
      </c>
      <c r="J1313" s="16"/>
      <c r="K1313" s="16" t="n">
        <v>0</v>
      </c>
      <c r="L1313" s="16" t="n">
        <v>0</v>
      </c>
      <c r="M1313" s="16" t="n">
        <v>0</v>
      </c>
      <c r="N1313" s="16" t="n">
        <v>0</v>
      </c>
      <c r="O1313" s="16" t="n">
        <v>0</v>
      </c>
      <c r="P1313" s="16" t="n">
        <v>0</v>
      </c>
      <c r="Q1313" s="16" t="n">
        <v>0</v>
      </c>
      <c r="R1313" s="16" t="n">
        <v>0</v>
      </c>
      <c r="S1313" s="16" t="n">
        <v>0</v>
      </c>
      <c r="T1313" s="16" t="n">
        <v>0</v>
      </c>
      <c r="U1313" s="16" t="n">
        <v>0</v>
      </c>
      <c r="V1313" s="16" t="n">
        <v>0</v>
      </c>
      <c r="W1313" s="16"/>
      <c r="X1313" s="16" t="n">
        <v>0</v>
      </c>
      <c r="Y1313" s="16" t="n">
        <v>0</v>
      </c>
      <c r="Z1313" s="16"/>
      <c r="AA1313" s="16" t="n">
        <v>0</v>
      </c>
      <c r="AB1313" s="16" t="n">
        <v>0</v>
      </c>
      <c r="AC1313" s="16" t="n">
        <v>0</v>
      </c>
      <c r="AD1313" s="16"/>
      <c r="AE1313" s="16" t="n">
        <v>0</v>
      </c>
      <c r="AF1313" s="16" t="n">
        <v>0</v>
      </c>
      <c r="AG1313" s="16" t="n">
        <v>0</v>
      </c>
      <c r="AH1313" s="16"/>
      <c r="AI1313" s="16" t="n">
        <v>0</v>
      </c>
      <c r="AJ1313" s="16" t="n">
        <v>0</v>
      </c>
    </row>
    <row r="1314">
      <c r="B1314" t="s">
        <v>403</v>
      </c>
      <c r="C1314" s="16" t="n">
        <v>0</v>
      </c>
      <c r="D1314" s="16" t="n">
        <v>0</v>
      </c>
      <c r="E1314" s="16" t="n">
        <v>0</v>
      </c>
      <c r="F1314" s="16"/>
      <c r="G1314" s="16" t="n">
        <v>0</v>
      </c>
      <c r="H1314" s="16" t="n">
        <v>0</v>
      </c>
      <c r="I1314" s="16" t="n">
        <v>0</v>
      </c>
      <c r="J1314" s="16"/>
      <c r="K1314" s="16" t="n">
        <v>0</v>
      </c>
      <c r="L1314" s="16" t="n">
        <v>0</v>
      </c>
      <c r="M1314" s="16" t="n">
        <v>0</v>
      </c>
      <c r="N1314" s="16" t="n">
        <v>0</v>
      </c>
      <c r="O1314" s="16" t="n">
        <v>0</v>
      </c>
      <c r="P1314" s="16" t="n">
        <v>0</v>
      </c>
      <c r="Q1314" s="16" t="n">
        <v>0</v>
      </c>
      <c r="R1314" s="16" t="n">
        <v>0</v>
      </c>
      <c r="S1314" s="16" t="n">
        <v>0</v>
      </c>
      <c r="T1314" s="16" t="n">
        <v>0</v>
      </c>
      <c r="U1314" s="16" t="n">
        <v>0</v>
      </c>
      <c r="V1314" s="16" t="n">
        <v>0</v>
      </c>
      <c r="W1314" s="16"/>
      <c r="X1314" s="16" t="n">
        <v>0</v>
      </c>
      <c r="Y1314" s="16" t="n">
        <v>0</v>
      </c>
      <c r="Z1314" s="16"/>
      <c r="AA1314" s="16" t="n">
        <v>0</v>
      </c>
      <c r="AB1314" s="16" t="n">
        <v>0</v>
      </c>
      <c r="AC1314" s="16" t="n">
        <v>0</v>
      </c>
      <c r="AD1314" s="16"/>
      <c r="AE1314" s="16" t="n">
        <v>0</v>
      </c>
      <c r="AF1314" s="16" t="n">
        <v>0</v>
      </c>
      <c r="AG1314" s="16" t="n">
        <v>0</v>
      </c>
      <c r="AH1314" s="16"/>
      <c r="AI1314" s="16" t="n">
        <v>0</v>
      </c>
      <c r="AJ1314" s="16" t="n">
        <v>0</v>
      </c>
    </row>
    <row r="1315">
      <c r="B1315" t="s">
        <v>404</v>
      </c>
      <c r="C1315" s="16" t="n">
        <v>0.427878954111091</v>
      </c>
      <c r="D1315" s="16" t="n">
        <v>0.438265820964133</v>
      </c>
      <c r="E1315" s="16" t="n">
        <v>0.419342598021645</v>
      </c>
      <c r="F1315" s="16"/>
      <c r="G1315" s="16" t="n">
        <v>0.471402213105412</v>
      </c>
      <c r="H1315" s="16" t="n">
        <v>0.397347475044195</v>
      </c>
      <c r="I1315" s="16" t="n">
        <v>0.441599205872552</v>
      </c>
      <c r="J1315" s="16"/>
      <c r="K1315" s="16" t="n">
        <v>0.368160911702747</v>
      </c>
      <c r="L1315" s="16" t="n">
        <v>0.322669403941053</v>
      </c>
      <c r="M1315" s="16" t="n">
        <v>0.475300033528247</v>
      </c>
      <c r="N1315" s="16" t="n">
        <v>0.251959868237462</v>
      </c>
      <c r="O1315" s="16" t="n">
        <v>0.459153711056401</v>
      </c>
      <c r="P1315" s="16" t="n">
        <v>0.577276096047184</v>
      </c>
      <c r="Q1315" s="16" t="n">
        <v>0.48857084684248</v>
      </c>
      <c r="R1315" s="16" t="n">
        <v>0.394087757865301</v>
      </c>
      <c r="S1315" s="16" t="n">
        <v>0.474760072033732</v>
      </c>
      <c r="T1315" s="16" t="n">
        <v>0.375895023698054</v>
      </c>
      <c r="U1315" s="16" t="n">
        <v>0.589860492357896</v>
      </c>
      <c r="V1315" s="16" t="n">
        <v>0.498653242309374</v>
      </c>
      <c r="W1315" s="16"/>
      <c r="X1315" s="16" t="n">
        <v>0.421336085861465</v>
      </c>
      <c r="Y1315" s="16" t="n">
        <v>0.439112503786904</v>
      </c>
      <c r="Z1315" s="16"/>
      <c r="AA1315" s="16" t="n">
        <v>0.388686305377403</v>
      </c>
      <c r="AB1315" s="16" t="n">
        <v>0.437587533578546</v>
      </c>
      <c r="AC1315" s="16" t="n">
        <v>0.445650751976363</v>
      </c>
      <c r="AD1315" s="16"/>
      <c r="AE1315" s="16" t="n">
        <v>0.454018767730322</v>
      </c>
      <c r="AF1315" s="16" t="n">
        <v>0.409044507408566</v>
      </c>
      <c r="AG1315" s="16" t="n">
        <v>0.404236049914069</v>
      </c>
      <c r="AH1315" s="16"/>
      <c r="AI1315" s="16" t="n">
        <v>0.374277236835912</v>
      </c>
      <c r="AJ1315" s="16" t="n">
        <v>0.407853463157803</v>
      </c>
    </row>
    <row r="1316">
      <c r="B1316" t="s">
        <v>405</v>
      </c>
      <c r="C1316" s="16" t="n">
        <v>0.182560279855201</v>
      </c>
      <c r="D1316" s="16" t="n">
        <v>0.178245785488562</v>
      </c>
      <c r="E1316" s="16" t="n">
        <v>0.183876220734516</v>
      </c>
      <c r="F1316" s="16"/>
      <c r="G1316" s="16" t="n">
        <v>0.24510798709535</v>
      </c>
      <c r="H1316" s="16" t="n">
        <v>0.170814593866531</v>
      </c>
      <c r="I1316" s="16" t="n">
        <v>0.174402559462067</v>
      </c>
      <c r="J1316" s="16"/>
      <c r="K1316" s="16" t="n">
        <v>0.231121022434012</v>
      </c>
      <c r="L1316" s="16" t="n">
        <v>0.202305955907762</v>
      </c>
      <c r="M1316" s="16" t="n">
        <v>0.181440222034925</v>
      </c>
      <c r="N1316" s="16" t="n">
        <v>0.233705008984621</v>
      </c>
      <c r="O1316" s="16" t="n">
        <v>0.110971599648607</v>
      </c>
      <c r="P1316" s="16" t="n">
        <v>0.141853426019067</v>
      </c>
      <c r="Q1316" s="16" t="n">
        <v>0.218883572029843</v>
      </c>
      <c r="R1316" s="16" t="n">
        <v>0.241549025315972</v>
      </c>
      <c r="S1316" s="16" t="n">
        <v>0.0928319884865686</v>
      </c>
      <c r="T1316" s="16" t="n">
        <v>0.210965578746533</v>
      </c>
      <c r="U1316" s="16" t="n">
        <v>0.0847570636085415</v>
      </c>
      <c r="V1316" s="16" t="n">
        <v>0.304811617628532</v>
      </c>
      <c r="W1316" s="16"/>
      <c r="X1316" s="16" t="n">
        <v>0.183716698979383</v>
      </c>
      <c r="Y1316" s="16" t="n">
        <v>0.180574806331675</v>
      </c>
      <c r="Z1316" s="16"/>
      <c r="AA1316" s="16" t="n">
        <v>0.163369503069196</v>
      </c>
      <c r="AB1316" s="16" t="n">
        <v>0.185847752897093</v>
      </c>
      <c r="AC1316" s="16" t="n">
        <v>0.193080828011151</v>
      </c>
      <c r="AD1316" s="16"/>
      <c r="AE1316" s="16" t="n">
        <v>0.178731072984517</v>
      </c>
      <c r="AF1316" s="16" t="n">
        <v>0.196171087967318</v>
      </c>
      <c r="AG1316" s="16" t="n">
        <v>0.163686170748811</v>
      </c>
      <c r="AH1316" s="16"/>
      <c r="AI1316" s="16" t="n">
        <v>0.139298575087919</v>
      </c>
      <c r="AJ1316" s="16" t="n">
        <v>0.198901611250574</v>
      </c>
    </row>
    <row r="1317">
      <c r="B1317" t="s">
        <v>94</v>
      </c>
      <c r="C1317" s="16" t="n">
        <v>0.0905610579231197</v>
      </c>
      <c r="D1317" s="16" t="n">
        <v>0.0687607038793164</v>
      </c>
      <c r="E1317" s="16" t="n">
        <v>0.112857183003594</v>
      </c>
      <c r="F1317" s="16"/>
      <c r="G1317" s="16" t="n">
        <v>0.0894623767481839</v>
      </c>
      <c r="H1317" s="16" t="n">
        <v>0.0949932105719143</v>
      </c>
      <c r="I1317" s="16" t="n">
        <v>0.087038278802954</v>
      </c>
      <c r="J1317" s="16"/>
      <c r="K1317" s="16" t="n">
        <v>0.0609534013754529</v>
      </c>
      <c r="L1317" s="16" t="n">
        <v>0.112720711827669</v>
      </c>
      <c r="M1317" s="16" t="n">
        <v>0.0438165118932684</v>
      </c>
      <c r="N1317" s="16" t="n">
        <v>0.0614205554787759</v>
      </c>
      <c r="O1317" s="16" t="n">
        <v>0.18104351708998</v>
      </c>
      <c r="P1317" s="16" t="n">
        <v>0.060520693575056</v>
      </c>
      <c r="Q1317" s="16" t="n">
        <v>0.0330209101659564</v>
      </c>
      <c r="R1317" s="16" t="n">
        <v>0.207090763517602</v>
      </c>
      <c r="S1317" s="16" t="n">
        <v>0.124104688925556</v>
      </c>
      <c r="T1317" s="16" t="n">
        <v>0.0935592512293598</v>
      </c>
      <c r="U1317" s="16" t="n">
        <v>0.0619912696839829</v>
      </c>
      <c r="V1317" s="16" t="n">
        <v>0.0826681032572633</v>
      </c>
      <c r="W1317" s="16"/>
      <c r="X1317" s="16" t="n">
        <v>0.0947975308450047</v>
      </c>
      <c r="Y1317" s="16" t="n">
        <v>0.0832873933462799</v>
      </c>
      <c r="Z1317" s="16"/>
      <c r="AA1317" s="16" t="n">
        <v>0.0709913846956086</v>
      </c>
      <c r="AB1317" s="16" t="n">
        <v>0.105529161874374</v>
      </c>
      <c r="AC1317" s="16" t="n">
        <v>0.0868837528082335</v>
      </c>
      <c r="AD1317" s="16"/>
      <c r="AE1317" s="16" t="n">
        <v>0.060474301808621</v>
      </c>
      <c r="AF1317" s="16" t="n">
        <v>0.116181910411851</v>
      </c>
      <c r="AG1317" s="16" t="n">
        <v>0.109658488944408</v>
      </c>
      <c r="AH1317" s="16"/>
      <c r="AI1317" s="16" t="n">
        <v>0.0891427751746957</v>
      </c>
      <c r="AJ1317" s="16" t="n">
        <v>0.104500390287387</v>
      </c>
    </row>
    <row r="1318">
      <c r="C1318" s="16"/>
      <c r="D1318" s="16"/>
      <c r="E1318" s="16"/>
      <c r="F1318" s="16"/>
      <c r="G1318" s="16"/>
      <c r="H1318" s="16"/>
      <c r="I1318" s="16"/>
      <c r="J1318" s="16"/>
      <c r="K1318" s="16"/>
      <c r="L1318" s="16"/>
      <c r="M1318" s="16"/>
      <c r="N1318" s="16"/>
      <c r="O1318" s="16"/>
      <c r="P1318" s="16"/>
      <c r="Q1318" s="16"/>
      <c r="R1318" s="16"/>
      <c r="S1318" s="16"/>
      <c r="T1318" s="16"/>
      <c r="U1318" s="16"/>
      <c r="V1318" s="16"/>
      <c r="W1318" s="16"/>
      <c r="X1318" s="16"/>
      <c r="Y1318" s="16"/>
      <c r="Z1318" s="16"/>
      <c r="AA1318" s="16"/>
      <c r="AB1318" s="16"/>
      <c r="AC1318" s="16"/>
      <c r="AD1318" s="16"/>
      <c r="AE1318" s="16"/>
      <c r="AF1318" s="16"/>
      <c r="AG1318" s="16"/>
      <c r="AH1318" s="16"/>
      <c r="AI1318" s="16"/>
      <c r="AJ1318" s="16"/>
    </row>
    <row r="1319">
      <c r="B1319" s="7" t="s">
        <v>406</v>
      </c>
      <c r="C1319" s="16"/>
      <c r="D1319" s="16"/>
      <c r="E1319" s="16"/>
      <c r="F1319" s="16"/>
      <c r="G1319" s="16"/>
      <c r="H1319" s="16"/>
      <c r="I1319" s="16"/>
      <c r="J1319" s="16"/>
      <c r="K1319" s="16"/>
      <c r="L1319" s="16"/>
      <c r="M1319" s="16"/>
      <c r="N1319" s="16"/>
      <c r="O1319" s="16"/>
      <c r="P1319" s="16"/>
      <c r="Q1319" s="16"/>
      <c r="R1319" s="16"/>
      <c r="S1319" s="16"/>
      <c r="T1319" s="16"/>
      <c r="U1319" s="16"/>
      <c r="V1319" s="16"/>
      <c r="W1319" s="16"/>
      <c r="X1319" s="16"/>
      <c r="Y1319" s="16"/>
      <c r="Z1319" s="16"/>
      <c r="AA1319" s="16"/>
      <c r="AB1319" s="16"/>
      <c r="AC1319" s="16"/>
      <c r="AD1319" s="16"/>
      <c r="AE1319" s="16"/>
      <c r="AF1319" s="16"/>
      <c r="AG1319" s="16"/>
      <c r="AH1319" s="16"/>
      <c r="AI1319" s="16"/>
      <c r="AJ1319" s="16"/>
    </row>
    <row r="1320">
      <c r="B1320" s="26" t="s">
        <v>353</v>
      </c>
      <c r="C1320" s="16"/>
      <c r="D1320" s="16"/>
      <c r="E1320" s="16"/>
      <c r="F1320" s="16"/>
      <c r="G1320" s="16"/>
      <c r="H1320" s="16"/>
      <c r="I1320" s="16"/>
      <c r="J1320" s="16"/>
      <c r="K1320" s="16"/>
      <c r="L1320" s="16"/>
      <c r="M1320" s="16"/>
      <c r="N1320" s="16"/>
      <c r="O1320" s="16"/>
      <c r="P1320" s="16"/>
      <c r="Q1320" s="16"/>
      <c r="R1320" s="16"/>
      <c r="S1320" s="16"/>
      <c r="T1320" s="16"/>
      <c r="U1320" s="16"/>
      <c r="V1320" s="16"/>
      <c r="W1320" s="16"/>
      <c r="X1320" s="16"/>
      <c r="Y1320" s="16"/>
      <c r="Z1320" s="16"/>
      <c r="AA1320" s="16"/>
      <c r="AB1320" s="16"/>
      <c r="AC1320" s="16"/>
      <c r="AD1320" s="16"/>
      <c r="AE1320" s="16"/>
      <c r="AF1320" s="16"/>
      <c r="AG1320" s="16"/>
      <c r="AH1320" s="16"/>
      <c r="AI1320" s="16"/>
      <c r="AJ1320" s="16"/>
    </row>
    <row r="1321">
      <c r="B1321" t="s">
        <v>403</v>
      </c>
      <c r="C1321" s="16" t="n">
        <v>0.481410002471545</v>
      </c>
      <c r="D1321" s="16" t="n">
        <v>0.533262082842786</v>
      </c>
      <c r="E1321" s="16" t="n">
        <v>0.42584127444786</v>
      </c>
      <c r="F1321" s="16"/>
      <c r="G1321" s="16" t="n">
        <v>0.472961678443568</v>
      </c>
      <c r="H1321" s="16" t="n">
        <v>0.480590984790472</v>
      </c>
      <c r="I1321" s="16" t="n">
        <v>0.486184250744973</v>
      </c>
      <c r="J1321" s="16"/>
      <c r="K1321" s="16" t="n">
        <v>0.46171450977589</v>
      </c>
      <c r="L1321" s="16" t="n">
        <v>0.390981276106293</v>
      </c>
      <c r="M1321" s="16" t="n">
        <v>0.64035048469078</v>
      </c>
      <c r="N1321" s="16" t="n">
        <v>0.436325186980763</v>
      </c>
      <c r="O1321" s="16" t="n">
        <v>0.677011890213104</v>
      </c>
      <c r="P1321" s="16" t="n">
        <v>0.463816407478461</v>
      </c>
      <c r="Q1321" s="16" t="n">
        <v>0.473886127820998</v>
      </c>
      <c r="R1321" s="16" t="n">
        <v>0.291032148626964</v>
      </c>
      <c r="S1321" s="16" t="n">
        <v>0.50306064565027</v>
      </c>
      <c r="T1321" s="16" t="n">
        <v>0.416930208351309</v>
      </c>
      <c r="U1321" s="16" t="n">
        <v>0.537707256669033</v>
      </c>
      <c r="V1321" s="16" t="n">
        <v>0.814615803122986</v>
      </c>
      <c r="W1321" s="16"/>
      <c r="X1321" s="16" t="n">
        <v>0.443890420643504</v>
      </c>
      <c r="Y1321" s="16" t="n">
        <v>0.549641378727126</v>
      </c>
      <c r="Z1321" s="16"/>
      <c r="AA1321" s="16" t="n">
        <v>0.52525509268963</v>
      </c>
      <c r="AB1321" s="16" t="n">
        <v>0.490826934869476</v>
      </c>
      <c r="AC1321" s="16" t="n">
        <v>0.431900308770405</v>
      </c>
      <c r="AD1321" s="16"/>
      <c r="AE1321" s="16" t="n">
        <v>0.455390024335012</v>
      </c>
      <c r="AF1321" s="16" t="n">
        <v>0.518485137300256</v>
      </c>
      <c r="AG1321" s="16" t="n">
        <v>0.464093348198472</v>
      </c>
      <c r="AH1321" s="16"/>
      <c r="AI1321" s="16" t="n">
        <v>0.509578192351127</v>
      </c>
      <c r="AJ1321" s="16" t="n">
        <v>0.498809727756716</v>
      </c>
    </row>
    <row r="1322">
      <c r="B1322" t="s">
        <v>73</v>
      </c>
      <c r="C1322" s="16" t="n">
        <v>0</v>
      </c>
      <c r="D1322" s="16" t="n">
        <v>0</v>
      </c>
      <c r="E1322" s="16" t="n">
        <v>0</v>
      </c>
      <c r="F1322" s="16"/>
      <c r="G1322" s="16" t="n">
        <v>0</v>
      </c>
      <c r="H1322" s="16" t="n">
        <v>0</v>
      </c>
      <c r="I1322" s="16" t="n">
        <v>0</v>
      </c>
      <c r="J1322" s="16"/>
      <c r="K1322" s="16" t="n">
        <v>0</v>
      </c>
      <c r="L1322" s="16" t="n">
        <v>0</v>
      </c>
      <c r="M1322" s="16" t="n">
        <v>0</v>
      </c>
      <c r="N1322" s="16" t="n">
        <v>0</v>
      </c>
      <c r="O1322" s="16" t="n">
        <v>0</v>
      </c>
      <c r="P1322" s="16" t="n">
        <v>0</v>
      </c>
      <c r="Q1322" s="16" t="n">
        <v>0</v>
      </c>
      <c r="R1322" s="16" t="n">
        <v>0</v>
      </c>
      <c r="S1322" s="16" t="n">
        <v>0</v>
      </c>
      <c r="T1322" s="16" t="n">
        <v>0</v>
      </c>
      <c r="U1322" s="16" t="n">
        <v>0</v>
      </c>
      <c r="V1322" s="16" t="n">
        <v>0</v>
      </c>
      <c r="W1322" s="16"/>
      <c r="X1322" s="16" t="n">
        <v>0</v>
      </c>
      <c r="Y1322" s="16" t="n">
        <v>0</v>
      </c>
      <c r="Z1322" s="16"/>
      <c r="AA1322" s="16" t="n">
        <v>0</v>
      </c>
      <c r="AB1322" s="16" t="n">
        <v>0</v>
      </c>
      <c r="AC1322" s="16" t="n">
        <v>0</v>
      </c>
      <c r="AD1322" s="16"/>
      <c r="AE1322" s="16" t="n">
        <v>0</v>
      </c>
      <c r="AF1322" s="16" t="n">
        <v>0</v>
      </c>
      <c r="AG1322" s="16" t="n">
        <v>0</v>
      </c>
      <c r="AH1322" s="16"/>
      <c r="AI1322" s="16" t="n">
        <v>0</v>
      </c>
      <c r="AJ1322" s="16" t="n">
        <v>0</v>
      </c>
    </row>
    <row r="1323">
      <c r="B1323" t="s">
        <v>50</v>
      </c>
      <c r="C1323" s="16" t="n">
        <v>0</v>
      </c>
      <c r="D1323" s="16" t="n">
        <v>0</v>
      </c>
      <c r="E1323" s="16" t="n">
        <v>0</v>
      </c>
      <c r="F1323" s="16"/>
      <c r="G1323" s="16" t="n">
        <v>0</v>
      </c>
      <c r="H1323" s="16" t="n">
        <v>0</v>
      </c>
      <c r="I1323" s="16" t="n">
        <v>0</v>
      </c>
      <c r="J1323" s="16"/>
      <c r="K1323" s="16" t="n">
        <v>0</v>
      </c>
      <c r="L1323" s="16" t="n">
        <v>0</v>
      </c>
      <c r="M1323" s="16" t="n">
        <v>0</v>
      </c>
      <c r="N1323" s="16" t="n">
        <v>0</v>
      </c>
      <c r="O1323" s="16" t="n">
        <v>0</v>
      </c>
      <c r="P1323" s="16" t="n">
        <v>0</v>
      </c>
      <c r="Q1323" s="16" t="n">
        <v>0</v>
      </c>
      <c r="R1323" s="16" t="n">
        <v>0</v>
      </c>
      <c r="S1323" s="16" t="n">
        <v>0</v>
      </c>
      <c r="T1323" s="16" t="n">
        <v>0</v>
      </c>
      <c r="U1323" s="16" t="n">
        <v>0</v>
      </c>
      <c r="V1323" s="16" t="n">
        <v>0</v>
      </c>
      <c r="W1323" s="16"/>
      <c r="X1323" s="16" t="n">
        <v>0</v>
      </c>
      <c r="Y1323" s="16" t="n">
        <v>0</v>
      </c>
      <c r="Z1323" s="16"/>
      <c r="AA1323" s="16" t="n">
        <v>0</v>
      </c>
      <c r="AB1323" s="16" t="n">
        <v>0</v>
      </c>
      <c r="AC1323" s="16" t="n">
        <v>0</v>
      </c>
      <c r="AD1323" s="16"/>
      <c r="AE1323" s="16" t="n">
        <v>0</v>
      </c>
      <c r="AF1323" s="16" t="n">
        <v>0</v>
      </c>
      <c r="AG1323" s="16" t="n">
        <v>0</v>
      </c>
      <c r="AH1323" s="16"/>
      <c r="AI1323" s="16" t="n">
        <v>0</v>
      </c>
      <c r="AJ1323" s="16" t="n">
        <v>0</v>
      </c>
    </row>
    <row r="1324">
      <c r="B1324" t="s">
        <v>402</v>
      </c>
      <c r="C1324" s="16" t="n">
        <v>0</v>
      </c>
      <c r="D1324" s="16" t="n">
        <v>0</v>
      </c>
      <c r="E1324" s="16" t="n">
        <v>0</v>
      </c>
      <c r="F1324" s="16"/>
      <c r="G1324" s="16" t="n">
        <v>0</v>
      </c>
      <c r="H1324" s="16" t="n">
        <v>0</v>
      </c>
      <c r="I1324" s="16" t="n">
        <v>0</v>
      </c>
      <c r="J1324" s="16"/>
      <c r="K1324" s="16" t="n">
        <v>0</v>
      </c>
      <c r="L1324" s="16" t="n">
        <v>0</v>
      </c>
      <c r="M1324" s="16" t="n">
        <v>0</v>
      </c>
      <c r="N1324" s="16" t="n">
        <v>0</v>
      </c>
      <c r="O1324" s="16" t="n">
        <v>0</v>
      </c>
      <c r="P1324" s="16" t="n">
        <v>0</v>
      </c>
      <c r="Q1324" s="16" t="n">
        <v>0</v>
      </c>
      <c r="R1324" s="16" t="n">
        <v>0</v>
      </c>
      <c r="S1324" s="16" t="n">
        <v>0</v>
      </c>
      <c r="T1324" s="16" t="n">
        <v>0</v>
      </c>
      <c r="U1324" s="16" t="n">
        <v>0</v>
      </c>
      <c r="V1324" s="16" t="n">
        <v>0</v>
      </c>
      <c r="W1324" s="16"/>
      <c r="X1324" s="16" t="n">
        <v>0</v>
      </c>
      <c r="Y1324" s="16" t="n">
        <v>0</v>
      </c>
      <c r="Z1324" s="16"/>
      <c r="AA1324" s="16" t="n">
        <v>0</v>
      </c>
      <c r="AB1324" s="16" t="n">
        <v>0</v>
      </c>
      <c r="AC1324" s="16" t="n">
        <v>0</v>
      </c>
      <c r="AD1324" s="16"/>
      <c r="AE1324" s="16" t="n">
        <v>0</v>
      </c>
      <c r="AF1324" s="16" t="n">
        <v>0</v>
      </c>
      <c r="AG1324" s="16" t="n">
        <v>0</v>
      </c>
      <c r="AH1324" s="16"/>
      <c r="AI1324" s="16" t="n">
        <v>0</v>
      </c>
      <c r="AJ1324" s="16" t="n">
        <v>0</v>
      </c>
    </row>
    <row r="1325">
      <c r="B1325" t="s">
        <v>404</v>
      </c>
      <c r="C1325" s="16" t="n">
        <v>0.258156608390786</v>
      </c>
      <c r="D1325" s="16" t="n">
        <v>0.202433337747046</v>
      </c>
      <c r="E1325" s="16" t="n">
        <v>0.305191937539716</v>
      </c>
      <c r="F1325" s="16"/>
      <c r="G1325" s="16" t="n">
        <v>0.228039938946574</v>
      </c>
      <c r="H1325" s="16" t="n">
        <v>0.248502913814368</v>
      </c>
      <c r="I1325" s="16" t="n">
        <v>0.281665500843668</v>
      </c>
      <c r="J1325" s="16"/>
      <c r="K1325" s="16" t="n">
        <v>0.293713953454383</v>
      </c>
      <c r="L1325" s="16" t="n">
        <v>0.214036963287383</v>
      </c>
      <c r="M1325" s="16" t="n">
        <v>0.142504279127192</v>
      </c>
      <c r="N1325" s="16" t="n">
        <v>0.239597497584437</v>
      </c>
      <c r="O1325" s="16" t="n">
        <v>0.222921478689798</v>
      </c>
      <c r="P1325" s="16" t="n">
        <v>0.313520907940004</v>
      </c>
      <c r="Q1325" s="16" t="n">
        <v>0.216475414460017</v>
      </c>
      <c r="R1325" s="16" t="n">
        <v>0.491383313077118</v>
      </c>
      <c r="S1325" s="16" t="n">
        <v>0.299920784962763</v>
      </c>
      <c r="T1325" s="16" t="n">
        <v>0.317046242694665</v>
      </c>
      <c r="U1325" s="16" t="n">
        <v>0.226204840792871</v>
      </c>
      <c r="V1325" s="16" t="n">
        <v>0.0872441393320736</v>
      </c>
      <c r="W1325" s="16"/>
      <c r="X1325" s="16" t="n">
        <v>0.266001233209549</v>
      </c>
      <c r="Y1325" s="16" t="n">
        <v>0.24389073650431</v>
      </c>
      <c r="Z1325" s="16"/>
      <c r="AA1325" s="16" t="n">
        <v>0.299743238472411</v>
      </c>
      <c r="AB1325" s="16" t="n">
        <v>0.223378361571056</v>
      </c>
      <c r="AC1325" s="16" t="n">
        <v>0.278549116361613</v>
      </c>
      <c r="AD1325" s="16"/>
      <c r="AE1325" s="16" t="n">
        <v>0.299783380808688</v>
      </c>
      <c r="AF1325" s="16" t="n">
        <v>0.235275268986362</v>
      </c>
      <c r="AG1325" s="16" t="n">
        <v>0.200489093789885</v>
      </c>
      <c r="AH1325" s="16"/>
      <c r="AI1325" s="16" t="n">
        <v>0.331615106614246</v>
      </c>
      <c r="AJ1325" s="16" t="n">
        <v>0.239282263670113</v>
      </c>
    </row>
    <row r="1326">
      <c r="B1326" t="s">
        <v>405</v>
      </c>
      <c r="C1326" s="16" t="n">
        <v>0.186704248972018</v>
      </c>
      <c r="D1326" s="16" t="n">
        <v>0.179242690790688</v>
      </c>
      <c r="E1326" s="16" t="n">
        <v>0.202817526023582</v>
      </c>
      <c r="F1326" s="16"/>
      <c r="G1326" s="16" t="n">
        <v>0.216281363170235</v>
      </c>
      <c r="H1326" s="16" t="n">
        <v>0.19978881350363</v>
      </c>
      <c r="I1326" s="16" t="n">
        <v>0.160143528799885</v>
      </c>
      <c r="J1326" s="16"/>
      <c r="K1326" s="16" t="n">
        <v>0.172900894386127</v>
      </c>
      <c r="L1326" s="16" t="n">
        <v>0.350419106896849</v>
      </c>
      <c r="M1326" s="16" t="n">
        <v>0.0949094226190263</v>
      </c>
      <c r="N1326" s="16" t="n">
        <v>0.24780864722735</v>
      </c>
      <c r="O1326" s="16" t="n">
        <v>0.100066631097098</v>
      </c>
      <c r="P1326" s="16" t="n">
        <v>0.176813761758892</v>
      </c>
      <c r="Q1326" s="16" t="n">
        <v>0.228874904811685</v>
      </c>
      <c r="R1326" s="16" t="n">
        <v>0.0432402492070218</v>
      </c>
      <c r="S1326" s="16" t="n">
        <v>0.11915500673852</v>
      </c>
      <c r="T1326" s="16" t="n">
        <v>0.132240424603665</v>
      </c>
      <c r="U1326" s="16" t="n">
        <v>0.175891785734896</v>
      </c>
      <c r="V1326" s="16" t="n">
        <v>0.0981400575449403</v>
      </c>
      <c r="W1326" s="16"/>
      <c r="X1326" s="16" t="n">
        <v>0.208148554232754</v>
      </c>
      <c r="Y1326" s="16" t="n">
        <v>0.147706627210379</v>
      </c>
      <c r="Z1326" s="16"/>
      <c r="AA1326" s="16" t="n">
        <v>0.13732719501216</v>
      </c>
      <c r="AB1326" s="16" t="n">
        <v>0.205517389805605</v>
      </c>
      <c r="AC1326" s="16" t="n">
        <v>0.197130730612251</v>
      </c>
      <c r="AD1326" s="16"/>
      <c r="AE1326" s="16" t="n">
        <v>0.172329651882097</v>
      </c>
      <c r="AF1326" s="16" t="n">
        <v>0.184333043374477</v>
      </c>
      <c r="AG1326" s="16" t="n">
        <v>0.230690094100352</v>
      </c>
      <c r="AH1326" s="16"/>
      <c r="AI1326" s="16" t="n">
        <v>0.118330191279155</v>
      </c>
      <c r="AJ1326" s="16" t="n">
        <v>0.216266054936354</v>
      </c>
    </row>
    <row r="1327">
      <c r="B1327" t="s">
        <v>94</v>
      </c>
      <c r="C1327" s="16" t="n">
        <v>0.073729140165651</v>
      </c>
      <c r="D1327" s="16" t="n">
        <v>0.08506188861948</v>
      </c>
      <c r="E1327" s="16" t="n">
        <v>0.0661492619888415</v>
      </c>
      <c r="F1327" s="16"/>
      <c r="G1327" s="16" t="n">
        <v>0.0827170194396234</v>
      </c>
      <c r="H1327" s="16" t="n">
        <v>0.0711172878915305</v>
      </c>
      <c r="I1327" s="16" t="n">
        <v>0.072006719611474</v>
      </c>
      <c r="J1327" s="16"/>
      <c r="K1327" s="16" t="n">
        <v>0.0716706423835998</v>
      </c>
      <c r="L1327" s="16" t="n">
        <v>0.0445626537094757</v>
      </c>
      <c r="M1327" s="16" t="n">
        <v>0.122235813563002</v>
      </c>
      <c r="N1327" s="16" t="n">
        <v>0.0762686682074495</v>
      </c>
      <c r="O1327" s="16" t="n">
        <v>0</v>
      </c>
      <c r="P1327" s="16" t="n">
        <v>0.0458489228226436</v>
      </c>
      <c r="Q1327" s="16" t="n">
        <v>0.0807635529072993</v>
      </c>
      <c r="R1327" s="16" t="n">
        <v>0.174344289088896</v>
      </c>
      <c r="S1327" s="16" t="n">
        <v>0.0778635626484475</v>
      </c>
      <c r="T1327" s="16" t="n">
        <v>0.133783124350361</v>
      </c>
      <c r="U1327" s="16" t="n">
        <v>0.0601961168032002</v>
      </c>
      <c r="V1327" s="16" t="n">
        <v>0</v>
      </c>
      <c r="W1327" s="16"/>
      <c r="X1327" s="16" t="n">
        <v>0.0819597919141921</v>
      </c>
      <c r="Y1327" s="16" t="n">
        <v>0.058761257558184</v>
      </c>
      <c r="Z1327" s="16"/>
      <c r="AA1327" s="16" t="n">
        <v>0.0376744738257992</v>
      </c>
      <c r="AB1327" s="16" t="n">
        <v>0.0802773137538632</v>
      </c>
      <c r="AC1327" s="16" t="n">
        <v>0.0924198442557308</v>
      </c>
      <c r="AD1327" s="16"/>
      <c r="AE1327" s="16" t="n">
        <v>0.0724969429742031</v>
      </c>
      <c r="AF1327" s="16" t="n">
        <v>0.0619065503389058</v>
      </c>
      <c r="AG1327" s="16" t="n">
        <v>0.104727463911291</v>
      </c>
      <c r="AH1327" s="16"/>
      <c r="AI1327" s="16" t="n">
        <v>0.0404765097554713</v>
      </c>
      <c r="AJ1327" s="16" t="n">
        <v>0.0456419536368161</v>
      </c>
    </row>
    <row r="1328">
      <c r="C1328" s="16"/>
      <c r="D1328" s="16"/>
      <c r="E1328" s="16"/>
      <c r="F1328" s="16"/>
      <c r="G1328" s="16"/>
      <c r="H1328" s="16"/>
      <c r="I1328" s="16"/>
      <c r="J1328" s="16"/>
      <c r="K1328" s="16"/>
      <c r="L1328" s="16"/>
      <c r="M1328" s="16"/>
      <c r="N1328" s="16"/>
      <c r="O1328" s="16"/>
      <c r="P1328" s="16"/>
      <c r="Q1328" s="16"/>
      <c r="R1328" s="16"/>
      <c r="S1328" s="16"/>
      <c r="T1328" s="16"/>
      <c r="U1328" s="16"/>
      <c r="V1328" s="16"/>
      <c r="W1328" s="16"/>
      <c r="X1328" s="16"/>
      <c r="Y1328" s="16"/>
      <c r="Z1328" s="16"/>
      <c r="AA1328" s="16"/>
      <c r="AB1328" s="16"/>
      <c r="AC1328" s="16"/>
      <c r="AD1328" s="16"/>
      <c r="AE1328" s="16"/>
      <c r="AF1328" s="16"/>
      <c r="AG1328" s="16"/>
      <c r="AH1328" s="16"/>
      <c r="AI1328" s="16"/>
      <c r="AJ1328" s="16"/>
    </row>
    <row r="1329">
      <c r="B1329" s="7" t="s">
        <v>406</v>
      </c>
      <c r="C1329" s="16"/>
      <c r="D1329" s="16"/>
      <c r="E1329" s="16"/>
      <c r="F1329" s="16"/>
      <c r="G1329" s="16"/>
      <c r="H1329" s="16"/>
      <c r="I1329" s="16"/>
      <c r="J1329" s="16"/>
      <c r="K1329" s="16"/>
      <c r="L1329" s="16"/>
      <c r="M1329" s="16"/>
      <c r="N1329" s="16"/>
      <c r="O1329" s="16"/>
      <c r="P1329" s="16"/>
      <c r="Q1329" s="16"/>
      <c r="R1329" s="16"/>
      <c r="S1329" s="16"/>
      <c r="T1329" s="16"/>
      <c r="U1329" s="16"/>
      <c r="V1329" s="16"/>
      <c r="W1329" s="16"/>
      <c r="X1329" s="16"/>
      <c r="Y1329" s="16"/>
      <c r="Z1329" s="16"/>
      <c r="AA1329" s="16"/>
      <c r="AB1329" s="16"/>
      <c r="AC1329" s="16"/>
      <c r="AD1329" s="16"/>
      <c r="AE1329" s="16"/>
      <c r="AF1329" s="16"/>
      <c r="AG1329" s="16"/>
      <c r="AH1329" s="16"/>
      <c r="AI1329" s="16"/>
      <c r="AJ1329" s="16"/>
    </row>
    <row r="1330">
      <c r="B1330" s="26" t="s">
        <v>353</v>
      </c>
      <c r="C1330" s="16"/>
      <c r="D1330" s="16"/>
      <c r="E1330" s="16"/>
      <c r="F1330" s="16"/>
      <c r="G1330" s="16"/>
      <c r="H1330" s="16"/>
      <c r="I1330" s="16"/>
      <c r="J1330" s="16"/>
      <c r="K1330" s="16"/>
      <c r="L1330" s="16"/>
      <c r="M1330" s="16"/>
      <c r="N1330" s="16"/>
      <c r="O1330" s="16"/>
      <c r="P1330" s="16"/>
      <c r="Q1330" s="16"/>
      <c r="R1330" s="16"/>
      <c r="S1330" s="16"/>
      <c r="T1330" s="16"/>
      <c r="U1330" s="16"/>
      <c r="V1330" s="16"/>
      <c r="W1330" s="16"/>
      <c r="X1330" s="16"/>
      <c r="Y1330" s="16"/>
      <c r="Z1330" s="16"/>
      <c r="AA1330" s="16"/>
      <c r="AB1330" s="16"/>
      <c r="AC1330" s="16"/>
      <c r="AD1330" s="16"/>
      <c r="AE1330" s="16"/>
      <c r="AF1330" s="16"/>
      <c r="AG1330" s="16"/>
      <c r="AH1330" s="16"/>
      <c r="AI1330" s="16"/>
      <c r="AJ1330" s="16"/>
    </row>
    <row r="1331">
      <c r="B1331" t="s">
        <v>83</v>
      </c>
      <c r="C1331" s="16" t="n">
        <v>0</v>
      </c>
      <c r="D1331" s="16" t="n">
        <v>0</v>
      </c>
      <c r="E1331" s="16" t="n">
        <v>0</v>
      </c>
      <c r="F1331" s="16"/>
      <c r="G1331" s="16" t="n">
        <v>0</v>
      </c>
      <c r="H1331" s="16" t="n">
        <v>0</v>
      </c>
      <c r="I1331" s="16" t="n">
        <v>0</v>
      </c>
      <c r="J1331" s="16"/>
      <c r="K1331" s="16" t="n">
        <v>0</v>
      </c>
      <c r="L1331" s="16" t="n">
        <v>0</v>
      </c>
      <c r="M1331" s="16" t="n">
        <v>0</v>
      </c>
      <c r="N1331" s="16" t="n">
        <v>0</v>
      </c>
      <c r="O1331" s="16" t="n">
        <v>0</v>
      </c>
      <c r="P1331" s="16" t="n">
        <v>0</v>
      </c>
      <c r="Q1331" s="16" t="n">
        <v>0</v>
      </c>
      <c r="R1331" s="16" t="n">
        <v>0</v>
      </c>
      <c r="S1331" s="16" t="n">
        <v>0</v>
      </c>
      <c r="T1331" s="16" t="n">
        <v>0</v>
      </c>
      <c r="U1331" s="16" t="n">
        <v>0</v>
      </c>
      <c r="V1331" s="16" t="n">
        <v>0</v>
      </c>
      <c r="W1331" s="16"/>
      <c r="X1331" s="16" t="n">
        <v>0</v>
      </c>
      <c r="Y1331" s="16" t="n">
        <v>0</v>
      </c>
      <c r="Z1331" s="16"/>
      <c r="AA1331" s="16" t="n">
        <v>0</v>
      </c>
      <c r="AB1331" s="16" t="n">
        <v>0</v>
      </c>
      <c r="AC1331" s="16" t="n">
        <v>0</v>
      </c>
      <c r="AD1331" s="16"/>
      <c r="AE1331" s="16" t="n">
        <v>0</v>
      </c>
      <c r="AF1331" s="16" t="n">
        <v>0</v>
      </c>
      <c r="AG1331" s="16" t="n">
        <v>0</v>
      </c>
      <c r="AH1331" s="16"/>
      <c r="AI1331" s="16" t="n">
        <v>0</v>
      </c>
      <c r="AJ1331" s="16" t="n">
        <v>0</v>
      </c>
    </row>
    <row r="1332">
      <c r="B1332" t="s">
        <v>73</v>
      </c>
      <c r="C1332" s="16" t="n">
        <v>0</v>
      </c>
      <c r="D1332" s="16" t="n">
        <v>0</v>
      </c>
      <c r="E1332" s="16" t="n">
        <v>0</v>
      </c>
      <c r="F1332" s="16"/>
      <c r="G1332" s="16" t="n">
        <v>0</v>
      </c>
      <c r="H1332" s="16" t="n">
        <v>0</v>
      </c>
      <c r="I1332" s="16" t="n">
        <v>0</v>
      </c>
      <c r="J1332" s="16"/>
      <c r="K1332" s="16" t="n">
        <v>0</v>
      </c>
      <c r="L1332" s="16" t="n">
        <v>0</v>
      </c>
      <c r="M1332" s="16" t="n">
        <v>0</v>
      </c>
      <c r="N1332" s="16" t="n">
        <v>0</v>
      </c>
      <c r="O1332" s="16" t="n">
        <v>0</v>
      </c>
      <c r="P1332" s="16" t="n">
        <v>0</v>
      </c>
      <c r="Q1332" s="16" t="n">
        <v>0</v>
      </c>
      <c r="R1332" s="16" t="n">
        <v>0</v>
      </c>
      <c r="S1332" s="16" t="n">
        <v>0</v>
      </c>
      <c r="T1332" s="16" t="n">
        <v>0</v>
      </c>
      <c r="U1332" s="16" t="n">
        <v>0</v>
      </c>
      <c r="V1332" s="16" t="n">
        <v>0</v>
      </c>
      <c r="W1332" s="16"/>
      <c r="X1332" s="16" t="n">
        <v>0</v>
      </c>
      <c r="Y1332" s="16" t="n">
        <v>0</v>
      </c>
      <c r="Z1332" s="16"/>
      <c r="AA1332" s="16" t="n">
        <v>0</v>
      </c>
      <c r="AB1332" s="16" t="n">
        <v>0</v>
      </c>
      <c r="AC1332" s="16" t="n">
        <v>0</v>
      </c>
      <c r="AD1332" s="16"/>
      <c r="AE1332" s="16" t="n">
        <v>0</v>
      </c>
      <c r="AF1332" s="16" t="n">
        <v>0</v>
      </c>
      <c r="AG1332" s="16" t="n">
        <v>0</v>
      </c>
      <c r="AH1332" s="16"/>
      <c r="AI1332" s="16" t="n">
        <v>0</v>
      </c>
      <c r="AJ1332" s="16" t="n">
        <v>0</v>
      </c>
    </row>
    <row r="1333">
      <c r="B1333" t="s">
        <v>50</v>
      </c>
      <c r="C1333" s="16" t="n">
        <v>0</v>
      </c>
      <c r="D1333" s="16" t="n">
        <v>0</v>
      </c>
      <c r="E1333" s="16" t="n">
        <v>0</v>
      </c>
      <c r="F1333" s="16"/>
      <c r="G1333" s="16" t="n">
        <v>0</v>
      </c>
      <c r="H1333" s="16" t="n">
        <v>0</v>
      </c>
      <c r="I1333" s="16" t="n">
        <v>0</v>
      </c>
      <c r="J1333" s="16"/>
      <c r="K1333" s="16" t="n">
        <v>0</v>
      </c>
      <c r="L1333" s="16" t="n">
        <v>0</v>
      </c>
      <c r="M1333" s="16" t="n">
        <v>0</v>
      </c>
      <c r="N1333" s="16" t="n">
        <v>0</v>
      </c>
      <c r="O1333" s="16" t="n">
        <v>0</v>
      </c>
      <c r="P1333" s="16" t="n">
        <v>0</v>
      </c>
      <c r="Q1333" s="16" t="n">
        <v>0</v>
      </c>
      <c r="R1333" s="16" t="n">
        <v>0</v>
      </c>
      <c r="S1333" s="16" t="n">
        <v>0</v>
      </c>
      <c r="T1333" s="16" t="n">
        <v>0</v>
      </c>
      <c r="U1333" s="16" t="n">
        <v>0</v>
      </c>
      <c r="V1333" s="16" t="n">
        <v>0</v>
      </c>
      <c r="W1333" s="16"/>
      <c r="X1333" s="16" t="n">
        <v>0</v>
      </c>
      <c r="Y1333" s="16" t="n">
        <v>0</v>
      </c>
      <c r="Z1333" s="16"/>
      <c r="AA1333" s="16" t="n">
        <v>0</v>
      </c>
      <c r="AB1333" s="16" t="n">
        <v>0</v>
      </c>
      <c r="AC1333" s="16" t="n">
        <v>0</v>
      </c>
      <c r="AD1333" s="16"/>
      <c r="AE1333" s="16" t="n">
        <v>0</v>
      </c>
      <c r="AF1333" s="16" t="n">
        <v>0</v>
      </c>
      <c r="AG1333" s="16" t="n">
        <v>0</v>
      </c>
      <c r="AH1333" s="16"/>
      <c r="AI1333" s="16" t="n">
        <v>0</v>
      </c>
      <c r="AJ1333" s="16" t="n">
        <v>0</v>
      </c>
    </row>
    <row r="1334">
      <c r="B1334" t="s">
        <v>402</v>
      </c>
      <c r="C1334" s="16" t="n">
        <v>0.566487603867575</v>
      </c>
      <c r="D1334" s="16" t="n">
        <v>0.577291383809962</v>
      </c>
      <c r="E1334" s="16" t="n">
        <v>0.553359441434894</v>
      </c>
      <c r="F1334" s="16"/>
      <c r="G1334" s="16" t="n">
        <v>0.631000886114417</v>
      </c>
      <c r="H1334" s="16" t="n">
        <v>0.598386631146698</v>
      </c>
      <c r="I1334" s="16" t="n">
        <v>0.506584932537528</v>
      </c>
      <c r="J1334" s="16"/>
      <c r="K1334" s="16" t="n">
        <v>0.595631229674037</v>
      </c>
      <c r="L1334" s="16" t="n">
        <v>0.60936287842403</v>
      </c>
      <c r="M1334" s="16" t="n">
        <v>0.465811142489515</v>
      </c>
      <c r="N1334" s="16" t="n">
        <v>0.475895038886975</v>
      </c>
      <c r="O1334" s="16" t="n">
        <v>0.689704640963775</v>
      </c>
      <c r="P1334" s="16" t="n">
        <v>0.501545765263598</v>
      </c>
      <c r="Q1334" s="16" t="n">
        <v>0.577337513480182</v>
      </c>
      <c r="R1334" s="16" t="n">
        <v>0.383417971524215</v>
      </c>
      <c r="S1334" s="16" t="n">
        <v>0.665770962081232</v>
      </c>
      <c r="T1334" s="16" t="n">
        <v>0.516124891788545</v>
      </c>
      <c r="U1334" s="16" t="n">
        <v>0.681140481688754</v>
      </c>
      <c r="V1334" s="16" t="n">
        <v>0.394682684144925</v>
      </c>
      <c r="W1334" s="16"/>
      <c r="X1334" s="16" t="n">
        <v>0.548719431117165</v>
      </c>
      <c r="Y1334" s="16" t="n">
        <v>0.593110570729525</v>
      </c>
      <c r="Z1334" s="16"/>
      <c r="AA1334" s="16" t="n">
        <v>0.52425257497527</v>
      </c>
      <c r="AB1334" s="16" t="n">
        <v>0.627148039376367</v>
      </c>
      <c r="AC1334" s="16" t="n">
        <v>0.5168806938432</v>
      </c>
      <c r="AD1334" s="16"/>
      <c r="AE1334" s="16" t="n">
        <v>0.560769881931535</v>
      </c>
      <c r="AF1334" s="16" t="n">
        <v>0.568777257569486</v>
      </c>
      <c r="AG1334" s="16" t="n">
        <v>0.578659449511444</v>
      </c>
      <c r="AH1334" s="16"/>
      <c r="AI1334" s="16" t="n">
        <v>0.480614320374065</v>
      </c>
      <c r="AJ1334" s="16" t="n">
        <v>0.626668004204011</v>
      </c>
    </row>
    <row r="1335">
      <c r="B1335" t="s">
        <v>403</v>
      </c>
      <c r="C1335" s="16" t="n">
        <v>0</v>
      </c>
      <c r="D1335" s="16" t="n">
        <v>0</v>
      </c>
      <c r="E1335" s="16" t="n">
        <v>0</v>
      </c>
      <c r="F1335" s="16"/>
      <c r="G1335" s="16" t="n">
        <v>0</v>
      </c>
      <c r="H1335" s="16" t="n">
        <v>0</v>
      </c>
      <c r="I1335" s="16" t="n">
        <v>0</v>
      </c>
      <c r="J1335" s="16"/>
      <c r="K1335" s="16" t="n">
        <v>0</v>
      </c>
      <c r="L1335" s="16" t="n">
        <v>0</v>
      </c>
      <c r="M1335" s="16" t="n">
        <v>0</v>
      </c>
      <c r="N1335" s="16" t="n">
        <v>0</v>
      </c>
      <c r="O1335" s="16" t="n">
        <v>0</v>
      </c>
      <c r="P1335" s="16" t="n">
        <v>0</v>
      </c>
      <c r="Q1335" s="16" t="n">
        <v>0</v>
      </c>
      <c r="R1335" s="16" t="n">
        <v>0</v>
      </c>
      <c r="S1335" s="16" t="n">
        <v>0</v>
      </c>
      <c r="T1335" s="16" t="n">
        <v>0</v>
      </c>
      <c r="U1335" s="16" t="n">
        <v>0</v>
      </c>
      <c r="V1335" s="16" t="n">
        <v>0</v>
      </c>
      <c r="W1335" s="16"/>
      <c r="X1335" s="16" t="n">
        <v>0</v>
      </c>
      <c r="Y1335" s="16" t="n">
        <v>0</v>
      </c>
      <c r="Z1335" s="16"/>
      <c r="AA1335" s="16" t="n">
        <v>0</v>
      </c>
      <c r="AB1335" s="16" t="n">
        <v>0</v>
      </c>
      <c r="AC1335" s="16" t="n">
        <v>0</v>
      </c>
      <c r="AD1335" s="16"/>
      <c r="AE1335" s="16" t="n">
        <v>0</v>
      </c>
      <c r="AF1335" s="16" t="n">
        <v>0</v>
      </c>
      <c r="AG1335" s="16" t="n">
        <v>0</v>
      </c>
      <c r="AH1335" s="16"/>
      <c r="AI1335" s="16" t="n">
        <v>0</v>
      </c>
      <c r="AJ1335" s="16" t="n">
        <v>0</v>
      </c>
    </row>
    <row r="1336">
      <c r="B1336" t="s">
        <v>404</v>
      </c>
      <c r="C1336" s="16" t="n">
        <v>0.174282457866277</v>
      </c>
      <c r="D1336" s="16" t="n">
        <v>0.187970203574561</v>
      </c>
      <c r="E1336" s="16" t="n">
        <v>0.157616309238112</v>
      </c>
      <c r="F1336" s="16"/>
      <c r="G1336" s="16" t="n">
        <v>0.15532971211544</v>
      </c>
      <c r="H1336" s="16" t="n">
        <v>0.152467735139813</v>
      </c>
      <c r="I1336" s="16" t="n">
        <v>0.203878132475007</v>
      </c>
      <c r="J1336" s="16"/>
      <c r="K1336" s="16" t="n">
        <v>0.215034890735861</v>
      </c>
      <c r="L1336" s="16" t="n">
        <v>0.126366378291073</v>
      </c>
      <c r="M1336" s="16" t="n">
        <v>0.199406020741795</v>
      </c>
      <c r="N1336" s="16" t="n">
        <v>0.201347497920466</v>
      </c>
      <c r="O1336" s="16" t="n">
        <v>0.0827126359415233</v>
      </c>
      <c r="P1336" s="16" t="n">
        <v>0.242322011349611</v>
      </c>
      <c r="Q1336" s="16" t="n">
        <v>0.268140740807965</v>
      </c>
      <c r="R1336" s="16" t="n">
        <v>0.251638761300838</v>
      </c>
      <c r="S1336" s="16" t="n">
        <v>0.148445574075986</v>
      </c>
      <c r="T1336" s="16" t="n">
        <v>0.122725827982178</v>
      </c>
      <c r="U1336" s="16" t="n">
        <v>0.10955800398528</v>
      </c>
      <c r="V1336" s="16" t="n">
        <v>0.0848710555522147</v>
      </c>
      <c r="W1336" s="16"/>
      <c r="X1336" s="16" t="n">
        <v>0.15445363286154</v>
      </c>
      <c r="Y1336" s="16" t="n">
        <v>0.203993005958531</v>
      </c>
      <c r="Z1336" s="16"/>
      <c r="AA1336" s="16" t="n">
        <v>0.215262492439996</v>
      </c>
      <c r="AB1336" s="16" t="n">
        <v>0.158386657752711</v>
      </c>
      <c r="AC1336" s="16" t="n">
        <v>0.164429216896991</v>
      </c>
      <c r="AD1336" s="16"/>
      <c r="AE1336" s="16" t="n">
        <v>0.208719750795939</v>
      </c>
      <c r="AF1336" s="16" t="n">
        <v>0.154174076534164</v>
      </c>
      <c r="AG1336" s="16" t="n">
        <v>0.11486378492052</v>
      </c>
      <c r="AH1336" s="16"/>
      <c r="AI1336" s="16" t="n">
        <v>0.261538802062102</v>
      </c>
      <c r="AJ1336" s="16" t="n">
        <v>0.155920985779461</v>
      </c>
    </row>
    <row r="1337">
      <c r="B1337" t="s">
        <v>405</v>
      </c>
      <c r="C1337" s="16" t="n">
        <v>0.191335625298191</v>
      </c>
      <c r="D1337" s="16" t="n">
        <v>0.156760803843938</v>
      </c>
      <c r="E1337" s="16" t="n">
        <v>0.231039117467252</v>
      </c>
      <c r="F1337" s="16"/>
      <c r="G1337" s="16" t="n">
        <v>0.1511087073459</v>
      </c>
      <c r="H1337" s="16" t="n">
        <v>0.165164857947645</v>
      </c>
      <c r="I1337" s="16" t="n">
        <v>0.234742831082203</v>
      </c>
      <c r="J1337" s="16"/>
      <c r="K1337" s="16" t="n">
        <v>0.172213113026162</v>
      </c>
      <c r="L1337" s="16" t="n">
        <v>0.191233181245462</v>
      </c>
      <c r="M1337" s="16" t="n">
        <v>0.169943552959595</v>
      </c>
      <c r="N1337" s="16" t="n">
        <v>0.282837993742748</v>
      </c>
      <c r="O1337" s="16" t="n">
        <v>0.199017592230589</v>
      </c>
      <c r="P1337" s="16" t="n">
        <v>0.134591085096246</v>
      </c>
      <c r="Q1337" s="16" t="n">
        <v>0.0492756438252601</v>
      </c>
      <c r="R1337" s="16" t="n">
        <v>0.304001286600368</v>
      </c>
      <c r="S1337" s="16" t="n">
        <v>0.147440060621207</v>
      </c>
      <c r="T1337" s="16" t="n">
        <v>0.290232324118757</v>
      </c>
      <c r="U1337" s="16" t="n">
        <v>0.157319198775569</v>
      </c>
      <c r="V1337" s="16" t="n">
        <v>0.403544877236717</v>
      </c>
      <c r="W1337" s="16"/>
      <c r="X1337" s="16" t="n">
        <v>0.225459940751869</v>
      </c>
      <c r="Y1337" s="16" t="n">
        <v>0.140205408799761</v>
      </c>
      <c r="Z1337" s="16"/>
      <c r="AA1337" s="16" t="n">
        <v>0.178094296880838</v>
      </c>
      <c r="AB1337" s="16" t="n">
        <v>0.162363697258583</v>
      </c>
      <c r="AC1337" s="16" t="n">
        <v>0.240555190686038</v>
      </c>
      <c r="AD1337" s="16"/>
      <c r="AE1337" s="16" t="n">
        <v>0.171456609958161</v>
      </c>
      <c r="AF1337" s="16" t="n">
        <v>0.189138045904226</v>
      </c>
      <c r="AG1337" s="16" t="n">
        <v>0.255988181132497</v>
      </c>
      <c r="AH1337" s="16"/>
      <c r="AI1337" s="16" t="n">
        <v>0.164997294427039</v>
      </c>
      <c r="AJ1337" s="16" t="n">
        <v>0.165610577860126</v>
      </c>
    </row>
    <row r="1338">
      <c r="B1338" t="s">
        <v>94</v>
      </c>
      <c r="C1338" s="16" t="n">
        <v>0.0678943129679565</v>
      </c>
      <c r="D1338" s="16" t="n">
        <v>0.0779776087715384</v>
      </c>
      <c r="E1338" s="16" t="n">
        <v>0.0579851318597421</v>
      </c>
      <c r="F1338" s="16"/>
      <c r="G1338" s="16" t="n">
        <v>0.0625606944242431</v>
      </c>
      <c r="H1338" s="16" t="n">
        <v>0.0839807757658442</v>
      </c>
      <c r="I1338" s="16" t="n">
        <v>0.054794103905262</v>
      </c>
      <c r="J1338" s="16"/>
      <c r="K1338" s="16" t="n">
        <v>0.0171207665639404</v>
      </c>
      <c r="L1338" s="16" t="n">
        <v>0.0730375620394342</v>
      </c>
      <c r="M1338" s="16" t="n">
        <v>0.164839283809096</v>
      </c>
      <c r="N1338" s="16" t="n">
        <v>0.0399194694498109</v>
      </c>
      <c r="O1338" s="16" t="n">
        <v>0.0285651308641127</v>
      </c>
      <c r="P1338" s="16" t="n">
        <v>0.121541138290544</v>
      </c>
      <c r="Q1338" s="16" t="n">
        <v>0.105246101886593</v>
      </c>
      <c r="R1338" s="16" t="n">
        <v>0.0609419805745793</v>
      </c>
      <c r="S1338" s="16" t="n">
        <v>0.0383434032215756</v>
      </c>
      <c r="T1338" s="16" t="n">
        <v>0.0709169561105194</v>
      </c>
      <c r="U1338" s="16" t="n">
        <v>0.0519823155503971</v>
      </c>
      <c r="V1338" s="16" t="n">
        <v>0.116901383066144</v>
      </c>
      <c r="W1338" s="16"/>
      <c r="X1338" s="16" t="n">
        <v>0.0713669952694267</v>
      </c>
      <c r="Y1338" s="16" t="n">
        <v>0.0626910145121833</v>
      </c>
      <c r="Z1338" s="16"/>
      <c r="AA1338" s="16" t="n">
        <v>0.0823906357038953</v>
      </c>
      <c r="AB1338" s="16" t="n">
        <v>0.0521016056123383</v>
      </c>
      <c r="AC1338" s="16" t="n">
        <v>0.0781348985737706</v>
      </c>
      <c r="AD1338" s="16"/>
      <c r="AE1338" s="16" t="n">
        <v>0.0590537573143647</v>
      </c>
      <c r="AF1338" s="16" t="n">
        <v>0.0879106199921242</v>
      </c>
      <c r="AG1338" s="16" t="n">
        <v>0.0504885844355388</v>
      </c>
      <c r="AH1338" s="16"/>
      <c r="AI1338" s="16" t="n">
        <v>0.0928495831367944</v>
      </c>
      <c r="AJ1338" s="16" t="n">
        <v>0.0518004321564024</v>
      </c>
    </row>
    <row r="1339">
      <c r="C1339" s="16"/>
      <c r="D1339" s="16"/>
      <c r="E1339" s="16"/>
      <c r="F1339" s="16"/>
      <c r="G1339" s="16"/>
      <c r="H1339" s="16"/>
      <c r="I1339" s="16"/>
      <c r="J1339" s="16"/>
      <c r="K1339" s="16"/>
      <c r="L1339" s="16"/>
      <c r="M1339" s="16"/>
      <c r="N1339" s="16"/>
      <c r="O1339" s="16"/>
      <c r="P1339" s="16"/>
      <c r="Q1339" s="16"/>
      <c r="R1339" s="16"/>
      <c r="S1339" s="16"/>
      <c r="T1339" s="16"/>
      <c r="U1339" s="16"/>
      <c r="V1339" s="16"/>
      <c r="W1339" s="16"/>
      <c r="X1339" s="16"/>
      <c r="Y1339" s="16"/>
      <c r="Z1339" s="16"/>
      <c r="AA1339" s="16"/>
      <c r="AB1339" s="16"/>
      <c r="AC1339" s="16"/>
      <c r="AD1339" s="16"/>
      <c r="AE1339" s="16"/>
      <c r="AF1339" s="16"/>
      <c r="AG1339" s="16"/>
      <c r="AH1339" s="16"/>
      <c r="AI1339" s="16"/>
      <c r="AJ1339" s="16"/>
    </row>
    <row r="1340">
      <c r="B1340" s="7" t="s">
        <v>406</v>
      </c>
      <c r="C1340" s="16"/>
      <c r="D1340" s="16"/>
      <c r="E1340" s="16"/>
      <c r="F1340" s="16"/>
      <c r="G1340" s="16"/>
      <c r="H1340" s="16"/>
      <c r="I1340" s="16"/>
      <c r="J1340" s="16"/>
      <c r="K1340" s="16"/>
      <c r="L1340" s="16"/>
      <c r="M1340" s="16"/>
      <c r="N1340" s="16"/>
      <c r="O1340" s="16"/>
      <c r="P1340" s="16"/>
      <c r="Q1340" s="16"/>
      <c r="R1340" s="16"/>
      <c r="S1340" s="16"/>
      <c r="T1340" s="16"/>
      <c r="U1340" s="16"/>
      <c r="V1340" s="16"/>
      <c r="W1340" s="16"/>
      <c r="X1340" s="16"/>
      <c r="Y1340" s="16"/>
      <c r="Z1340" s="16"/>
      <c r="AA1340" s="16"/>
      <c r="AB1340" s="16"/>
      <c r="AC1340" s="16"/>
      <c r="AD1340" s="16"/>
      <c r="AE1340" s="16"/>
      <c r="AF1340" s="16"/>
      <c r="AG1340" s="16"/>
      <c r="AH1340" s="16"/>
      <c r="AI1340" s="16"/>
      <c r="AJ1340" s="16"/>
    </row>
    <row r="1341">
      <c r="B1341" s="26" t="s">
        <v>353</v>
      </c>
      <c r="C1341" s="16"/>
      <c r="D1341" s="16"/>
      <c r="E1341" s="16"/>
      <c r="F1341" s="16"/>
      <c r="G1341" s="16"/>
      <c r="H1341" s="16"/>
      <c r="I1341" s="16"/>
      <c r="J1341" s="16"/>
      <c r="K1341" s="16"/>
      <c r="L1341" s="16"/>
      <c r="M1341" s="16"/>
      <c r="N1341" s="16"/>
      <c r="O1341" s="16"/>
      <c r="P1341" s="16"/>
      <c r="Q1341" s="16"/>
      <c r="R1341" s="16"/>
      <c r="S1341" s="16"/>
      <c r="T1341" s="16"/>
      <c r="U1341" s="16"/>
      <c r="V1341" s="16"/>
      <c r="W1341" s="16"/>
      <c r="X1341" s="16"/>
      <c r="Y1341" s="16"/>
      <c r="Z1341" s="16"/>
      <c r="AA1341" s="16"/>
      <c r="AB1341" s="16"/>
      <c r="AC1341" s="16"/>
      <c r="AD1341" s="16"/>
      <c r="AE1341" s="16"/>
      <c r="AF1341" s="16"/>
      <c r="AG1341" s="16"/>
      <c r="AH1341" s="16"/>
      <c r="AI1341" s="16"/>
      <c r="AJ1341" s="16"/>
    </row>
    <row r="1342">
      <c r="B1342" t="s">
        <v>83</v>
      </c>
      <c r="C1342" s="16" t="n">
        <v>0</v>
      </c>
      <c r="D1342" s="16" t="n">
        <v>0</v>
      </c>
      <c r="E1342" s="16" t="n">
        <v>0</v>
      </c>
      <c r="F1342" s="16"/>
      <c r="G1342" s="16" t="n">
        <v>0</v>
      </c>
      <c r="H1342" s="16" t="n">
        <v>0</v>
      </c>
      <c r="I1342" s="16" t="n">
        <v>0</v>
      </c>
      <c r="J1342" s="16"/>
      <c r="K1342" s="16" t="n">
        <v>0</v>
      </c>
      <c r="L1342" s="16" t="n">
        <v>0</v>
      </c>
      <c r="M1342" s="16" t="n">
        <v>0</v>
      </c>
      <c r="N1342" s="16" t="n">
        <v>0</v>
      </c>
      <c r="O1342" s="16" t="n">
        <v>0</v>
      </c>
      <c r="P1342" s="16" t="n">
        <v>0</v>
      </c>
      <c r="Q1342" s="16" t="n">
        <v>0</v>
      </c>
      <c r="R1342" s="16" t="n">
        <v>0</v>
      </c>
      <c r="S1342" s="16" t="n">
        <v>0</v>
      </c>
      <c r="T1342" s="16" t="n">
        <v>0</v>
      </c>
      <c r="U1342" s="16" t="n">
        <v>0</v>
      </c>
      <c r="V1342" s="16" t="n">
        <v>0</v>
      </c>
      <c r="W1342" s="16"/>
      <c r="X1342" s="16" t="n">
        <v>0</v>
      </c>
      <c r="Y1342" s="16" t="n">
        <v>0</v>
      </c>
      <c r="Z1342" s="16"/>
      <c r="AA1342" s="16" t="n">
        <v>0</v>
      </c>
      <c r="AB1342" s="16" t="n">
        <v>0</v>
      </c>
      <c r="AC1342" s="16" t="n">
        <v>0</v>
      </c>
      <c r="AD1342" s="16"/>
      <c r="AE1342" s="16" t="n">
        <v>0</v>
      </c>
      <c r="AF1342" s="16" t="n">
        <v>0</v>
      </c>
      <c r="AG1342" s="16" t="n">
        <v>0</v>
      </c>
      <c r="AH1342" s="16"/>
      <c r="AI1342" s="16" t="n">
        <v>0</v>
      </c>
      <c r="AJ1342" s="16" t="n">
        <v>0</v>
      </c>
    </row>
    <row r="1343">
      <c r="B1343" t="s">
        <v>73</v>
      </c>
      <c r="C1343" s="16" t="n">
        <v>0</v>
      </c>
      <c r="D1343" s="16" t="n">
        <v>0</v>
      </c>
      <c r="E1343" s="16" t="n">
        <v>0</v>
      </c>
      <c r="F1343" s="16"/>
      <c r="G1343" s="16" t="n">
        <v>0</v>
      </c>
      <c r="H1343" s="16" t="n">
        <v>0</v>
      </c>
      <c r="I1343" s="16" t="n">
        <v>0</v>
      </c>
      <c r="J1343" s="16"/>
      <c r="K1343" s="16" t="n">
        <v>0</v>
      </c>
      <c r="L1343" s="16" t="n">
        <v>0</v>
      </c>
      <c r="M1343" s="16" t="n">
        <v>0</v>
      </c>
      <c r="N1343" s="16" t="n">
        <v>0</v>
      </c>
      <c r="O1343" s="16" t="n">
        <v>0</v>
      </c>
      <c r="P1343" s="16" t="n">
        <v>0</v>
      </c>
      <c r="Q1343" s="16" t="n">
        <v>0</v>
      </c>
      <c r="R1343" s="16" t="n">
        <v>0</v>
      </c>
      <c r="S1343" s="16" t="n">
        <v>0</v>
      </c>
      <c r="T1343" s="16" t="n">
        <v>0</v>
      </c>
      <c r="U1343" s="16" t="n">
        <v>0</v>
      </c>
      <c r="V1343" s="16" t="n">
        <v>0</v>
      </c>
      <c r="W1343" s="16"/>
      <c r="X1343" s="16" t="n">
        <v>0</v>
      </c>
      <c r="Y1343" s="16" t="n">
        <v>0</v>
      </c>
      <c r="Z1343" s="16"/>
      <c r="AA1343" s="16" t="n">
        <v>0</v>
      </c>
      <c r="AB1343" s="16" t="n">
        <v>0</v>
      </c>
      <c r="AC1343" s="16" t="n">
        <v>0</v>
      </c>
      <c r="AD1343" s="16"/>
      <c r="AE1343" s="16" t="n">
        <v>0</v>
      </c>
      <c r="AF1343" s="16" t="n">
        <v>0</v>
      </c>
      <c r="AG1343" s="16" t="n">
        <v>0</v>
      </c>
      <c r="AH1343" s="16"/>
      <c r="AI1343" s="16" t="n">
        <v>0</v>
      </c>
      <c r="AJ1343" s="16" t="n">
        <v>0</v>
      </c>
    </row>
    <row r="1344">
      <c r="B1344" t="s">
        <v>50</v>
      </c>
      <c r="C1344" s="16" t="n">
        <v>0.113478048733052</v>
      </c>
      <c r="D1344" s="16" t="n">
        <v>0.13059071030036</v>
      </c>
      <c r="E1344" s="16" t="n">
        <v>0.0995506456247209</v>
      </c>
      <c r="F1344" s="16"/>
      <c r="G1344" s="16" t="n">
        <v>0.0742447443843237</v>
      </c>
      <c r="H1344" s="16" t="n">
        <v>0.126368979087831</v>
      </c>
      <c r="I1344" s="16" t="n">
        <v>0.117196853041956</v>
      </c>
      <c r="J1344" s="16"/>
      <c r="K1344" s="16" t="n">
        <v>0.129144326784412</v>
      </c>
      <c r="L1344" s="16" t="n">
        <v>0.0756482968043015</v>
      </c>
      <c r="M1344" s="16" t="n">
        <v>0.146803805140395</v>
      </c>
      <c r="N1344" s="16" t="n">
        <v>0.0970624101170064</v>
      </c>
      <c r="O1344" s="16" t="n">
        <v>0.174138904551224</v>
      </c>
      <c r="P1344" s="16" t="n">
        <v>0.0877035322138877</v>
      </c>
      <c r="Q1344" s="16" t="n">
        <v>0.0693873456057198</v>
      </c>
      <c r="R1344" s="16" t="n">
        <v>0.0745518747390057</v>
      </c>
      <c r="S1344" s="16" t="n">
        <v>0.14692306372794</v>
      </c>
      <c r="T1344" s="16" t="n">
        <v>0.0811607451271455</v>
      </c>
      <c r="U1344" s="16" t="n">
        <v>0.0715707133692555</v>
      </c>
      <c r="V1344" s="16" t="n">
        <v>0.308672133740766</v>
      </c>
      <c r="W1344" s="16"/>
      <c r="X1344" s="16" t="n">
        <v>0.108148145127043</v>
      </c>
      <c r="Y1344" s="16" t="n">
        <v>0.12353984058621</v>
      </c>
      <c r="Z1344" s="16"/>
      <c r="AA1344" s="16" t="n">
        <v>0.12332583674537</v>
      </c>
      <c r="AB1344" s="16" t="n">
        <v>0.0921742549313111</v>
      </c>
      <c r="AC1344" s="16" t="n">
        <v>0.135852712480411</v>
      </c>
      <c r="AD1344" s="16"/>
      <c r="AE1344" s="16" t="n">
        <v>0.0939076248912107</v>
      </c>
      <c r="AF1344" s="16" t="n">
        <v>0.0865964131649783</v>
      </c>
      <c r="AG1344" s="16" t="n">
        <v>0.228023756458144</v>
      </c>
      <c r="AH1344" s="16"/>
      <c r="AI1344" s="16" t="n">
        <v>0.114670242762176</v>
      </c>
      <c r="AJ1344" s="16" t="n">
        <v>0.0721158350589151</v>
      </c>
    </row>
    <row r="1345">
      <c r="B1345" t="s">
        <v>402</v>
      </c>
      <c r="C1345" s="16" t="n">
        <v>0</v>
      </c>
      <c r="D1345" s="16" t="n">
        <v>0</v>
      </c>
      <c r="E1345" s="16" t="n">
        <v>0</v>
      </c>
      <c r="F1345" s="16"/>
      <c r="G1345" s="16" t="n">
        <v>0</v>
      </c>
      <c r="H1345" s="16" t="n">
        <v>0</v>
      </c>
      <c r="I1345" s="16" t="n">
        <v>0</v>
      </c>
      <c r="J1345" s="16"/>
      <c r="K1345" s="16" t="n">
        <v>0</v>
      </c>
      <c r="L1345" s="16" t="n">
        <v>0</v>
      </c>
      <c r="M1345" s="16" t="n">
        <v>0</v>
      </c>
      <c r="N1345" s="16" t="n">
        <v>0</v>
      </c>
      <c r="O1345" s="16" t="n">
        <v>0</v>
      </c>
      <c r="P1345" s="16" t="n">
        <v>0</v>
      </c>
      <c r="Q1345" s="16" t="n">
        <v>0</v>
      </c>
      <c r="R1345" s="16" t="n">
        <v>0</v>
      </c>
      <c r="S1345" s="16" t="n">
        <v>0</v>
      </c>
      <c r="T1345" s="16" t="n">
        <v>0</v>
      </c>
      <c r="U1345" s="16" t="n">
        <v>0</v>
      </c>
      <c r="V1345" s="16" t="n">
        <v>0</v>
      </c>
      <c r="W1345" s="16"/>
      <c r="X1345" s="16" t="n">
        <v>0</v>
      </c>
      <c r="Y1345" s="16" t="n">
        <v>0</v>
      </c>
      <c r="Z1345" s="16"/>
      <c r="AA1345" s="16" t="n">
        <v>0</v>
      </c>
      <c r="AB1345" s="16" t="n">
        <v>0</v>
      </c>
      <c r="AC1345" s="16" t="n">
        <v>0</v>
      </c>
      <c r="AD1345" s="16"/>
      <c r="AE1345" s="16" t="n">
        <v>0</v>
      </c>
      <c r="AF1345" s="16" t="n">
        <v>0</v>
      </c>
      <c r="AG1345" s="16" t="n">
        <v>0</v>
      </c>
      <c r="AH1345" s="16"/>
      <c r="AI1345" s="16" t="n">
        <v>0</v>
      </c>
      <c r="AJ1345" s="16" t="n">
        <v>0</v>
      </c>
    </row>
    <row r="1346">
      <c r="B1346" t="s">
        <v>403</v>
      </c>
      <c r="C1346" s="16" t="n">
        <v>0</v>
      </c>
      <c r="D1346" s="16" t="n">
        <v>0</v>
      </c>
      <c r="E1346" s="16" t="n">
        <v>0</v>
      </c>
      <c r="F1346" s="16"/>
      <c r="G1346" s="16" t="n">
        <v>0</v>
      </c>
      <c r="H1346" s="16" t="n">
        <v>0</v>
      </c>
      <c r="I1346" s="16" t="n">
        <v>0</v>
      </c>
      <c r="J1346" s="16"/>
      <c r="K1346" s="16" t="n">
        <v>0</v>
      </c>
      <c r="L1346" s="16" t="n">
        <v>0</v>
      </c>
      <c r="M1346" s="16" t="n">
        <v>0</v>
      </c>
      <c r="N1346" s="16" t="n">
        <v>0</v>
      </c>
      <c r="O1346" s="16" t="n">
        <v>0</v>
      </c>
      <c r="P1346" s="16" t="n">
        <v>0</v>
      </c>
      <c r="Q1346" s="16" t="n">
        <v>0</v>
      </c>
      <c r="R1346" s="16" t="n">
        <v>0</v>
      </c>
      <c r="S1346" s="16" t="n">
        <v>0</v>
      </c>
      <c r="T1346" s="16" t="n">
        <v>0</v>
      </c>
      <c r="U1346" s="16" t="n">
        <v>0</v>
      </c>
      <c r="V1346" s="16" t="n">
        <v>0</v>
      </c>
      <c r="W1346" s="16"/>
      <c r="X1346" s="16" t="n">
        <v>0</v>
      </c>
      <c r="Y1346" s="16" t="n">
        <v>0</v>
      </c>
      <c r="Z1346" s="16"/>
      <c r="AA1346" s="16" t="n">
        <v>0</v>
      </c>
      <c r="AB1346" s="16" t="n">
        <v>0</v>
      </c>
      <c r="AC1346" s="16" t="n">
        <v>0</v>
      </c>
      <c r="AD1346" s="16"/>
      <c r="AE1346" s="16" t="n">
        <v>0</v>
      </c>
      <c r="AF1346" s="16" t="n">
        <v>0</v>
      </c>
      <c r="AG1346" s="16" t="n">
        <v>0</v>
      </c>
      <c r="AH1346" s="16"/>
      <c r="AI1346" s="16" t="n">
        <v>0</v>
      </c>
      <c r="AJ1346" s="16" t="n">
        <v>0</v>
      </c>
    </row>
    <row r="1347">
      <c r="B1347" t="s">
        <v>404</v>
      </c>
      <c r="C1347" s="16" t="n">
        <v>0.680520836588284</v>
      </c>
      <c r="D1347" s="16" t="n">
        <v>0.65679377547154</v>
      </c>
      <c r="E1347" s="16" t="n">
        <v>0.699590062160529</v>
      </c>
      <c r="F1347" s="16"/>
      <c r="G1347" s="16" t="n">
        <v>0.70664670735409</v>
      </c>
      <c r="H1347" s="16" t="n">
        <v>0.680828487416101</v>
      </c>
      <c r="I1347" s="16" t="n">
        <v>0.669487252600045</v>
      </c>
      <c r="J1347" s="16"/>
      <c r="K1347" s="16" t="n">
        <v>0.577171461027931</v>
      </c>
      <c r="L1347" s="16" t="n">
        <v>0.770637376373183</v>
      </c>
      <c r="M1347" s="16" t="n">
        <v>0.626605826967971</v>
      </c>
      <c r="N1347" s="16" t="n">
        <v>0.673863705758442</v>
      </c>
      <c r="O1347" s="16" t="n">
        <v>0.651885676329154</v>
      </c>
      <c r="P1347" s="16" t="n">
        <v>0.655334711738375</v>
      </c>
      <c r="Q1347" s="16" t="n">
        <v>0.69331707870724</v>
      </c>
      <c r="R1347" s="16" t="n">
        <v>0.768739552095791</v>
      </c>
      <c r="S1347" s="16" t="n">
        <v>0.708789278061022</v>
      </c>
      <c r="T1347" s="16" t="n">
        <v>0.764992528955009</v>
      </c>
      <c r="U1347" s="16" t="n">
        <v>0.717131988768043</v>
      </c>
      <c r="V1347" s="16" t="n">
        <v>0.535497220031365</v>
      </c>
      <c r="W1347" s="16"/>
      <c r="X1347" s="16" t="n">
        <v>0.719433540850549</v>
      </c>
      <c r="Y1347" s="16" t="n">
        <v>0.607061434754275</v>
      </c>
      <c r="Z1347" s="16"/>
      <c r="AA1347" s="16" t="n">
        <v>0.637982444259563</v>
      </c>
      <c r="AB1347" s="16" t="n">
        <v>0.731354003836253</v>
      </c>
      <c r="AC1347" s="16" t="n">
        <v>0.641487712587408</v>
      </c>
      <c r="AD1347" s="16"/>
      <c r="AE1347" s="16" t="n">
        <v>0.719457215163237</v>
      </c>
      <c r="AF1347" s="16" t="n">
        <v>0.689994794379398</v>
      </c>
      <c r="AG1347" s="16" t="n">
        <v>0.553183839149009</v>
      </c>
      <c r="AH1347" s="16"/>
      <c r="AI1347" s="16" t="n">
        <v>0.625071313857717</v>
      </c>
      <c r="AJ1347" s="16" t="n">
        <v>0.7492576641434</v>
      </c>
    </row>
    <row r="1348">
      <c r="B1348" t="s">
        <v>405</v>
      </c>
      <c r="C1348" s="16" t="n">
        <v>0.143781437639842</v>
      </c>
      <c r="D1348" s="16" t="n">
        <v>0.137078049801585</v>
      </c>
      <c r="E1348" s="16" t="n">
        <v>0.150170864999645</v>
      </c>
      <c r="F1348" s="16"/>
      <c r="G1348" s="16" t="n">
        <v>0.124626594276277</v>
      </c>
      <c r="H1348" s="16" t="n">
        <v>0.142070484208263</v>
      </c>
      <c r="I1348" s="16" t="n">
        <v>0.153300474525885</v>
      </c>
      <c r="J1348" s="16"/>
      <c r="K1348" s="16" t="n">
        <v>0.210272633126429</v>
      </c>
      <c r="L1348" s="16" t="n">
        <v>0.122927736906801</v>
      </c>
      <c r="M1348" s="16" t="n">
        <v>0.137995850236461</v>
      </c>
      <c r="N1348" s="16" t="n">
        <v>0.177690267425804</v>
      </c>
      <c r="O1348" s="16" t="n">
        <v>0.118768402592469</v>
      </c>
      <c r="P1348" s="16" t="n">
        <v>0.241290050802132</v>
      </c>
      <c r="Q1348" s="16" t="n">
        <v>0.0982305084636946</v>
      </c>
      <c r="R1348" s="16" t="n">
        <v>0</v>
      </c>
      <c r="S1348" s="16" t="n">
        <v>0.122388719985363</v>
      </c>
      <c r="T1348" s="16" t="n">
        <v>0.0811607451271455</v>
      </c>
      <c r="U1348" s="16" t="n">
        <v>0.164721769698219</v>
      </c>
      <c r="V1348" s="16" t="n">
        <v>0.0822073481645112</v>
      </c>
      <c r="W1348" s="16"/>
      <c r="X1348" s="16" t="n">
        <v>0.107905613256959</v>
      </c>
      <c r="Y1348" s="16" t="n">
        <v>0.211507817736849</v>
      </c>
      <c r="Z1348" s="16"/>
      <c r="AA1348" s="16" t="n">
        <v>0.176132486562862</v>
      </c>
      <c r="AB1348" s="16" t="n">
        <v>0.120922065324522</v>
      </c>
      <c r="AC1348" s="16" t="n">
        <v>0.151366063060764</v>
      </c>
      <c r="AD1348" s="16"/>
      <c r="AE1348" s="16" t="n">
        <v>0.129065608810896</v>
      </c>
      <c r="AF1348" s="16" t="n">
        <v>0.160315821071835</v>
      </c>
      <c r="AG1348" s="16" t="n">
        <v>0.145945815608904</v>
      </c>
      <c r="AH1348" s="16"/>
      <c r="AI1348" s="16" t="n">
        <v>0.195186620741759</v>
      </c>
      <c r="AJ1348" s="16" t="n">
        <v>0.137294739689539</v>
      </c>
    </row>
    <row r="1349">
      <c r="B1349" t="s">
        <v>94</v>
      </c>
      <c r="C1349" s="16" t="n">
        <v>0.062219677038822</v>
      </c>
      <c r="D1349" s="16" t="n">
        <v>0.0755374644265143</v>
      </c>
      <c r="E1349" s="16" t="n">
        <v>0.0506884272151057</v>
      </c>
      <c r="F1349" s="16"/>
      <c r="G1349" s="16" t="n">
        <v>0.0944819539853093</v>
      </c>
      <c r="H1349" s="16" t="n">
        <v>0.0507320492878041</v>
      </c>
      <c r="I1349" s="16" t="n">
        <v>0.0600154198321144</v>
      </c>
      <c r="J1349" s="16"/>
      <c r="K1349" s="16" t="n">
        <v>0.0834115790612275</v>
      </c>
      <c r="L1349" s="16" t="n">
        <v>0.0307865899157153</v>
      </c>
      <c r="M1349" s="16" t="n">
        <v>0.0885945176551734</v>
      </c>
      <c r="N1349" s="16" t="n">
        <v>0.0513836166987474</v>
      </c>
      <c r="O1349" s="16" t="n">
        <v>0.0552070165271527</v>
      </c>
      <c r="P1349" s="16" t="n">
        <v>0.0156717052456045</v>
      </c>
      <c r="Q1349" s="16" t="n">
        <v>0.139065067223345</v>
      </c>
      <c r="R1349" s="16" t="n">
        <v>0.156708573165203</v>
      </c>
      <c r="S1349" s="16" t="n">
        <v>0.0218989382256736</v>
      </c>
      <c r="T1349" s="16" t="n">
        <v>0.0726859807906996</v>
      </c>
      <c r="U1349" s="16" t="n">
        <v>0.046575528164482</v>
      </c>
      <c r="V1349" s="16" t="n">
        <v>0.0736232980633575</v>
      </c>
      <c r="W1349" s="16"/>
      <c r="X1349" s="16" t="n">
        <v>0.0645127007654499</v>
      </c>
      <c r="Y1349" s="16" t="n">
        <v>0.0578909069226669</v>
      </c>
      <c r="Z1349" s="16"/>
      <c r="AA1349" s="16" t="n">
        <v>0.0625592324322047</v>
      </c>
      <c r="AB1349" s="16" t="n">
        <v>0.0555496759079144</v>
      </c>
      <c r="AC1349" s="16" t="n">
        <v>0.0712935118714164</v>
      </c>
      <c r="AD1349" s="16"/>
      <c r="AE1349" s="16" t="n">
        <v>0.0575695511346563</v>
      </c>
      <c r="AF1349" s="16" t="n">
        <v>0.0630929713837891</v>
      </c>
      <c r="AG1349" s="16" t="n">
        <v>0.0728465887839431</v>
      </c>
      <c r="AH1349" s="16"/>
      <c r="AI1349" s="16" t="n">
        <v>0.0650718226383478</v>
      </c>
      <c r="AJ1349" s="16" t="n">
        <v>0.0413317611081458</v>
      </c>
    </row>
    <row r="1350">
      <c r="C1350" s="16"/>
      <c r="D1350" s="16"/>
      <c r="E1350" s="16"/>
      <c r="F1350" s="16"/>
      <c r="G1350" s="16"/>
      <c r="H1350" s="16"/>
      <c r="I1350" s="16"/>
      <c r="J1350" s="16"/>
      <c r="K1350" s="16"/>
      <c r="L1350" s="16"/>
      <c r="M1350" s="16"/>
      <c r="N1350" s="16"/>
      <c r="O1350" s="16"/>
      <c r="P1350" s="16"/>
      <c r="Q1350" s="16"/>
      <c r="R1350" s="16"/>
      <c r="S1350" s="16"/>
      <c r="T1350" s="16"/>
      <c r="U1350" s="16"/>
      <c r="V1350" s="16"/>
      <c r="W1350" s="16"/>
      <c r="X1350" s="16"/>
      <c r="Y1350" s="16"/>
      <c r="Z1350" s="16"/>
      <c r="AA1350" s="16"/>
      <c r="AB1350" s="16"/>
      <c r="AC1350" s="16"/>
      <c r="AD1350" s="16"/>
      <c r="AE1350" s="16"/>
      <c r="AF1350" s="16"/>
      <c r="AG1350" s="16"/>
      <c r="AH1350" s="16"/>
      <c r="AI1350" s="16"/>
      <c r="AJ1350" s="16"/>
    </row>
    <row r="1351">
      <c r="B1351" s="7" t="s">
        <v>406</v>
      </c>
      <c r="C1351" s="16"/>
      <c r="D1351" s="16"/>
      <c r="E1351" s="16"/>
      <c r="F1351" s="16"/>
      <c r="G1351" s="16"/>
      <c r="H1351" s="16"/>
      <c r="I1351" s="16"/>
      <c r="J1351" s="16"/>
      <c r="K1351" s="16"/>
      <c r="L1351" s="16"/>
      <c r="M1351" s="16"/>
      <c r="N1351" s="16"/>
      <c r="O1351" s="16"/>
      <c r="P1351" s="16"/>
      <c r="Q1351" s="16"/>
      <c r="R1351" s="16"/>
      <c r="S1351" s="16"/>
      <c r="T1351" s="16"/>
      <c r="U1351" s="16"/>
      <c r="V1351" s="16"/>
      <c r="W1351" s="16"/>
      <c r="X1351" s="16"/>
      <c r="Y1351" s="16"/>
      <c r="Z1351" s="16"/>
      <c r="AA1351" s="16"/>
      <c r="AB1351" s="16"/>
      <c r="AC1351" s="16"/>
      <c r="AD1351" s="16"/>
      <c r="AE1351" s="16"/>
      <c r="AF1351" s="16"/>
      <c r="AG1351" s="16"/>
      <c r="AH1351" s="16"/>
      <c r="AI1351" s="16"/>
      <c r="AJ1351" s="16"/>
    </row>
    <row r="1352">
      <c r="B1352" s="26" t="s">
        <v>353</v>
      </c>
      <c r="C1352" s="16"/>
      <c r="D1352" s="16"/>
      <c r="E1352" s="16"/>
      <c r="F1352" s="16"/>
      <c r="G1352" s="16"/>
      <c r="H1352" s="16"/>
      <c r="I1352" s="16"/>
      <c r="J1352" s="16"/>
      <c r="K1352" s="16"/>
      <c r="L1352" s="16"/>
      <c r="M1352" s="16"/>
      <c r="N1352" s="16"/>
      <c r="O1352" s="16"/>
      <c r="P1352" s="16"/>
      <c r="Q1352" s="16"/>
      <c r="R1352" s="16"/>
      <c r="S1352" s="16"/>
      <c r="T1352" s="16"/>
      <c r="U1352" s="16"/>
      <c r="V1352" s="16"/>
      <c r="W1352" s="16"/>
      <c r="X1352" s="16"/>
      <c r="Y1352" s="16"/>
      <c r="Z1352" s="16"/>
      <c r="AA1352" s="16"/>
      <c r="AB1352" s="16"/>
      <c r="AC1352" s="16"/>
      <c r="AD1352" s="16"/>
      <c r="AE1352" s="16"/>
      <c r="AF1352" s="16"/>
      <c r="AG1352" s="16"/>
      <c r="AH1352" s="16"/>
      <c r="AI1352" s="16"/>
      <c r="AJ1352" s="16"/>
    </row>
    <row r="1353">
      <c r="B1353" t="s">
        <v>83</v>
      </c>
      <c r="C1353" s="16" t="n">
        <v>0</v>
      </c>
      <c r="D1353" s="16" t="n">
        <v>0</v>
      </c>
      <c r="E1353" s="16" t="n">
        <v>0</v>
      </c>
      <c r="F1353" s="16"/>
      <c r="G1353" s="16" t="n">
        <v>0</v>
      </c>
      <c r="H1353" s="16" t="n">
        <v>0</v>
      </c>
      <c r="I1353" s="16" t="n">
        <v>0</v>
      </c>
      <c r="J1353" s="16"/>
      <c r="K1353" s="16" t="n">
        <v>0</v>
      </c>
      <c r="L1353" s="16" t="n">
        <v>0</v>
      </c>
      <c r="M1353" s="16" t="n">
        <v>0</v>
      </c>
      <c r="N1353" s="16" t="n">
        <v>0</v>
      </c>
      <c r="O1353" s="16" t="n">
        <v>0</v>
      </c>
      <c r="P1353" s="16" t="n">
        <v>0</v>
      </c>
      <c r="Q1353" s="16" t="n">
        <v>0</v>
      </c>
      <c r="R1353" s="16" t="n">
        <v>0</v>
      </c>
      <c r="S1353" s="16" t="n">
        <v>0</v>
      </c>
      <c r="T1353" s="16" t="n">
        <v>0</v>
      </c>
      <c r="U1353" s="16" t="n">
        <v>0</v>
      </c>
      <c r="V1353" s="16" t="n">
        <v>0</v>
      </c>
      <c r="W1353" s="16"/>
      <c r="X1353" s="16" t="n">
        <v>0</v>
      </c>
      <c r="Y1353" s="16" t="n">
        <v>0</v>
      </c>
      <c r="Z1353" s="16"/>
      <c r="AA1353" s="16" t="n">
        <v>0</v>
      </c>
      <c r="AB1353" s="16" t="n">
        <v>0</v>
      </c>
      <c r="AC1353" s="16" t="n">
        <v>0</v>
      </c>
      <c r="AD1353" s="16"/>
      <c r="AE1353" s="16" t="n">
        <v>0</v>
      </c>
      <c r="AF1353" s="16" t="n">
        <v>0</v>
      </c>
      <c r="AG1353" s="16" t="n">
        <v>0</v>
      </c>
      <c r="AH1353" s="16"/>
      <c r="AI1353" s="16" t="n">
        <v>0</v>
      </c>
      <c r="AJ1353" s="16" t="n">
        <v>0</v>
      </c>
    </row>
    <row r="1354">
      <c r="B1354" t="s">
        <v>73</v>
      </c>
      <c r="C1354" s="16" t="n">
        <v>0.300138569314406</v>
      </c>
      <c r="D1354" s="16" t="n">
        <v>0.295235405368657</v>
      </c>
      <c r="E1354" s="16" t="n">
        <v>0.312645118048239</v>
      </c>
      <c r="F1354" s="16"/>
      <c r="G1354" s="16" t="n">
        <v>0.374798275338286</v>
      </c>
      <c r="H1354" s="16" t="n">
        <v>0.327234761287737</v>
      </c>
      <c r="I1354" s="16" t="n">
        <v>0.248036231955341</v>
      </c>
      <c r="J1354" s="16"/>
      <c r="K1354" s="16" t="n">
        <v>0.308878704388481</v>
      </c>
      <c r="L1354" s="16" t="n">
        <v>0.243350402631397</v>
      </c>
      <c r="M1354" s="16" t="n">
        <v>0.364019458897415</v>
      </c>
      <c r="N1354" s="16" t="n">
        <v>0.265232255530187</v>
      </c>
      <c r="O1354" s="16" t="n">
        <v>0.282218282492776</v>
      </c>
      <c r="P1354" s="16" t="n">
        <v>0.484653544710718</v>
      </c>
      <c r="Q1354" s="16" t="n">
        <v>0.296309228477848</v>
      </c>
      <c r="R1354" s="16" t="n">
        <v>0.257163012992541</v>
      </c>
      <c r="S1354" s="16" t="n">
        <v>0.352129923976106</v>
      </c>
      <c r="T1354" s="16" t="n">
        <v>0.254678822298413</v>
      </c>
      <c r="U1354" s="16" t="n">
        <v>0.217402177880195</v>
      </c>
      <c r="V1354" s="16" t="n">
        <v>0.149187079948032</v>
      </c>
      <c r="W1354" s="16"/>
      <c r="X1354" s="16" t="n">
        <v>0.252169928876081</v>
      </c>
      <c r="Y1354" s="16" t="n">
        <v>0.381073779573932</v>
      </c>
      <c r="Z1354" s="16"/>
      <c r="AA1354" s="16" t="n">
        <v>0.29058168826041</v>
      </c>
      <c r="AB1354" s="16" t="n">
        <v>0.333760080843405</v>
      </c>
      <c r="AC1354" s="16" t="n">
        <v>0.265357266781006</v>
      </c>
      <c r="AD1354" s="16"/>
      <c r="AE1354" s="16" t="n">
        <v>0.306110867068828</v>
      </c>
      <c r="AF1354" s="16" t="n">
        <v>0.270359893914437</v>
      </c>
      <c r="AG1354" s="16" t="n">
        <v>0.34033886431736</v>
      </c>
      <c r="AH1354" s="16"/>
      <c r="AI1354" s="16" t="n">
        <v>0.288080130187541</v>
      </c>
      <c r="AJ1354" s="16" t="n">
        <v>0.288297788883894</v>
      </c>
    </row>
    <row r="1355">
      <c r="B1355" t="s">
        <v>50</v>
      </c>
      <c r="C1355" s="16" t="n">
        <v>0</v>
      </c>
      <c r="D1355" s="16" t="n">
        <v>0</v>
      </c>
      <c r="E1355" s="16" t="n">
        <v>0</v>
      </c>
      <c r="F1355" s="16"/>
      <c r="G1355" s="16" t="n">
        <v>0</v>
      </c>
      <c r="H1355" s="16" t="n">
        <v>0</v>
      </c>
      <c r="I1355" s="16" t="n">
        <v>0</v>
      </c>
      <c r="J1355" s="16"/>
      <c r="K1355" s="16" t="n">
        <v>0</v>
      </c>
      <c r="L1355" s="16" t="n">
        <v>0</v>
      </c>
      <c r="M1355" s="16" t="n">
        <v>0</v>
      </c>
      <c r="N1355" s="16" t="n">
        <v>0</v>
      </c>
      <c r="O1355" s="16" t="n">
        <v>0</v>
      </c>
      <c r="P1355" s="16" t="n">
        <v>0</v>
      </c>
      <c r="Q1355" s="16" t="n">
        <v>0</v>
      </c>
      <c r="R1355" s="16" t="n">
        <v>0</v>
      </c>
      <c r="S1355" s="16" t="n">
        <v>0</v>
      </c>
      <c r="T1355" s="16" t="n">
        <v>0</v>
      </c>
      <c r="U1355" s="16" t="n">
        <v>0</v>
      </c>
      <c r="V1355" s="16" t="n">
        <v>0</v>
      </c>
      <c r="W1355" s="16"/>
      <c r="X1355" s="16" t="n">
        <v>0</v>
      </c>
      <c r="Y1355" s="16" t="n">
        <v>0</v>
      </c>
      <c r="Z1355" s="16"/>
      <c r="AA1355" s="16" t="n">
        <v>0</v>
      </c>
      <c r="AB1355" s="16" t="n">
        <v>0</v>
      </c>
      <c r="AC1355" s="16" t="n">
        <v>0</v>
      </c>
      <c r="AD1355" s="16"/>
      <c r="AE1355" s="16" t="n">
        <v>0</v>
      </c>
      <c r="AF1355" s="16" t="n">
        <v>0</v>
      </c>
      <c r="AG1355" s="16" t="n">
        <v>0</v>
      </c>
      <c r="AH1355" s="16"/>
      <c r="AI1355" s="16" t="n">
        <v>0</v>
      </c>
      <c r="AJ1355" s="16" t="n">
        <v>0</v>
      </c>
    </row>
    <row r="1356">
      <c r="B1356" t="s">
        <v>402</v>
      </c>
      <c r="C1356" s="16" t="n">
        <v>0</v>
      </c>
      <c r="D1356" s="16" t="n">
        <v>0</v>
      </c>
      <c r="E1356" s="16" t="n">
        <v>0</v>
      </c>
      <c r="F1356" s="16"/>
      <c r="G1356" s="16" t="n">
        <v>0</v>
      </c>
      <c r="H1356" s="16" t="n">
        <v>0</v>
      </c>
      <c r="I1356" s="16" t="n">
        <v>0</v>
      </c>
      <c r="J1356" s="16"/>
      <c r="K1356" s="16" t="n">
        <v>0</v>
      </c>
      <c r="L1356" s="16" t="n">
        <v>0</v>
      </c>
      <c r="M1356" s="16" t="n">
        <v>0</v>
      </c>
      <c r="N1356" s="16" t="n">
        <v>0</v>
      </c>
      <c r="O1356" s="16" t="n">
        <v>0</v>
      </c>
      <c r="P1356" s="16" t="n">
        <v>0</v>
      </c>
      <c r="Q1356" s="16" t="n">
        <v>0</v>
      </c>
      <c r="R1356" s="16" t="n">
        <v>0</v>
      </c>
      <c r="S1356" s="16" t="n">
        <v>0</v>
      </c>
      <c r="T1356" s="16" t="n">
        <v>0</v>
      </c>
      <c r="U1356" s="16" t="n">
        <v>0</v>
      </c>
      <c r="V1356" s="16" t="n">
        <v>0</v>
      </c>
      <c r="W1356" s="16"/>
      <c r="X1356" s="16" t="n">
        <v>0</v>
      </c>
      <c r="Y1356" s="16" t="n">
        <v>0</v>
      </c>
      <c r="Z1356" s="16"/>
      <c r="AA1356" s="16" t="n">
        <v>0</v>
      </c>
      <c r="AB1356" s="16" t="n">
        <v>0</v>
      </c>
      <c r="AC1356" s="16" t="n">
        <v>0</v>
      </c>
      <c r="AD1356" s="16"/>
      <c r="AE1356" s="16" t="n">
        <v>0</v>
      </c>
      <c r="AF1356" s="16" t="n">
        <v>0</v>
      </c>
      <c r="AG1356" s="16" t="n">
        <v>0</v>
      </c>
      <c r="AH1356" s="16"/>
      <c r="AI1356" s="16" t="n">
        <v>0</v>
      </c>
      <c r="AJ1356" s="16" t="n">
        <v>0</v>
      </c>
    </row>
    <row r="1357">
      <c r="B1357" t="s">
        <v>403</v>
      </c>
      <c r="C1357" s="16" t="n">
        <v>0</v>
      </c>
      <c r="D1357" s="16" t="n">
        <v>0</v>
      </c>
      <c r="E1357" s="16" t="n">
        <v>0</v>
      </c>
      <c r="F1357" s="16"/>
      <c r="G1357" s="16" t="n">
        <v>0</v>
      </c>
      <c r="H1357" s="16" t="n">
        <v>0</v>
      </c>
      <c r="I1357" s="16" t="n">
        <v>0</v>
      </c>
      <c r="J1357" s="16"/>
      <c r="K1357" s="16" t="n">
        <v>0</v>
      </c>
      <c r="L1357" s="16" t="n">
        <v>0</v>
      </c>
      <c r="M1357" s="16" t="n">
        <v>0</v>
      </c>
      <c r="N1357" s="16" t="n">
        <v>0</v>
      </c>
      <c r="O1357" s="16" t="n">
        <v>0</v>
      </c>
      <c r="P1357" s="16" t="n">
        <v>0</v>
      </c>
      <c r="Q1357" s="16" t="n">
        <v>0</v>
      </c>
      <c r="R1357" s="16" t="n">
        <v>0</v>
      </c>
      <c r="S1357" s="16" t="n">
        <v>0</v>
      </c>
      <c r="T1357" s="16" t="n">
        <v>0</v>
      </c>
      <c r="U1357" s="16" t="n">
        <v>0</v>
      </c>
      <c r="V1357" s="16" t="n">
        <v>0</v>
      </c>
      <c r="W1357" s="16"/>
      <c r="X1357" s="16" t="n">
        <v>0</v>
      </c>
      <c r="Y1357" s="16" t="n">
        <v>0</v>
      </c>
      <c r="Z1357" s="16"/>
      <c r="AA1357" s="16" t="n">
        <v>0</v>
      </c>
      <c r="AB1357" s="16" t="n">
        <v>0</v>
      </c>
      <c r="AC1357" s="16" t="n">
        <v>0</v>
      </c>
      <c r="AD1357" s="16"/>
      <c r="AE1357" s="16" t="n">
        <v>0</v>
      </c>
      <c r="AF1357" s="16" t="n">
        <v>0</v>
      </c>
      <c r="AG1357" s="16" t="n">
        <v>0</v>
      </c>
      <c r="AH1357" s="16"/>
      <c r="AI1357" s="16" t="n">
        <v>0</v>
      </c>
      <c r="AJ1357" s="16" t="n">
        <v>0</v>
      </c>
    </row>
    <row r="1358">
      <c r="B1358" t="s">
        <v>404</v>
      </c>
      <c r="C1358" s="16" t="n">
        <v>0.385408771249427</v>
      </c>
      <c r="D1358" s="16" t="n">
        <v>0.403159435317705</v>
      </c>
      <c r="E1358" s="16" t="n">
        <v>0.367067716904121</v>
      </c>
      <c r="F1358" s="16"/>
      <c r="G1358" s="16" t="n">
        <v>0.336396317734957</v>
      </c>
      <c r="H1358" s="16" t="n">
        <v>0.391650366291684</v>
      </c>
      <c r="I1358" s="16" t="n">
        <v>0.397765001344068</v>
      </c>
      <c r="J1358" s="16"/>
      <c r="K1358" s="16" t="n">
        <v>0.412373452347383</v>
      </c>
      <c r="L1358" s="16" t="n">
        <v>0.361841662951176</v>
      </c>
      <c r="M1358" s="16" t="n">
        <v>0.293711109359529</v>
      </c>
      <c r="N1358" s="16" t="n">
        <v>0.549069454221494</v>
      </c>
      <c r="O1358" s="16" t="n">
        <v>0.404556026920829</v>
      </c>
      <c r="P1358" s="16" t="n">
        <v>0.171981934947413</v>
      </c>
      <c r="Q1358" s="16" t="n">
        <v>0.420217577061587</v>
      </c>
      <c r="R1358" s="16" t="n">
        <v>0.257810544396435</v>
      </c>
      <c r="S1358" s="16" t="n">
        <v>0.379405634936269</v>
      </c>
      <c r="T1358" s="16" t="n">
        <v>0.498519086401016</v>
      </c>
      <c r="U1358" s="16" t="n">
        <v>0.360788558404908</v>
      </c>
      <c r="V1358" s="16" t="n">
        <v>0.45149954627044</v>
      </c>
      <c r="W1358" s="16"/>
      <c r="X1358" s="16" t="n">
        <v>0.411381065512211</v>
      </c>
      <c r="Y1358" s="16" t="n">
        <v>0.341586951871755</v>
      </c>
      <c r="Z1358" s="16"/>
      <c r="AA1358" s="16" t="n">
        <v>0.467035306438099</v>
      </c>
      <c r="AB1358" s="16" t="n">
        <v>0.349260908395418</v>
      </c>
      <c r="AC1358" s="16" t="n">
        <v>0.382986737117782</v>
      </c>
      <c r="AD1358" s="16"/>
      <c r="AE1358" s="16" t="n">
        <v>0.429484950755516</v>
      </c>
      <c r="AF1358" s="16" t="n">
        <v>0.418981485648334</v>
      </c>
      <c r="AG1358" s="16" t="n">
        <v>0.205596214857942</v>
      </c>
      <c r="AH1358" s="16"/>
      <c r="AI1358" s="16" t="n">
        <v>0.372554785156396</v>
      </c>
      <c r="AJ1358" s="16" t="n">
        <v>0.426178782658756</v>
      </c>
    </row>
    <row r="1359">
      <c r="B1359" t="s">
        <v>405</v>
      </c>
      <c r="C1359" s="16" t="n">
        <v>0.228962490541111</v>
      </c>
      <c r="D1359" s="16" t="n">
        <v>0.202880632714951</v>
      </c>
      <c r="E1359" s="16" t="n">
        <v>0.250396529402785</v>
      </c>
      <c r="F1359" s="16"/>
      <c r="G1359" s="16" t="n">
        <v>0.237695775350125</v>
      </c>
      <c r="H1359" s="16" t="n">
        <v>0.211311778285098</v>
      </c>
      <c r="I1359" s="16" t="n">
        <v>0.241797683426982</v>
      </c>
      <c r="J1359" s="16"/>
      <c r="K1359" s="16" t="n">
        <v>0.178386831707844</v>
      </c>
      <c r="L1359" s="16" t="n">
        <v>0.267477568453112</v>
      </c>
      <c r="M1359" s="16" t="n">
        <v>0.182588495718142</v>
      </c>
      <c r="N1359" s="16" t="n">
        <v>0.117762420705397</v>
      </c>
      <c r="O1359" s="16" t="n">
        <v>0.283625315806004</v>
      </c>
      <c r="P1359" s="16" t="n">
        <v>0.187985800776485</v>
      </c>
      <c r="Q1359" s="16" t="n">
        <v>0.247145600060394</v>
      </c>
      <c r="R1359" s="16" t="n">
        <v>0.485026442611024</v>
      </c>
      <c r="S1359" s="16" t="n">
        <v>0.164631209766276</v>
      </c>
      <c r="T1359" s="16" t="n">
        <v>0.246802091300571</v>
      </c>
      <c r="U1359" s="16" t="n">
        <v>0.376424028219455</v>
      </c>
      <c r="V1359" s="16" t="n">
        <v>0.302312466322408</v>
      </c>
      <c r="W1359" s="16"/>
      <c r="X1359" s="16" t="n">
        <v>0.257002986420126</v>
      </c>
      <c r="Y1359" s="16" t="n">
        <v>0.181651092740135</v>
      </c>
      <c r="Z1359" s="16"/>
      <c r="AA1359" s="16" t="n">
        <v>0.217857571796749</v>
      </c>
      <c r="AB1359" s="16" t="n">
        <v>0.259131900180856</v>
      </c>
      <c r="AC1359" s="16" t="n">
        <v>0.199163812908073</v>
      </c>
      <c r="AD1359" s="16"/>
      <c r="AE1359" s="16" t="n">
        <v>0.200501337545071</v>
      </c>
      <c r="AF1359" s="16" t="n">
        <v>0.214081379009337</v>
      </c>
      <c r="AG1359" s="16" t="n">
        <v>0.33228690911735</v>
      </c>
      <c r="AH1359" s="16"/>
      <c r="AI1359" s="16" t="n">
        <v>0.301957048620726</v>
      </c>
      <c r="AJ1359" s="16" t="n">
        <v>0.20730961905724</v>
      </c>
    </row>
    <row r="1360">
      <c r="B1360" t="s">
        <v>94</v>
      </c>
      <c r="C1360" s="16" t="n">
        <v>0.0854901688950568</v>
      </c>
      <c r="D1360" s="16" t="n">
        <v>0.0987245265986869</v>
      </c>
      <c r="E1360" s="16" t="n">
        <v>0.0698906356448559</v>
      </c>
      <c r="F1360" s="16"/>
      <c r="G1360" s="16" t="n">
        <v>0.0511096315766321</v>
      </c>
      <c r="H1360" s="16" t="n">
        <v>0.0698030941354814</v>
      </c>
      <c r="I1360" s="16" t="n">
        <v>0.112401083273609</v>
      </c>
      <c r="J1360" s="16"/>
      <c r="K1360" s="16" t="n">
        <v>0.100361011556292</v>
      </c>
      <c r="L1360" s="16" t="n">
        <v>0.127330365964315</v>
      </c>
      <c r="M1360" s="16" t="n">
        <v>0.159680936024914</v>
      </c>
      <c r="N1360" s="16" t="n">
        <v>0.0679358695429222</v>
      </c>
      <c r="O1360" s="16" t="n">
        <v>0.0296003747803904</v>
      </c>
      <c r="P1360" s="16" t="n">
        <v>0.155378719565384</v>
      </c>
      <c r="Q1360" s="16" t="n">
        <v>0.0363275944001712</v>
      </c>
      <c r="R1360" s="16" t="n">
        <v>0</v>
      </c>
      <c r="S1360" s="16" t="n">
        <v>0.103833231321349</v>
      </c>
      <c r="T1360" s="16" t="n">
        <v>0</v>
      </c>
      <c r="U1360" s="16" t="n">
        <v>0.0453852354954426</v>
      </c>
      <c r="V1360" s="16" t="n">
        <v>0.0970009074591202</v>
      </c>
      <c r="W1360" s="16"/>
      <c r="X1360" s="16" t="n">
        <v>0.079446019191581</v>
      </c>
      <c r="Y1360" s="16" t="n">
        <v>0.0956881758141779</v>
      </c>
      <c r="Z1360" s="16"/>
      <c r="AA1360" s="16" t="n">
        <v>0.0245254335047416</v>
      </c>
      <c r="AB1360" s="16" t="n">
        <v>0.0578471105803208</v>
      </c>
      <c r="AC1360" s="16" t="n">
        <v>0.15249218319314</v>
      </c>
      <c r="AD1360" s="16"/>
      <c r="AE1360" s="16" t="n">
        <v>0.0639028446305851</v>
      </c>
      <c r="AF1360" s="16" t="n">
        <v>0.0965772414278922</v>
      </c>
      <c r="AG1360" s="16" t="n">
        <v>0.121778011707348</v>
      </c>
      <c r="AH1360" s="16"/>
      <c r="AI1360" s="16" t="n">
        <v>0.0374080360353372</v>
      </c>
      <c r="AJ1360" s="16" t="n">
        <v>0.0782138094001103</v>
      </c>
    </row>
    <row r="1361">
      <c r="C1361" s="16"/>
      <c r="D1361" s="16"/>
      <c r="E1361" s="16"/>
      <c r="F1361" s="16"/>
      <c r="G1361" s="16"/>
      <c r="H1361" s="16"/>
      <c r="I1361" s="16"/>
      <c r="J1361" s="16"/>
      <c r="K1361" s="16"/>
      <c r="L1361" s="16"/>
      <c r="M1361" s="16"/>
      <c r="N1361" s="16"/>
      <c r="O1361" s="16"/>
      <c r="P1361" s="16"/>
      <c r="Q1361" s="16"/>
      <c r="R1361" s="16"/>
      <c r="S1361" s="16"/>
      <c r="T1361" s="16"/>
      <c r="U1361" s="16"/>
      <c r="V1361" s="16"/>
      <c r="W1361" s="16"/>
      <c r="X1361" s="16"/>
      <c r="Y1361" s="16"/>
      <c r="Z1361" s="16"/>
      <c r="AA1361" s="16"/>
      <c r="AB1361" s="16"/>
      <c r="AC1361" s="16"/>
      <c r="AD1361" s="16"/>
      <c r="AE1361" s="16"/>
      <c r="AF1361" s="16"/>
      <c r="AG1361" s="16"/>
      <c r="AH1361" s="16"/>
      <c r="AI1361" s="16"/>
      <c r="AJ1361" s="16"/>
    </row>
    <row r="1362">
      <c r="B1362" s="7" t="s">
        <v>407</v>
      </c>
      <c r="C1362" s="16"/>
      <c r="D1362" s="16"/>
      <c r="E1362" s="16"/>
      <c r="F1362" s="16"/>
      <c r="G1362" s="16"/>
      <c r="H1362" s="16"/>
      <c r="I1362" s="16"/>
      <c r="J1362" s="16"/>
      <c r="K1362" s="16"/>
      <c r="L1362" s="16"/>
      <c r="M1362" s="16"/>
      <c r="N1362" s="16"/>
      <c r="O1362" s="16"/>
      <c r="P1362" s="16"/>
      <c r="Q1362" s="16"/>
      <c r="R1362" s="16"/>
      <c r="S1362" s="16"/>
      <c r="T1362" s="16"/>
      <c r="U1362" s="16"/>
      <c r="V1362" s="16"/>
      <c r="W1362" s="16"/>
      <c r="X1362" s="16"/>
      <c r="Y1362" s="16"/>
      <c r="Z1362" s="16"/>
      <c r="AA1362" s="16"/>
      <c r="AB1362" s="16"/>
      <c r="AC1362" s="16"/>
      <c r="AD1362" s="16"/>
      <c r="AE1362" s="16"/>
      <c r="AF1362" s="16"/>
      <c r="AG1362" s="16"/>
      <c r="AH1362" s="16"/>
      <c r="AI1362" s="16"/>
      <c r="AJ1362" s="16"/>
    </row>
    <row r="1363">
      <c r="B1363" s="26" t="s">
        <v>353</v>
      </c>
      <c r="C1363" s="16"/>
      <c r="D1363" s="16"/>
      <c r="E1363" s="16"/>
      <c r="F1363" s="16"/>
      <c r="G1363" s="16"/>
      <c r="H1363" s="16"/>
      <c r="I1363" s="16"/>
      <c r="J1363" s="16"/>
      <c r="K1363" s="16"/>
      <c r="L1363" s="16"/>
      <c r="M1363" s="16"/>
      <c r="N1363" s="16"/>
      <c r="O1363" s="16"/>
      <c r="P1363" s="16"/>
      <c r="Q1363" s="16"/>
      <c r="R1363" s="16"/>
      <c r="S1363" s="16"/>
      <c r="T1363" s="16"/>
      <c r="U1363" s="16"/>
      <c r="V1363" s="16"/>
      <c r="W1363" s="16"/>
      <c r="X1363" s="16"/>
      <c r="Y1363" s="16"/>
      <c r="Z1363" s="16"/>
      <c r="AA1363" s="16"/>
      <c r="AB1363" s="16"/>
      <c r="AC1363" s="16"/>
      <c r="AD1363" s="16"/>
      <c r="AE1363" s="16"/>
      <c r="AF1363" s="16"/>
      <c r="AG1363" s="16"/>
      <c r="AH1363" s="16"/>
      <c r="AI1363" s="16"/>
      <c r="AJ1363" s="16"/>
    </row>
    <row r="1364">
      <c r="B1364" t="s">
        <v>83</v>
      </c>
      <c r="C1364" s="16" t="n">
        <v>0.20457386468901</v>
      </c>
      <c r="D1364" s="16" t="n">
        <v>0.275364310458312</v>
      </c>
      <c r="E1364" s="16" t="n">
        <v>0.152196288198657</v>
      </c>
      <c r="F1364" s="16"/>
      <c r="G1364" s="16" t="n">
        <v>0.183452649775792</v>
      </c>
      <c r="H1364" s="16" t="n">
        <v>0.197678306820071</v>
      </c>
      <c r="I1364" s="16" t="n">
        <v>0.21931811071119</v>
      </c>
      <c r="J1364" s="16"/>
      <c r="K1364" s="16" t="n">
        <v>0.27414558796946</v>
      </c>
      <c r="L1364" s="16" t="n">
        <v>0.170968127552402</v>
      </c>
      <c r="M1364" s="16" t="n">
        <v>0.197274737640913</v>
      </c>
      <c r="N1364" s="16" t="n">
        <v>0.240955971492683</v>
      </c>
      <c r="O1364" s="16" t="n">
        <v>0.237709065816785</v>
      </c>
      <c r="P1364" s="16" t="n">
        <v>0.141783928377791</v>
      </c>
      <c r="Q1364" s="16" t="n">
        <v>0.162687775113811</v>
      </c>
      <c r="R1364" s="16" t="n">
        <v>0.203475373302259</v>
      </c>
      <c r="S1364" s="16" t="n">
        <v>0.0978370549383915</v>
      </c>
      <c r="T1364" s="16" t="n">
        <v>0.417828248139733</v>
      </c>
      <c r="U1364" s="16" t="n">
        <v>0.162610828231959</v>
      </c>
      <c r="V1364" s="16" t="n">
        <v>0.222617803353738</v>
      </c>
      <c r="W1364" s="16"/>
      <c r="X1364" s="16" t="n">
        <v>0.187744374746149</v>
      </c>
      <c r="Y1364" s="16" t="n">
        <v>0.232545931770602</v>
      </c>
      <c r="Z1364" s="16"/>
      <c r="AA1364" s="16" t="n">
        <v>0.228689263150228</v>
      </c>
      <c r="AB1364" s="16" t="n">
        <v>0.193014410280436</v>
      </c>
      <c r="AC1364" s="16" t="n">
        <v>0.202833663661656</v>
      </c>
      <c r="AD1364" s="16"/>
      <c r="AE1364" s="16" t="n">
        <v>0.213668165363146</v>
      </c>
      <c r="AF1364" s="16" t="n">
        <v>0.219266869701143</v>
      </c>
      <c r="AG1364" s="16" t="n">
        <v>0.142861001910998</v>
      </c>
      <c r="AH1364" s="16"/>
      <c r="AI1364" s="16" t="n">
        <v>0.336382502074984</v>
      </c>
      <c r="AJ1364" s="16" t="n">
        <v>0.143429485740307</v>
      </c>
    </row>
    <row r="1365">
      <c r="B1365" t="s">
        <v>73</v>
      </c>
      <c r="C1365" s="16" t="n">
        <v>0</v>
      </c>
      <c r="D1365" s="16" t="n">
        <v>0</v>
      </c>
      <c r="E1365" s="16" t="n">
        <v>0</v>
      </c>
      <c r="F1365" s="16"/>
      <c r="G1365" s="16" t="n">
        <v>0</v>
      </c>
      <c r="H1365" s="16" t="n">
        <v>0</v>
      </c>
      <c r="I1365" s="16" t="n">
        <v>0</v>
      </c>
      <c r="J1365" s="16"/>
      <c r="K1365" s="16" t="n">
        <v>0</v>
      </c>
      <c r="L1365" s="16" t="n">
        <v>0</v>
      </c>
      <c r="M1365" s="16" t="n">
        <v>0</v>
      </c>
      <c r="N1365" s="16" t="n">
        <v>0</v>
      </c>
      <c r="O1365" s="16" t="n">
        <v>0</v>
      </c>
      <c r="P1365" s="16" t="n">
        <v>0</v>
      </c>
      <c r="Q1365" s="16" t="n">
        <v>0</v>
      </c>
      <c r="R1365" s="16" t="n">
        <v>0</v>
      </c>
      <c r="S1365" s="16" t="n">
        <v>0</v>
      </c>
      <c r="T1365" s="16" t="n">
        <v>0</v>
      </c>
      <c r="U1365" s="16" t="n">
        <v>0</v>
      </c>
      <c r="V1365" s="16" t="n">
        <v>0</v>
      </c>
      <c r="W1365" s="16"/>
      <c r="X1365" s="16" t="n">
        <v>0</v>
      </c>
      <c r="Y1365" s="16" t="n">
        <v>0</v>
      </c>
      <c r="Z1365" s="16"/>
      <c r="AA1365" s="16" t="n">
        <v>0</v>
      </c>
      <c r="AB1365" s="16" t="n">
        <v>0</v>
      </c>
      <c r="AC1365" s="16" t="n">
        <v>0</v>
      </c>
      <c r="AD1365" s="16"/>
      <c r="AE1365" s="16" t="n">
        <v>0</v>
      </c>
      <c r="AF1365" s="16" t="n">
        <v>0</v>
      </c>
      <c r="AG1365" s="16" t="n">
        <v>0</v>
      </c>
      <c r="AH1365" s="16"/>
      <c r="AI1365" s="16" t="n">
        <v>0</v>
      </c>
      <c r="AJ1365" s="16" t="n">
        <v>0</v>
      </c>
    </row>
    <row r="1366">
      <c r="B1366" t="s">
        <v>50</v>
      </c>
      <c r="C1366" s="16" t="n">
        <v>0</v>
      </c>
      <c r="D1366" s="16" t="n">
        <v>0</v>
      </c>
      <c r="E1366" s="16" t="n">
        <v>0</v>
      </c>
      <c r="F1366" s="16"/>
      <c r="G1366" s="16" t="n">
        <v>0</v>
      </c>
      <c r="H1366" s="16" t="n">
        <v>0</v>
      </c>
      <c r="I1366" s="16" t="n">
        <v>0</v>
      </c>
      <c r="J1366" s="16"/>
      <c r="K1366" s="16" t="n">
        <v>0</v>
      </c>
      <c r="L1366" s="16" t="n">
        <v>0</v>
      </c>
      <c r="M1366" s="16" t="n">
        <v>0</v>
      </c>
      <c r="N1366" s="16" t="n">
        <v>0</v>
      </c>
      <c r="O1366" s="16" t="n">
        <v>0</v>
      </c>
      <c r="P1366" s="16" t="n">
        <v>0</v>
      </c>
      <c r="Q1366" s="16" t="n">
        <v>0</v>
      </c>
      <c r="R1366" s="16" t="n">
        <v>0</v>
      </c>
      <c r="S1366" s="16" t="n">
        <v>0</v>
      </c>
      <c r="T1366" s="16" t="n">
        <v>0</v>
      </c>
      <c r="U1366" s="16" t="n">
        <v>0</v>
      </c>
      <c r="V1366" s="16" t="n">
        <v>0</v>
      </c>
      <c r="W1366" s="16"/>
      <c r="X1366" s="16" t="n">
        <v>0</v>
      </c>
      <c r="Y1366" s="16" t="n">
        <v>0</v>
      </c>
      <c r="Z1366" s="16"/>
      <c r="AA1366" s="16" t="n">
        <v>0</v>
      </c>
      <c r="AB1366" s="16" t="n">
        <v>0</v>
      </c>
      <c r="AC1366" s="16" t="n">
        <v>0</v>
      </c>
      <c r="AD1366" s="16"/>
      <c r="AE1366" s="16" t="n">
        <v>0</v>
      </c>
      <c r="AF1366" s="16" t="n">
        <v>0</v>
      </c>
      <c r="AG1366" s="16" t="n">
        <v>0</v>
      </c>
      <c r="AH1366" s="16"/>
      <c r="AI1366" s="16" t="n">
        <v>0</v>
      </c>
      <c r="AJ1366" s="16" t="n">
        <v>0</v>
      </c>
    </row>
    <row r="1367">
      <c r="B1367" t="s">
        <v>402</v>
      </c>
      <c r="C1367" s="16" t="n">
        <v>0</v>
      </c>
      <c r="D1367" s="16" t="n">
        <v>0</v>
      </c>
      <c r="E1367" s="16" t="n">
        <v>0</v>
      </c>
      <c r="F1367" s="16"/>
      <c r="G1367" s="16" t="n">
        <v>0</v>
      </c>
      <c r="H1367" s="16" t="n">
        <v>0</v>
      </c>
      <c r="I1367" s="16" t="n">
        <v>0</v>
      </c>
      <c r="J1367" s="16"/>
      <c r="K1367" s="16" t="n">
        <v>0</v>
      </c>
      <c r="L1367" s="16" t="n">
        <v>0</v>
      </c>
      <c r="M1367" s="16" t="n">
        <v>0</v>
      </c>
      <c r="N1367" s="16" t="n">
        <v>0</v>
      </c>
      <c r="O1367" s="16" t="n">
        <v>0</v>
      </c>
      <c r="P1367" s="16" t="n">
        <v>0</v>
      </c>
      <c r="Q1367" s="16" t="n">
        <v>0</v>
      </c>
      <c r="R1367" s="16" t="n">
        <v>0</v>
      </c>
      <c r="S1367" s="16" t="n">
        <v>0</v>
      </c>
      <c r="T1367" s="16" t="n">
        <v>0</v>
      </c>
      <c r="U1367" s="16" t="n">
        <v>0</v>
      </c>
      <c r="V1367" s="16" t="n">
        <v>0</v>
      </c>
      <c r="W1367" s="16"/>
      <c r="X1367" s="16" t="n">
        <v>0</v>
      </c>
      <c r="Y1367" s="16" t="n">
        <v>0</v>
      </c>
      <c r="Z1367" s="16"/>
      <c r="AA1367" s="16" t="n">
        <v>0</v>
      </c>
      <c r="AB1367" s="16" t="n">
        <v>0</v>
      </c>
      <c r="AC1367" s="16" t="n">
        <v>0</v>
      </c>
      <c r="AD1367" s="16"/>
      <c r="AE1367" s="16" t="n">
        <v>0</v>
      </c>
      <c r="AF1367" s="16" t="n">
        <v>0</v>
      </c>
      <c r="AG1367" s="16" t="n">
        <v>0</v>
      </c>
      <c r="AH1367" s="16"/>
      <c r="AI1367" s="16" t="n">
        <v>0</v>
      </c>
      <c r="AJ1367" s="16" t="n">
        <v>0</v>
      </c>
    </row>
    <row r="1368">
      <c r="B1368" t="s">
        <v>403</v>
      </c>
      <c r="C1368" s="16" t="n">
        <v>0</v>
      </c>
      <c r="D1368" s="16" t="n">
        <v>0</v>
      </c>
      <c r="E1368" s="16" t="n">
        <v>0</v>
      </c>
      <c r="F1368" s="16"/>
      <c r="G1368" s="16" t="n">
        <v>0</v>
      </c>
      <c r="H1368" s="16" t="n">
        <v>0</v>
      </c>
      <c r="I1368" s="16" t="n">
        <v>0</v>
      </c>
      <c r="J1368" s="16"/>
      <c r="K1368" s="16" t="n">
        <v>0</v>
      </c>
      <c r="L1368" s="16" t="n">
        <v>0</v>
      </c>
      <c r="M1368" s="16" t="n">
        <v>0</v>
      </c>
      <c r="N1368" s="16" t="n">
        <v>0</v>
      </c>
      <c r="O1368" s="16" t="n">
        <v>0</v>
      </c>
      <c r="P1368" s="16" t="n">
        <v>0</v>
      </c>
      <c r="Q1368" s="16" t="n">
        <v>0</v>
      </c>
      <c r="R1368" s="16" t="n">
        <v>0</v>
      </c>
      <c r="S1368" s="16" t="n">
        <v>0</v>
      </c>
      <c r="T1368" s="16" t="n">
        <v>0</v>
      </c>
      <c r="U1368" s="16" t="n">
        <v>0</v>
      </c>
      <c r="V1368" s="16" t="n">
        <v>0</v>
      </c>
      <c r="W1368" s="16"/>
      <c r="X1368" s="16" t="n">
        <v>0</v>
      </c>
      <c r="Y1368" s="16" t="n">
        <v>0</v>
      </c>
      <c r="Z1368" s="16"/>
      <c r="AA1368" s="16" t="n">
        <v>0</v>
      </c>
      <c r="AB1368" s="16" t="n">
        <v>0</v>
      </c>
      <c r="AC1368" s="16" t="n">
        <v>0</v>
      </c>
      <c r="AD1368" s="16"/>
      <c r="AE1368" s="16" t="n">
        <v>0</v>
      </c>
      <c r="AF1368" s="16" t="n">
        <v>0</v>
      </c>
      <c r="AG1368" s="16" t="n">
        <v>0</v>
      </c>
      <c r="AH1368" s="16"/>
      <c r="AI1368" s="16" t="n">
        <v>0</v>
      </c>
      <c r="AJ1368" s="16" t="n">
        <v>0</v>
      </c>
    </row>
    <row r="1369">
      <c r="B1369" t="s">
        <v>404</v>
      </c>
      <c r="C1369" s="16" t="n">
        <v>0.528256271026459</v>
      </c>
      <c r="D1369" s="16" t="n">
        <v>0.432770066451657</v>
      </c>
      <c r="E1369" s="16" t="n">
        <v>0.602474653777743</v>
      </c>
      <c r="F1369" s="16"/>
      <c r="G1369" s="16" t="n">
        <v>0.57601174621592</v>
      </c>
      <c r="H1369" s="16" t="n">
        <v>0.561897926463281</v>
      </c>
      <c r="I1369" s="16" t="n">
        <v>0.477266220090682</v>
      </c>
      <c r="J1369" s="16"/>
      <c r="K1369" s="16" t="n">
        <v>0.502203078578631</v>
      </c>
      <c r="L1369" s="16" t="n">
        <v>0.486003619275374</v>
      </c>
      <c r="M1369" s="16" t="n">
        <v>0.515828468793307</v>
      </c>
      <c r="N1369" s="16" t="n">
        <v>0.483310491101779</v>
      </c>
      <c r="O1369" s="16" t="n">
        <v>0.513370990110367</v>
      </c>
      <c r="P1369" s="16" t="n">
        <v>0.558199254096744</v>
      </c>
      <c r="Q1369" s="16" t="n">
        <v>0.543955135233001</v>
      </c>
      <c r="R1369" s="16" t="n">
        <v>0.659266914007953</v>
      </c>
      <c r="S1369" s="16" t="n">
        <v>0.647601702283526</v>
      </c>
      <c r="T1369" s="16" t="n">
        <v>0.449449452098533</v>
      </c>
      <c r="U1369" s="16" t="n">
        <v>0.472870638785181</v>
      </c>
      <c r="V1369" s="16" t="n">
        <v>0.469501981221996</v>
      </c>
      <c r="W1369" s="16"/>
      <c r="X1369" s="16" t="n">
        <v>0.55977827557302</v>
      </c>
      <c r="Y1369" s="16" t="n">
        <v>0.47586397460415</v>
      </c>
      <c r="Z1369" s="16"/>
      <c r="AA1369" s="16" t="n">
        <v>0.444038870936255</v>
      </c>
      <c r="AB1369" s="16" t="n">
        <v>0.579938202176698</v>
      </c>
      <c r="AC1369" s="16" t="n">
        <v>0.518976766128852</v>
      </c>
      <c r="AD1369" s="16"/>
      <c r="AE1369" s="16" t="n">
        <v>0.512909974742926</v>
      </c>
      <c r="AF1369" s="16" t="n">
        <v>0.505350359315068</v>
      </c>
      <c r="AG1369" s="16" t="n">
        <v>0.628002966197657</v>
      </c>
      <c r="AH1369" s="16"/>
      <c r="AI1369" s="16" t="n">
        <v>0.395235461655064</v>
      </c>
      <c r="AJ1369" s="16" t="n">
        <v>0.560758852446698</v>
      </c>
    </row>
    <row r="1370">
      <c r="B1370" t="s">
        <v>405</v>
      </c>
      <c r="C1370" s="16" t="n">
        <v>0.207397608385663</v>
      </c>
      <c r="D1370" s="16" t="n">
        <v>0.233424458231927</v>
      </c>
      <c r="E1370" s="16" t="n">
        <v>0.187718508612587</v>
      </c>
      <c r="F1370" s="16"/>
      <c r="G1370" s="16" t="n">
        <v>0.149674873778296</v>
      </c>
      <c r="H1370" s="16" t="n">
        <v>0.173563466671133</v>
      </c>
      <c r="I1370" s="16" t="n">
        <v>0.262351444156391</v>
      </c>
      <c r="J1370" s="16"/>
      <c r="K1370" s="16" t="n">
        <v>0.150987697178234</v>
      </c>
      <c r="L1370" s="16" t="n">
        <v>0.2516051643601</v>
      </c>
      <c r="M1370" s="16" t="n">
        <v>0.227519483813725</v>
      </c>
      <c r="N1370" s="16" t="n">
        <v>0.275733537405538</v>
      </c>
      <c r="O1370" s="16" t="n">
        <v>0.203608841497173</v>
      </c>
      <c r="P1370" s="16" t="n">
        <v>0.241390776245799</v>
      </c>
      <c r="Q1370" s="16" t="n">
        <v>0.245763394760094</v>
      </c>
      <c r="R1370" s="16" t="n">
        <v>0.0997000996864871</v>
      </c>
      <c r="S1370" s="16" t="n">
        <v>0.193686737455839</v>
      </c>
      <c r="T1370" s="16" t="n">
        <v>0.04258568518051</v>
      </c>
      <c r="U1370" s="16" t="n">
        <v>0.267788189822446</v>
      </c>
      <c r="V1370" s="16" t="n">
        <v>0.307880215424266</v>
      </c>
      <c r="W1370" s="16"/>
      <c r="X1370" s="16" t="n">
        <v>0.205340869450061</v>
      </c>
      <c r="Y1370" s="16" t="n">
        <v>0.210816086287923</v>
      </c>
      <c r="Z1370" s="16"/>
      <c r="AA1370" s="16" t="n">
        <v>0.272845142464922</v>
      </c>
      <c r="AB1370" s="16" t="n">
        <v>0.16887518683894</v>
      </c>
      <c r="AC1370" s="16" t="n">
        <v>0.212381500097863</v>
      </c>
      <c r="AD1370" s="16"/>
      <c r="AE1370" s="16" t="n">
        <v>0.217863933766411</v>
      </c>
      <c r="AF1370" s="16" t="n">
        <v>0.21773250654783</v>
      </c>
      <c r="AG1370" s="16" t="n">
        <v>0.151667346467014</v>
      </c>
      <c r="AH1370" s="16"/>
      <c r="AI1370" s="16" t="n">
        <v>0.22554754762806</v>
      </c>
      <c r="AJ1370" s="16" t="n">
        <v>0.237295094124219</v>
      </c>
    </row>
    <row r="1371">
      <c r="B1371" t="s">
        <v>94</v>
      </c>
      <c r="C1371" s="16" t="n">
        <v>0.059772255898868</v>
      </c>
      <c r="D1371" s="16" t="n">
        <v>0.0584411648581037</v>
      </c>
      <c r="E1371" s="16" t="n">
        <v>0.0576105494110131</v>
      </c>
      <c r="F1371" s="16"/>
      <c r="G1371" s="16" t="n">
        <v>0.0908607302299912</v>
      </c>
      <c r="H1371" s="16" t="n">
        <v>0.066860300045515</v>
      </c>
      <c r="I1371" s="16" t="n">
        <v>0.0410642250417375</v>
      </c>
      <c r="J1371" s="16"/>
      <c r="K1371" s="16" t="n">
        <v>0.0726636362736758</v>
      </c>
      <c r="L1371" s="16" t="n">
        <v>0.091423088812125</v>
      </c>
      <c r="M1371" s="16" t="n">
        <v>0.0593773097520557</v>
      </c>
      <c r="N1371" s="16" t="n">
        <v>0</v>
      </c>
      <c r="O1371" s="16" t="n">
        <v>0.0453111025756755</v>
      </c>
      <c r="P1371" s="16" t="n">
        <v>0.0586260412796665</v>
      </c>
      <c r="Q1371" s="16" t="n">
        <v>0.0475936948930938</v>
      </c>
      <c r="R1371" s="16" t="n">
        <v>0.0375576130033015</v>
      </c>
      <c r="S1371" s="16" t="n">
        <v>0.0608745053222437</v>
      </c>
      <c r="T1371" s="16" t="n">
        <v>0.0901366145812242</v>
      </c>
      <c r="U1371" s="16" t="n">
        <v>0.096730343160415</v>
      </c>
      <c r="V1371" s="16" t="n">
        <v>0</v>
      </c>
      <c r="W1371" s="16"/>
      <c r="X1371" s="16" t="n">
        <v>0.04713648023077</v>
      </c>
      <c r="Y1371" s="16" t="n">
        <v>0.0807740073373254</v>
      </c>
      <c r="Z1371" s="16"/>
      <c r="AA1371" s="16" t="n">
        <v>0.0544267234485946</v>
      </c>
      <c r="AB1371" s="16" t="n">
        <v>0.0581722007039263</v>
      </c>
      <c r="AC1371" s="16" t="n">
        <v>0.0658080701116282</v>
      </c>
      <c r="AD1371" s="16"/>
      <c r="AE1371" s="16" t="n">
        <v>0.055557926127517</v>
      </c>
      <c r="AF1371" s="16" t="n">
        <v>0.057650264435959</v>
      </c>
      <c r="AG1371" s="16" t="n">
        <v>0.0774686854243312</v>
      </c>
      <c r="AH1371" s="16"/>
      <c r="AI1371" s="16" t="n">
        <v>0.0428344886418929</v>
      </c>
      <c r="AJ1371" s="16" t="n">
        <v>0.0585165676887765</v>
      </c>
    </row>
    <row r="1372">
      <c r="C1372" s="16"/>
      <c r="D1372" s="16"/>
      <c r="E1372" s="16"/>
      <c r="F1372" s="16"/>
      <c r="G1372" s="16"/>
      <c r="H1372" s="16"/>
      <c r="I1372" s="16"/>
      <c r="J1372" s="16"/>
      <c r="K1372" s="16"/>
      <c r="L1372" s="16"/>
      <c r="M1372" s="16"/>
      <c r="N1372" s="16"/>
      <c r="O1372" s="16"/>
      <c r="P1372" s="16"/>
      <c r="Q1372" s="16"/>
      <c r="R1372" s="16"/>
      <c r="S1372" s="16"/>
      <c r="T1372" s="16"/>
      <c r="U1372" s="16"/>
      <c r="V1372" s="16"/>
      <c r="W1372" s="16"/>
      <c r="X1372" s="16"/>
      <c r="Y1372" s="16"/>
      <c r="Z1372" s="16"/>
      <c r="AA1372" s="16"/>
      <c r="AB1372" s="16"/>
      <c r="AC1372" s="16"/>
      <c r="AD1372" s="16"/>
      <c r="AE1372" s="16"/>
      <c r="AF1372" s="16"/>
      <c r="AG1372" s="16"/>
      <c r="AH1372" s="16"/>
      <c r="AI1372" s="16"/>
      <c r="AJ1372" s="16"/>
    </row>
    <row r="1373">
      <c r="B1373" s="7" t="s">
        <v>407</v>
      </c>
      <c r="C1373" s="16"/>
      <c r="D1373" s="16"/>
      <c r="E1373" s="16"/>
      <c r="F1373" s="16"/>
      <c r="G1373" s="16"/>
      <c r="H1373" s="16"/>
      <c r="I1373" s="16"/>
      <c r="J1373" s="16"/>
      <c r="K1373" s="16"/>
      <c r="L1373" s="16"/>
      <c r="M1373" s="16"/>
      <c r="N1373" s="16"/>
      <c r="O1373" s="16"/>
      <c r="P1373" s="16"/>
      <c r="Q1373" s="16"/>
      <c r="R1373" s="16"/>
      <c r="S1373" s="16"/>
      <c r="T1373" s="16"/>
      <c r="U1373" s="16"/>
      <c r="V1373" s="16"/>
      <c r="W1373" s="16"/>
      <c r="X1373" s="16"/>
      <c r="Y1373" s="16"/>
      <c r="Z1373" s="16"/>
      <c r="AA1373" s="16"/>
      <c r="AB1373" s="16"/>
      <c r="AC1373" s="16"/>
      <c r="AD1373" s="16"/>
      <c r="AE1373" s="16"/>
      <c r="AF1373" s="16"/>
      <c r="AG1373" s="16"/>
      <c r="AH1373" s="16"/>
      <c r="AI1373" s="16"/>
      <c r="AJ1373" s="16"/>
    </row>
    <row r="1374">
      <c r="B1374" s="26" t="s">
        <v>353</v>
      </c>
      <c r="C1374" s="16"/>
      <c r="D1374" s="16"/>
      <c r="E1374" s="16"/>
      <c r="F1374" s="16"/>
      <c r="G1374" s="16"/>
      <c r="H1374" s="16"/>
      <c r="I1374" s="16"/>
      <c r="J1374" s="16"/>
      <c r="K1374" s="16"/>
      <c r="L1374" s="16"/>
      <c r="M1374" s="16"/>
      <c r="N1374" s="16"/>
      <c r="O1374" s="16"/>
      <c r="P1374" s="16"/>
      <c r="Q1374" s="16"/>
      <c r="R1374" s="16"/>
      <c r="S1374" s="16"/>
      <c r="T1374" s="16"/>
      <c r="U1374" s="16"/>
      <c r="V1374" s="16"/>
      <c r="W1374" s="16"/>
      <c r="X1374" s="16"/>
      <c r="Y1374" s="16"/>
      <c r="Z1374" s="16"/>
      <c r="AA1374" s="16"/>
      <c r="AB1374" s="16"/>
      <c r="AC1374" s="16"/>
      <c r="AD1374" s="16"/>
      <c r="AE1374" s="16"/>
      <c r="AF1374" s="16"/>
      <c r="AG1374" s="16"/>
      <c r="AH1374" s="16"/>
      <c r="AI1374" s="16"/>
      <c r="AJ1374" s="16"/>
    </row>
    <row r="1375">
      <c r="B1375" t="s">
        <v>403</v>
      </c>
      <c r="C1375" s="16" t="n">
        <v>0.232125692855063</v>
      </c>
      <c r="D1375" s="16" t="n">
        <v>0.283164171061174</v>
      </c>
      <c r="E1375" s="16" t="n">
        <v>0.179293108014138</v>
      </c>
      <c r="F1375" s="16"/>
      <c r="G1375" s="16" t="n">
        <v>0.261212212224828</v>
      </c>
      <c r="H1375" s="16" t="n">
        <v>0.239644279808939</v>
      </c>
      <c r="I1375" s="16" t="n">
        <v>0.212386565977744</v>
      </c>
      <c r="J1375" s="16"/>
      <c r="K1375" s="16" t="n">
        <v>0.241282061865221</v>
      </c>
      <c r="L1375" s="16" t="n">
        <v>0.257894109647829</v>
      </c>
      <c r="M1375" s="16" t="n">
        <v>0.283868716287363</v>
      </c>
      <c r="N1375" s="16" t="n">
        <v>0.320986772467974</v>
      </c>
      <c r="O1375" s="16" t="n">
        <v>0.13725236269258</v>
      </c>
      <c r="P1375" s="16" t="n">
        <v>0.246907620337515</v>
      </c>
      <c r="Q1375" s="16" t="n">
        <v>0.119017855202223</v>
      </c>
      <c r="R1375" s="16" t="n">
        <v>0.144746462320383</v>
      </c>
      <c r="S1375" s="16" t="n">
        <v>0.315813845620174</v>
      </c>
      <c r="T1375" s="16" t="n">
        <v>0.158493598551627</v>
      </c>
      <c r="U1375" s="16" t="n">
        <v>0.251915199854828</v>
      </c>
      <c r="V1375" s="16" t="n">
        <v>0.262301122179127</v>
      </c>
      <c r="W1375" s="16"/>
      <c r="X1375" s="16" t="n">
        <v>0.216448680729011</v>
      </c>
      <c r="Y1375" s="16" t="n">
        <v>0.258700843727031</v>
      </c>
      <c r="Z1375" s="16"/>
      <c r="AA1375" s="16" t="n">
        <v>0.242438802230266</v>
      </c>
      <c r="AB1375" s="16" t="n">
        <v>0.253150089653686</v>
      </c>
      <c r="AC1375" s="16" t="n">
        <v>0.196066811643667</v>
      </c>
      <c r="AD1375" s="16"/>
      <c r="AE1375" s="16" t="n">
        <v>0.223935825570099</v>
      </c>
      <c r="AF1375" s="16" t="n">
        <v>0.238483397437695</v>
      </c>
      <c r="AG1375" s="16" t="n">
        <v>0.240940977456891</v>
      </c>
      <c r="AH1375" s="16"/>
      <c r="AI1375" s="16" t="n">
        <v>0.266859005471727</v>
      </c>
      <c r="AJ1375" s="16" t="n">
        <v>0.222512687944995</v>
      </c>
    </row>
    <row r="1376">
      <c r="B1376" t="s">
        <v>73</v>
      </c>
      <c r="C1376" s="16" t="n">
        <v>0</v>
      </c>
      <c r="D1376" s="16" t="n">
        <v>0</v>
      </c>
      <c r="E1376" s="16" t="n">
        <v>0</v>
      </c>
      <c r="F1376" s="16"/>
      <c r="G1376" s="16" t="n">
        <v>0</v>
      </c>
      <c r="H1376" s="16" t="n">
        <v>0</v>
      </c>
      <c r="I1376" s="16" t="n">
        <v>0</v>
      </c>
      <c r="J1376" s="16"/>
      <c r="K1376" s="16" t="n">
        <v>0</v>
      </c>
      <c r="L1376" s="16" t="n">
        <v>0</v>
      </c>
      <c r="M1376" s="16" t="n">
        <v>0</v>
      </c>
      <c r="N1376" s="16" t="n">
        <v>0</v>
      </c>
      <c r="O1376" s="16" t="n">
        <v>0</v>
      </c>
      <c r="P1376" s="16" t="n">
        <v>0</v>
      </c>
      <c r="Q1376" s="16" t="n">
        <v>0</v>
      </c>
      <c r="R1376" s="16" t="n">
        <v>0</v>
      </c>
      <c r="S1376" s="16" t="n">
        <v>0</v>
      </c>
      <c r="T1376" s="16" t="n">
        <v>0</v>
      </c>
      <c r="U1376" s="16" t="n">
        <v>0</v>
      </c>
      <c r="V1376" s="16" t="n">
        <v>0</v>
      </c>
      <c r="W1376" s="16"/>
      <c r="X1376" s="16" t="n">
        <v>0</v>
      </c>
      <c r="Y1376" s="16" t="n">
        <v>0</v>
      </c>
      <c r="Z1376" s="16"/>
      <c r="AA1376" s="16" t="n">
        <v>0</v>
      </c>
      <c r="AB1376" s="16" t="n">
        <v>0</v>
      </c>
      <c r="AC1376" s="16" t="n">
        <v>0</v>
      </c>
      <c r="AD1376" s="16"/>
      <c r="AE1376" s="16" t="n">
        <v>0</v>
      </c>
      <c r="AF1376" s="16" t="n">
        <v>0</v>
      </c>
      <c r="AG1376" s="16" t="n">
        <v>0</v>
      </c>
      <c r="AH1376" s="16"/>
      <c r="AI1376" s="16" t="n">
        <v>0</v>
      </c>
      <c r="AJ1376" s="16" t="n">
        <v>0</v>
      </c>
    </row>
    <row r="1377">
      <c r="B1377" t="s">
        <v>50</v>
      </c>
      <c r="C1377" s="16" t="n">
        <v>0</v>
      </c>
      <c r="D1377" s="16" t="n">
        <v>0</v>
      </c>
      <c r="E1377" s="16" t="n">
        <v>0</v>
      </c>
      <c r="F1377" s="16"/>
      <c r="G1377" s="16" t="n">
        <v>0</v>
      </c>
      <c r="H1377" s="16" t="n">
        <v>0</v>
      </c>
      <c r="I1377" s="16" t="n">
        <v>0</v>
      </c>
      <c r="J1377" s="16"/>
      <c r="K1377" s="16" t="n">
        <v>0</v>
      </c>
      <c r="L1377" s="16" t="n">
        <v>0</v>
      </c>
      <c r="M1377" s="16" t="n">
        <v>0</v>
      </c>
      <c r="N1377" s="16" t="n">
        <v>0</v>
      </c>
      <c r="O1377" s="16" t="n">
        <v>0</v>
      </c>
      <c r="P1377" s="16" t="n">
        <v>0</v>
      </c>
      <c r="Q1377" s="16" t="n">
        <v>0</v>
      </c>
      <c r="R1377" s="16" t="n">
        <v>0</v>
      </c>
      <c r="S1377" s="16" t="n">
        <v>0</v>
      </c>
      <c r="T1377" s="16" t="n">
        <v>0</v>
      </c>
      <c r="U1377" s="16" t="n">
        <v>0</v>
      </c>
      <c r="V1377" s="16" t="n">
        <v>0</v>
      </c>
      <c r="W1377" s="16"/>
      <c r="X1377" s="16" t="n">
        <v>0</v>
      </c>
      <c r="Y1377" s="16" t="n">
        <v>0</v>
      </c>
      <c r="Z1377" s="16"/>
      <c r="AA1377" s="16" t="n">
        <v>0</v>
      </c>
      <c r="AB1377" s="16" t="n">
        <v>0</v>
      </c>
      <c r="AC1377" s="16" t="n">
        <v>0</v>
      </c>
      <c r="AD1377" s="16"/>
      <c r="AE1377" s="16" t="n">
        <v>0</v>
      </c>
      <c r="AF1377" s="16" t="n">
        <v>0</v>
      </c>
      <c r="AG1377" s="16" t="n">
        <v>0</v>
      </c>
      <c r="AH1377" s="16"/>
      <c r="AI1377" s="16" t="n">
        <v>0</v>
      </c>
      <c r="AJ1377" s="16" t="n">
        <v>0</v>
      </c>
    </row>
    <row r="1378">
      <c r="B1378" t="s">
        <v>402</v>
      </c>
      <c r="C1378" s="16" t="n">
        <v>0</v>
      </c>
      <c r="D1378" s="16" t="n">
        <v>0</v>
      </c>
      <c r="E1378" s="16" t="n">
        <v>0</v>
      </c>
      <c r="F1378" s="16"/>
      <c r="G1378" s="16" t="n">
        <v>0</v>
      </c>
      <c r="H1378" s="16" t="n">
        <v>0</v>
      </c>
      <c r="I1378" s="16" t="n">
        <v>0</v>
      </c>
      <c r="J1378" s="16"/>
      <c r="K1378" s="16" t="n">
        <v>0</v>
      </c>
      <c r="L1378" s="16" t="n">
        <v>0</v>
      </c>
      <c r="M1378" s="16" t="n">
        <v>0</v>
      </c>
      <c r="N1378" s="16" t="n">
        <v>0</v>
      </c>
      <c r="O1378" s="16" t="n">
        <v>0</v>
      </c>
      <c r="P1378" s="16" t="n">
        <v>0</v>
      </c>
      <c r="Q1378" s="16" t="n">
        <v>0</v>
      </c>
      <c r="R1378" s="16" t="n">
        <v>0</v>
      </c>
      <c r="S1378" s="16" t="n">
        <v>0</v>
      </c>
      <c r="T1378" s="16" t="n">
        <v>0</v>
      </c>
      <c r="U1378" s="16" t="n">
        <v>0</v>
      </c>
      <c r="V1378" s="16" t="n">
        <v>0</v>
      </c>
      <c r="W1378" s="16"/>
      <c r="X1378" s="16" t="n">
        <v>0</v>
      </c>
      <c r="Y1378" s="16" t="n">
        <v>0</v>
      </c>
      <c r="Z1378" s="16"/>
      <c r="AA1378" s="16" t="n">
        <v>0</v>
      </c>
      <c r="AB1378" s="16" t="n">
        <v>0</v>
      </c>
      <c r="AC1378" s="16" t="n">
        <v>0</v>
      </c>
      <c r="AD1378" s="16"/>
      <c r="AE1378" s="16" t="n">
        <v>0</v>
      </c>
      <c r="AF1378" s="16" t="n">
        <v>0</v>
      </c>
      <c r="AG1378" s="16" t="n">
        <v>0</v>
      </c>
      <c r="AH1378" s="16"/>
      <c r="AI1378" s="16" t="n">
        <v>0</v>
      </c>
      <c r="AJ1378" s="16" t="n">
        <v>0</v>
      </c>
    </row>
    <row r="1379">
      <c r="B1379" t="s">
        <v>404</v>
      </c>
      <c r="C1379" s="16" t="n">
        <v>0.537511179559391</v>
      </c>
      <c r="D1379" s="16" t="n">
        <v>0.469204960012636</v>
      </c>
      <c r="E1379" s="16" t="n">
        <v>0.613604278328797</v>
      </c>
      <c r="F1379" s="16"/>
      <c r="G1379" s="16" t="n">
        <v>0.60667534033793</v>
      </c>
      <c r="H1379" s="16" t="n">
        <v>0.545697765981815</v>
      </c>
      <c r="I1379" s="16" t="n">
        <v>0.498688705825944</v>
      </c>
      <c r="J1379" s="16"/>
      <c r="K1379" s="16" t="n">
        <v>0.435601549558425</v>
      </c>
      <c r="L1379" s="16" t="n">
        <v>0.549086871036127</v>
      </c>
      <c r="M1379" s="16" t="n">
        <v>0.431397760039249</v>
      </c>
      <c r="N1379" s="16" t="n">
        <v>0.576797931107602</v>
      </c>
      <c r="O1379" s="16" t="n">
        <v>0.724162661210714</v>
      </c>
      <c r="P1379" s="16" t="n">
        <v>0.507173116993318</v>
      </c>
      <c r="Q1379" s="16" t="n">
        <v>0.658418922388226</v>
      </c>
      <c r="R1379" s="16" t="n">
        <v>0.517765117118306</v>
      </c>
      <c r="S1379" s="16" t="n">
        <v>0.522323774843603</v>
      </c>
      <c r="T1379" s="16" t="n">
        <v>0.495926460823025</v>
      </c>
      <c r="U1379" s="16" t="n">
        <v>0.483960309464262</v>
      </c>
      <c r="V1379" s="16" t="n">
        <v>0.63888850483114</v>
      </c>
      <c r="W1379" s="16"/>
      <c r="X1379" s="16" t="n">
        <v>0.557392276447855</v>
      </c>
      <c r="Y1379" s="16" t="n">
        <v>0.503809403668489</v>
      </c>
      <c r="Z1379" s="16"/>
      <c r="AA1379" s="16" t="n">
        <v>0.520384180975813</v>
      </c>
      <c r="AB1379" s="16" t="n">
        <v>0.53734613731175</v>
      </c>
      <c r="AC1379" s="16" t="n">
        <v>0.54916893539922</v>
      </c>
      <c r="AD1379" s="16"/>
      <c r="AE1379" s="16" t="n">
        <v>0.542935591404139</v>
      </c>
      <c r="AF1379" s="16" t="n">
        <v>0.552242911959051</v>
      </c>
      <c r="AG1379" s="16" t="n">
        <v>0.482933321013416</v>
      </c>
      <c r="AH1379" s="16"/>
      <c r="AI1379" s="16" t="n">
        <v>0.441028749296839</v>
      </c>
      <c r="AJ1379" s="16" t="n">
        <v>0.54842248077387</v>
      </c>
    </row>
    <row r="1380">
      <c r="B1380" t="s">
        <v>405</v>
      </c>
      <c r="C1380" s="16" t="n">
        <v>0.190381922938843</v>
      </c>
      <c r="D1380" s="16" t="n">
        <v>0.18772392050384</v>
      </c>
      <c r="E1380" s="16" t="n">
        <v>0.189433158508925</v>
      </c>
      <c r="F1380" s="16"/>
      <c r="G1380" s="16" t="n">
        <v>0.0911988441833983</v>
      </c>
      <c r="H1380" s="16" t="n">
        <v>0.170130141811376</v>
      </c>
      <c r="I1380" s="16" t="n">
        <v>0.253181304375382</v>
      </c>
      <c r="J1380" s="16"/>
      <c r="K1380" s="16" t="n">
        <v>0.301053510057081</v>
      </c>
      <c r="L1380" s="16" t="n">
        <v>0.153065238599063</v>
      </c>
      <c r="M1380" s="16" t="n">
        <v>0.242475036200372</v>
      </c>
      <c r="N1380" s="16" t="n">
        <v>0.0429945742863918</v>
      </c>
      <c r="O1380" s="16" t="n">
        <v>0.138584976096706</v>
      </c>
      <c r="P1380" s="16" t="n">
        <v>0.152193508231041</v>
      </c>
      <c r="Q1380" s="16" t="n">
        <v>0.194826675934067</v>
      </c>
      <c r="R1380" s="16" t="n">
        <v>0.27409249121571</v>
      </c>
      <c r="S1380" s="16" t="n">
        <v>0.115047147349781</v>
      </c>
      <c r="T1380" s="16" t="n">
        <v>0.313128030124173</v>
      </c>
      <c r="U1380" s="16" t="n">
        <v>0.26412449068091</v>
      </c>
      <c r="V1380" s="16" t="n">
        <v>0</v>
      </c>
      <c r="W1380" s="16"/>
      <c r="X1380" s="16" t="n">
        <v>0.179741268934957</v>
      </c>
      <c r="Y1380" s="16" t="n">
        <v>0.208419606603052</v>
      </c>
      <c r="Z1380" s="16"/>
      <c r="AA1380" s="16" t="n">
        <v>0.208721912194377</v>
      </c>
      <c r="AB1380" s="16" t="n">
        <v>0.185886183996668</v>
      </c>
      <c r="AC1380" s="16" t="n">
        <v>0.184382838909694</v>
      </c>
      <c r="AD1380" s="16"/>
      <c r="AE1380" s="16" t="n">
        <v>0.187835036914425</v>
      </c>
      <c r="AF1380" s="16" t="n">
        <v>0.166890002549362</v>
      </c>
      <c r="AG1380" s="16" t="n">
        <v>0.258654858706139</v>
      </c>
      <c r="AH1380" s="16"/>
      <c r="AI1380" s="16" t="n">
        <v>0.279265818585464</v>
      </c>
      <c r="AJ1380" s="16" t="n">
        <v>0.211597457797411</v>
      </c>
    </row>
    <row r="1381">
      <c r="B1381" t="s">
        <v>94</v>
      </c>
      <c r="C1381" s="16" t="n">
        <v>0.0399812046467034</v>
      </c>
      <c r="D1381" s="16" t="n">
        <v>0.0599069484223501</v>
      </c>
      <c r="E1381" s="16" t="n">
        <v>0.0176694551481392</v>
      </c>
      <c r="F1381" s="16"/>
      <c r="G1381" s="16" t="n">
        <v>0.0409136032538442</v>
      </c>
      <c r="H1381" s="16" t="n">
        <v>0.04452781239787</v>
      </c>
      <c r="I1381" s="16" t="n">
        <v>0.0357434238209302</v>
      </c>
      <c r="J1381" s="16"/>
      <c r="K1381" s="16" t="n">
        <v>0.0220628785192734</v>
      </c>
      <c r="L1381" s="16" t="n">
        <v>0.0399537807169814</v>
      </c>
      <c r="M1381" s="16" t="n">
        <v>0.0422584874730164</v>
      </c>
      <c r="N1381" s="16" t="n">
        <v>0.0592207221380329</v>
      </c>
      <c r="O1381" s="16" t="n">
        <v>0</v>
      </c>
      <c r="P1381" s="16" t="n">
        <v>0.0937257544381258</v>
      </c>
      <c r="Q1381" s="16" t="n">
        <v>0.0277365464754842</v>
      </c>
      <c r="R1381" s="16" t="n">
        <v>0.0633959293456004</v>
      </c>
      <c r="S1381" s="16" t="n">
        <v>0.0468152321864414</v>
      </c>
      <c r="T1381" s="16" t="n">
        <v>0.0324519105011757</v>
      </c>
      <c r="U1381" s="16" t="n">
        <v>0</v>
      </c>
      <c r="V1381" s="16" t="n">
        <v>0.0988103729897329</v>
      </c>
      <c r="W1381" s="16"/>
      <c r="X1381" s="16" t="n">
        <v>0.0464177738881773</v>
      </c>
      <c r="Y1381" s="16" t="n">
        <v>0.0290701460014285</v>
      </c>
      <c r="Z1381" s="16"/>
      <c r="AA1381" s="16" t="n">
        <v>0.0284551045995441</v>
      </c>
      <c r="AB1381" s="16" t="n">
        <v>0.0236175890378963</v>
      </c>
      <c r="AC1381" s="16" t="n">
        <v>0.0703814140474193</v>
      </c>
      <c r="AD1381" s="16"/>
      <c r="AE1381" s="16" t="n">
        <v>0.0452935461113372</v>
      </c>
      <c r="AF1381" s="16" t="n">
        <v>0.0423836880538916</v>
      </c>
      <c r="AG1381" s="16" t="n">
        <v>0.0174708428235546</v>
      </c>
      <c r="AH1381" s="16"/>
      <c r="AI1381" s="16" t="n">
        <v>0.0128464266459706</v>
      </c>
      <c r="AJ1381" s="16" t="n">
        <v>0.0174673734837239</v>
      </c>
    </row>
    <row r="1382">
      <c r="C1382" s="16"/>
      <c r="D1382" s="16"/>
      <c r="E1382" s="16"/>
      <c r="F1382" s="16"/>
      <c r="G1382" s="16"/>
      <c r="H1382" s="16"/>
      <c r="I1382" s="16"/>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row>
    <row r="1383">
      <c r="B1383" s="7" t="s">
        <v>407</v>
      </c>
      <c r="C1383" s="16"/>
      <c r="D1383" s="16"/>
      <c r="E1383" s="16"/>
      <c r="F1383" s="16"/>
      <c r="G1383" s="16"/>
      <c r="H1383" s="16"/>
      <c r="I1383" s="16"/>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row>
    <row r="1384">
      <c r="B1384" s="26" t="s">
        <v>353</v>
      </c>
      <c r="C1384" s="16"/>
      <c r="D1384" s="16"/>
      <c r="E1384" s="16"/>
      <c r="F1384" s="16"/>
      <c r="G1384" s="16"/>
      <c r="H1384" s="16"/>
      <c r="I1384" s="16"/>
      <c r="J1384" s="16"/>
      <c r="K1384" s="16"/>
      <c r="L1384" s="16"/>
      <c r="M1384" s="16"/>
      <c r="N1384" s="16"/>
      <c r="O1384" s="16"/>
      <c r="P1384" s="16"/>
      <c r="Q1384" s="16"/>
      <c r="R1384" s="16"/>
      <c r="S1384" s="16"/>
      <c r="T1384" s="16"/>
      <c r="U1384" s="16"/>
      <c r="V1384" s="16"/>
      <c r="W1384" s="16"/>
      <c r="X1384" s="16"/>
      <c r="Y1384" s="16"/>
      <c r="Z1384" s="16"/>
      <c r="AA1384" s="16"/>
      <c r="AB1384" s="16"/>
      <c r="AC1384" s="16"/>
      <c r="AD1384" s="16"/>
      <c r="AE1384" s="16"/>
      <c r="AF1384" s="16"/>
      <c r="AG1384" s="16"/>
      <c r="AH1384" s="16"/>
      <c r="AI1384" s="16"/>
      <c r="AJ1384" s="16"/>
    </row>
    <row r="1385">
      <c r="B1385" t="s">
        <v>83</v>
      </c>
      <c r="C1385" s="16" t="n">
        <v>0</v>
      </c>
      <c r="D1385" s="16" t="n">
        <v>0</v>
      </c>
      <c r="E1385" s="16" t="n">
        <v>0</v>
      </c>
      <c r="F1385" s="16"/>
      <c r="G1385" s="16" t="n">
        <v>0</v>
      </c>
      <c r="H1385" s="16" t="n">
        <v>0</v>
      </c>
      <c r="I1385" s="16" t="n">
        <v>0</v>
      </c>
      <c r="J1385" s="16"/>
      <c r="K1385" s="16" t="n">
        <v>0</v>
      </c>
      <c r="L1385" s="16" t="n">
        <v>0</v>
      </c>
      <c r="M1385" s="16" t="n">
        <v>0</v>
      </c>
      <c r="N1385" s="16" t="n">
        <v>0</v>
      </c>
      <c r="O1385" s="16" t="n">
        <v>0</v>
      </c>
      <c r="P1385" s="16" t="n">
        <v>0</v>
      </c>
      <c r="Q1385" s="16" t="n">
        <v>0</v>
      </c>
      <c r="R1385" s="16" t="n">
        <v>0</v>
      </c>
      <c r="S1385" s="16" t="n">
        <v>0</v>
      </c>
      <c r="T1385" s="16" t="n">
        <v>0</v>
      </c>
      <c r="U1385" s="16" t="n">
        <v>0</v>
      </c>
      <c r="V1385" s="16" t="n">
        <v>0</v>
      </c>
      <c r="W1385" s="16"/>
      <c r="X1385" s="16" t="n">
        <v>0</v>
      </c>
      <c r="Y1385" s="16" t="n">
        <v>0</v>
      </c>
      <c r="Z1385" s="16"/>
      <c r="AA1385" s="16" t="n">
        <v>0</v>
      </c>
      <c r="AB1385" s="16" t="n">
        <v>0</v>
      </c>
      <c r="AC1385" s="16" t="n">
        <v>0</v>
      </c>
      <c r="AD1385" s="16"/>
      <c r="AE1385" s="16" t="n">
        <v>0</v>
      </c>
      <c r="AF1385" s="16" t="n">
        <v>0</v>
      </c>
      <c r="AG1385" s="16" t="n">
        <v>0</v>
      </c>
      <c r="AH1385" s="16"/>
      <c r="AI1385" s="16" t="n">
        <v>0</v>
      </c>
      <c r="AJ1385" s="16" t="n">
        <v>0</v>
      </c>
    </row>
    <row r="1386">
      <c r="B1386" t="s">
        <v>73</v>
      </c>
      <c r="C1386" s="16" t="n">
        <v>0</v>
      </c>
      <c r="D1386" s="16" t="n">
        <v>0</v>
      </c>
      <c r="E1386" s="16" t="n">
        <v>0</v>
      </c>
      <c r="F1386" s="16"/>
      <c r="G1386" s="16" t="n">
        <v>0</v>
      </c>
      <c r="H1386" s="16" t="n">
        <v>0</v>
      </c>
      <c r="I1386" s="16" t="n">
        <v>0</v>
      </c>
      <c r="J1386" s="16"/>
      <c r="K1386" s="16" t="n">
        <v>0</v>
      </c>
      <c r="L1386" s="16" t="n">
        <v>0</v>
      </c>
      <c r="M1386" s="16" t="n">
        <v>0</v>
      </c>
      <c r="N1386" s="16" t="n">
        <v>0</v>
      </c>
      <c r="O1386" s="16" t="n">
        <v>0</v>
      </c>
      <c r="P1386" s="16" t="n">
        <v>0</v>
      </c>
      <c r="Q1386" s="16" t="n">
        <v>0</v>
      </c>
      <c r="R1386" s="16" t="n">
        <v>0</v>
      </c>
      <c r="S1386" s="16" t="n">
        <v>0</v>
      </c>
      <c r="T1386" s="16" t="n">
        <v>0</v>
      </c>
      <c r="U1386" s="16" t="n">
        <v>0</v>
      </c>
      <c r="V1386" s="16" t="n">
        <v>0</v>
      </c>
      <c r="W1386" s="16"/>
      <c r="X1386" s="16" t="n">
        <v>0</v>
      </c>
      <c r="Y1386" s="16" t="n">
        <v>0</v>
      </c>
      <c r="Z1386" s="16"/>
      <c r="AA1386" s="16" t="n">
        <v>0</v>
      </c>
      <c r="AB1386" s="16" t="n">
        <v>0</v>
      </c>
      <c r="AC1386" s="16" t="n">
        <v>0</v>
      </c>
      <c r="AD1386" s="16"/>
      <c r="AE1386" s="16" t="n">
        <v>0</v>
      </c>
      <c r="AF1386" s="16" t="n">
        <v>0</v>
      </c>
      <c r="AG1386" s="16" t="n">
        <v>0</v>
      </c>
      <c r="AH1386" s="16"/>
      <c r="AI1386" s="16" t="n">
        <v>0</v>
      </c>
      <c r="AJ1386" s="16" t="n">
        <v>0</v>
      </c>
    </row>
    <row r="1387">
      <c r="B1387" t="s">
        <v>50</v>
      </c>
      <c r="C1387" s="16" t="n">
        <v>0</v>
      </c>
      <c r="D1387" s="16" t="n">
        <v>0</v>
      </c>
      <c r="E1387" s="16" t="n">
        <v>0</v>
      </c>
      <c r="F1387" s="16"/>
      <c r="G1387" s="16" t="n">
        <v>0</v>
      </c>
      <c r="H1387" s="16" t="n">
        <v>0</v>
      </c>
      <c r="I1387" s="16" t="n">
        <v>0</v>
      </c>
      <c r="J1387" s="16"/>
      <c r="K1387" s="16" t="n">
        <v>0</v>
      </c>
      <c r="L1387" s="16" t="n">
        <v>0</v>
      </c>
      <c r="M1387" s="16" t="n">
        <v>0</v>
      </c>
      <c r="N1387" s="16" t="n">
        <v>0</v>
      </c>
      <c r="O1387" s="16" t="n">
        <v>0</v>
      </c>
      <c r="P1387" s="16" t="n">
        <v>0</v>
      </c>
      <c r="Q1387" s="16" t="n">
        <v>0</v>
      </c>
      <c r="R1387" s="16" t="n">
        <v>0</v>
      </c>
      <c r="S1387" s="16" t="n">
        <v>0</v>
      </c>
      <c r="T1387" s="16" t="n">
        <v>0</v>
      </c>
      <c r="U1387" s="16" t="n">
        <v>0</v>
      </c>
      <c r="V1387" s="16" t="n">
        <v>0</v>
      </c>
      <c r="W1387" s="16"/>
      <c r="X1387" s="16" t="n">
        <v>0</v>
      </c>
      <c r="Y1387" s="16" t="n">
        <v>0</v>
      </c>
      <c r="Z1387" s="16"/>
      <c r="AA1387" s="16" t="n">
        <v>0</v>
      </c>
      <c r="AB1387" s="16" t="n">
        <v>0</v>
      </c>
      <c r="AC1387" s="16" t="n">
        <v>0</v>
      </c>
      <c r="AD1387" s="16"/>
      <c r="AE1387" s="16" t="n">
        <v>0</v>
      </c>
      <c r="AF1387" s="16" t="n">
        <v>0</v>
      </c>
      <c r="AG1387" s="16" t="n">
        <v>0</v>
      </c>
      <c r="AH1387" s="16"/>
      <c r="AI1387" s="16" t="n">
        <v>0</v>
      </c>
      <c r="AJ1387" s="16" t="n">
        <v>0</v>
      </c>
    </row>
    <row r="1388">
      <c r="B1388" t="s">
        <v>402</v>
      </c>
      <c r="C1388" s="16" t="n">
        <v>0.245418159729496</v>
      </c>
      <c r="D1388" s="16" t="n">
        <v>0.266168045514353</v>
      </c>
      <c r="E1388" s="16" t="n">
        <v>0.219949555449529</v>
      </c>
      <c r="F1388" s="16"/>
      <c r="G1388" s="16" t="n">
        <v>0.337024672542083</v>
      </c>
      <c r="H1388" s="16" t="n">
        <v>0.272945715086184</v>
      </c>
      <c r="I1388" s="16" t="n">
        <v>0.187819427421791</v>
      </c>
      <c r="J1388" s="16"/>
      <c r="K1388" s="16" t="n">
        <v>0.279810146576835</v>
      </c>
      <c r="L1388" s="16" t="n">
        <v>0.212440618999739</v>
      </c>
      <c r="M1388" s="16" t="n">
        <v>0.142050998003392</v>
      </c>
      <c r="N1388" s="16" t="n">
        <v>0.221576685541888</v>
      </c>
      <c r="O1388" s="16" t="n">
        <v>0.461500258008818</v>
      </c>
      <c r="P1388" s="16" t="n">
        <v>0.3120497214004</v>
      </c>
      <c r="Q1388" s="16" t="n">
        <v>0.218322119551488</v>
      </c>
      <c r="R1388" s="16" t="n">
        <v>0.206718301800683</v>
      </c>
      <c r="S1388" s="16" t="n">
        <v>0.162132138211645</v>
      </c>
      <c r="T1388" s="16" t="n">
        <v>0.371077237570959</v>
      </c>
      <c r="U1388" s="16" t="n">
        <v>0.296756083210705</v>
      </c>
      <c r="V1388" s="16" t="n">
        <v>0</v>
      </c>
      <c r="W1388" s="16"/>
      <c r="X1388" s="16" t="n">
        <v>0.236283586349817</v>
      </c>
      <c r="Y1388" s="16" t="n">
        <v>0.259548812122037</v>
      </c>
      <c r="Z1388" s="16"/>
      <c r="AA1388" s="16" t="n">
        <v>0.230603249384344</v>
      </c>
      <c r="AB1388" s="16" t="n">
        <v>0.266681765227379</v>
      </c>
      <c r="AC1388" s="16" t="n">
        <v>0.230068744457347</v>
      </c>
      <c r="AD1388" s="16"/>
      <c r="AE1388" s="16" t="n">
        <v>0.238790145855122</v>
      </c>
      <c r="AF1388" s="16" t="n">
        <v>0.238738097684582</v>
      </c>
      <c r="AG1388" s="16" t="n">
        <v>0.279514410205737</v>
      </c>
      <c r="AH1388" s="16"/>
      <c r="AI1388" s="16" t="n">
        <v>0.275098026794582</v>
      </c>
      <c r="AJ1388" s="16" t="n">
        <v>0.216476895188134</v>
      </c>
    </row>
    <row r="1389">
      <c r="B1389" t="s">
        <v>403</v>
      </c>
      <c r="C1389" s="16" t="n">
        <v>0</v>
      </c>
      <c r="D1389" s="16" t="n">
        <v>0</v>
      </c>
      <c r="E1389" s="16" t="n">
        <v>0</v>
      </c>
      <c r="F1389" s="16"/>
      <c r="G1389" s="16" t="n">
        <v>0</v>
      </c>
      <c r="H1389" s="16" t="n">
        <v>0</v>
      </c>
      <c r="I1389" s="16" t="n">
        <v>0</v>
      </c>
      <c r="J1389" s="16"/>
      <c r="K1389" s="16" t="n">
        <v>0</v>
      </c>
      <c r="L1389" s="16" t="n">
        <v>0</v>
      </c>
      <c r="M1389" s="16" t="n">
        <v>0</v>
      </c>
      <c r="N1389" s="16" t="n">
        <v>0</v>
      </c>
      <c r="O1389" s="16" t="n">
        <v>0</v>
      </c>
      <c r="P1389" s="16" t="n">
        <v>0</v>
      </c>
      <c r="Q1389" s="16" t="n">
        <v>0</v>
      </c>
      <c r="R1389" s="16" t="n">
        <v>0</v>
      </c>
      <c r="S1389" s="16" t="n">
        <v>0</v>
      </c>
      <c r="T1389" s="16" t="n">
        <v>0</v>
      </c>
      <c r="U1389" s="16" t="n">
        <v>0</v>
      </c>
      <c r="V1389" s="16" t="n">
        <v>0</v>
      </c>
      <c r="W1389" s="16"/>
      <c r="X1389" s="16" t="n">
        <v>0</v>
      </c>
      <c r="Y1389" s="16" t="n">
        <v>0</v>
      </c>
      <c r="Z1389" s="16"/>
      <c r="AA1389" s="16" t="n">
        <v>0</v>
      </c>
      <c r="AB1389" s="16" t="n">
        <v>0</v>
      </c>
      <c r="AC1389" s="16" t="n">
        <v>0</v>
      </c>
      <c r="AD1389" s="16"/>
      <c r="AE1389" s="16" t="n">
        <v>0</v>
      </c>
      <c r="AF1389" s="16" t="n">
        <v>0</v>
      </c>
      <c r="AG1389" s="16" t="n">
        <v>0</v>
      </c>
      <c r="AH1389" s="16"/>
      <c r="AI1389" s="16" t="n">
        <v>0</v>
      </c>
      <c r="AJ1389" s="16" t="n">
        <v>0</v>
      </c>
    </row>
    <row r="1390">
      <c r="B1390" t="s">
        <v>404</v>
      </c>
      <c r="C1390" s="16" t="n">
        <v>0.532491610473219</v>
      </c>
      <c r="D1390" s="16" t="n">
        <v>0.526034749862214</v>
      </c>
      <c r="E1390" s="16" t="n">
        <v>0.541925186172043</v>
      </c>
      <c r="F1390" s="16"/>
      <c r="G1390" s="16" t="n">
        <v>0.515840253223128</v>
      </c>
      <c r="H1390" s="16" t="n">
        <v>0.542525232032662</v>
      </c>
      <c r="I1390" s="16" t="n">
        <v>0.529987415770877</v>
      </c>
      <c r="J1390" s="16"/>
      <c r="K1390" s="16" t="n">
        <v>0.528946645579202</v>
      </c>
      <c r="L1390" s="16" t="n">
        <v>0.530626639934101</v>
      </c>
      <c r="M1390" s="16" t="n">
        <v>0.638133818221823</v>
      </c>
      <c r="N1390" s="16" t="n">
        <v>0.600416535853453</v>
      </c>
      <c r="O1390" s="16" t="n">
        <v>0.382377160525694</v>
      </c>
      <c r="P1390" s="16" t="n">
        <v>0.45957934211408</v>
      </c>
      <c r="Q1390" s="16" t="n">
        <v>0.589883300110098</v>
      </c>
      <c r="R1390" s="16" t="n">
        <v>0.482428963730075</v>
      </c>
      <c r="S1390" s="16" t="n">
        <v>0.463996826204114</v>
      </c>
      <c r="T1390" s="16" t="n">
        <v>0.56840985409203</v>
      </c>
      <c r="U1390" s="16" t="n">
        <v>0.504142008541999</v>
      </c>
      <c r="V1390" s="16" t="n">
        <v>0.751577536287518</v>
      </c>
      <c r="W1390" s="16"/>
      <c r="X1390" s="16" t="n">
        <v>0.535344251040257</v>
      </c>
      <c r="Y1390" s="16" t="n">
        <v>0.528078741850001</v>
      </c>
      <c r="Z1390" s="16"/>
      <c r="AA1390" s="16" t="n">
        <v>0.591745773937018</v>
      </c>
      <c r="AB1390" s="16" t="n">
        <v>0.547569288349883</v>
      </c>
      <c r="AC1390" s="16" t="n">
        <v>0.476464700525196</v>
      </c>
      <c r="AD1390" s="16"/>
      <c r="AE1390" s="16" t="n">
        <v>0.587047645645536</v>
      </c>
      <c r="AF1390" s="16" t="n">
        <v>0.478351686194481</v>
      </c>
      <c r="AG1390" s="16" t="n">
        <v>0.502781974937703</v>
      </c>
      <c r="AH1390" s="16"/>
      <c r="AI1390" s="16" t="n">
        <v>0.517432562545185</v>
      </c>
      <c r="AJ1390" s="16" t="n">
        <v>0.621031990493284</v>
      </c>
    </row>
    <row r="1391">
      <c r="B1391" t="s">
        <v>405</v>
      </c>
      <c r="C1391" s="16" t="n">
        <v>0.159326870300087</v>
      </c>
      <c r="D1391" s="16" t="n">
        <v>0.157225993443599</v>
      </c>
      <c r="E1391" s="16" t="n">
        <v>0.162325698397006</v>
      </c>
      <c r="F1391" s="16"/>
      <c r="G1391" s="16" t="n">
        <v>0.119041111108731</v>
      </c>
      <c r="H1391" s="16" t="n">
        <v>0.126294619521932</v>
      </c>
      <c r="I1391" s="16" t="n">
        <v>0.202712043439599</v>
      </c>
      <c r="J1391" s="16"/>
      <c r="K1391" s="16" t="n">
        <v>0.126883014957811</v>
      </c>
      <c r="L1391" s="16" t="n">
        <v>0.180389720335875</v>
      </c>
      <c r="M1391" s="16" t="n">
        <v>0.166095844272777</v>
      </c>
      <c r="N1391" s="16" t="n">
        <v>0.11401523052474</v>
      </c>
      <c r="O1391" s="16" t="n">
        <v>0.156122581465488</v>
      </c>
      <c r="P1391" s="16" t="n">
        <v>0.133185529881588</v>
      </c>
      <c r="Q1391" s="16" t="n">
        <v>0.163963504976268</v>
      </c>
      <c r="R1391" s="16" t="n">
        <v>0.170700258470139</v>
      </c>
      <c r="S1391" s="16" t="n">
        <v>0.323180390146653</v>
      </c>
      <c r="T1391" s="16" t="n">
        <v>0</v>
      </c>
      <c r="U1391" s="16" t="n">
        <v>0.165648310630694</v>
      </c>
      <c r="V1391" s="16" t="n">
        <v>0.104493343404741</v>
      </c>
      <c r="W1391" s="16"/>
      <c r="X1391" s="16" t="n">
        <v>0.146561524294093</v>
      </c>
      <c r="Y1391" s="16" t="n">
        <v>0.179074116239618</v>
      </c>
      <c r="Z1391" s="16"/>
      <c r="AA1391" s="16" t="n">
        <v>0.136716073307396</v>
      </c>
      <c r="AB1391" s="16" t="n">
        <v>0.152365110249316</v>
      </c>
      <c r="AC1391" s="16" t="n">
        <v>0.182123154996936</v>
      </c>
      <c r="AD1391" s="16"/>
      <c r="AE1391" s="16" t="n">
        <v>0.12794753332821</v>
      </c>
      <c r="AF1391" s="16" t="n">
        <v>0.20159045262221</v>
      </c>
      <c r="AG1391" s="16" t="n">
        <v>0.150835502441695</v>
      </c>
      <c r="AH1391" s="16"/>
      <c r="AI1391" s="16" t="n">
        <v>0.151536721904598</v>
      </c>
      <c r="AJ1391" s="16" t="n">
        <v>0.136475972841245</v>
      </c>
    </row>
    <row r="1392">
      <c r="B1392" t="s">
        <v>94</v>
      </c>
      <c r="C1392" s="16" t="n">
        <v>0.062763359497198</v>
      </c>
      <c r="D1392" s="16" t="n">
        <v>0.0505712111798338</v>
      </c>
      <c r="E1392" s="16" t="n">
        <v>0.0757995599814213</v>
      </c>
      <c r="F1392" s="16"/>
      <c r="G1392" s="16" t="n">
        <v>0.0280939631260585</v>
      </c>
      <c r="H1392" s="16" t="n">
        <v>0.0582344333592225</v>
      </c>
      <c r="I1392" s="16" t="n">
        <v>0.079481113367733</v>
      </c>
      <c r="J1392" s="16"/>
      <c r="K1392" s="16" t="n">
        <v>0.0643601928861514</v>
      </c>
      <c r="L1392" s="16" t="n">
        <v>0.0765430207302849</v>
      </c>
      <c r="M1392" s="16" t="n">
        <v>0.0537193395020082</v>
      </c>
      <c r="N1392" s="16" t="n">
        <v>0.063991548079919</v>
      </c>
      <c r="O1392" s="16" t="n">
        <v>0</v>
      </c>
      <c r="P1392" s="16" t="n">
        <v>0.095185406603932</v>
      </c>
      <c r="Q1392" s="16" t="n">
        <v>0.0278310753621458</v>
      </c>
      <c r="R1392" s="16" t="n">
        <v>0.140152475999103</v>
      </c>
      <c r="S1392" s="16" t="n">
        <v>0.0506906454375883</v>
      </c>
      <c r="T1392" s="16" t="n">
        <v>0.0605129083370112</v>
      </c>
      <c r="U1392" s="16" t="n">
        <v>0.033453597616602</v>
      </c>
      <c r="V1392" s="16" t="n">
        <v>0.143929120307741</v>
      </c>
      <c r="W1392" s="16"/>
      <c r="X1392" s="16" t="n">
        <v>0.0818106383158326</v>
      </c>
      <c r="Y1392" s="16" t="n">
        <v>0.0332983297883438</v>
      </c>
      <c r="Z1392" s="16"/>
      <c r="AA1392" s="16" t="n">
        <v>0.0409349033712415</v>
      </c>
      <c r="AB1392" s="16" t="n">
        <v>0.0333838361734224</v>
      </c>
      <c r="AC1392" s="16" t="n">
        <v>0.111343400020521</v>
      </c>
      <c r="AD1392" s="16"/>
      <c r="AE1392" s="16" t="n">
        <v>0.0462146751711326</v>
      </c>
      <c r="AF1392" s="16" t="n">
        <v>0.0813197634987277</v>
      </c>
      <c r="AG1392" s="16" t="n">
        <v>0.0668681124148639</v>
      </c>
      <c r="AH1392" s="16"/>
      <c r="AI1392" s="16" t="n">
        <v>0.055932688755635</v>
      </c>
      <c r="AJ1392" s="16" t="n">
        <v>0.0260151414773363</v>
      </c>
    </row>
    <row r="1393">
      <c r="C1393" s="16"/>
      <c r="D1393" s="16"/>
      <c r="E1393" s="16"/>
      <c r="F1393" s="16"/>
      <c r="G1393" s="16"/>
      <c r="H1393" s="16"/>
      <c r="I1393" s="16"/>
      <c r="J1393" s="16"/>
      <c r="K1393" s="16"/>
      <c r="L1393" s="16"/>
      <c r="M1393" s="16"/>
      <c r="N1393" s="16"/>
      <c r="O1393" s="16"/>
      <c r="P1393" s="16"/>
      <c r="Q1393" s="16"/>
      <c r="R1393" s="16"/>
      <c r="S1393" s="16"/>
      <c r="T1393" s="16"/>
      <c r="U1393" s="16"/>
      <c r="V1393" s="16"/>
      <c r="W1393" s="16"/>
      <c r="X1393" s="16"/>
      <c r="Y1393" s="16"/>
      <c r="Z1393" s="16"/>
      <c r="AA1393" s="16"/>
      <c r="AB1393" s="16"/>
      <c r="AC1393" s="16"/>
      <c r="AD1393" s="16"/>
      <c r="AE1393" s="16"/>
      <c r="AF1393" s="16"/>
      <c r="AG1393" s="16"/>
      <c r="AH1393" s="16"/>
      <c r="AI1393" s="16"/>
      <c r="AJ1393" s="16"/>
    </row>
    <row r="1394">
      <c r="B1394" s="7" t="s">
        <v>407</v>
      </c>
      <c r="C1394" s="16"/>
      <c r="D1394" s="16"/>
      <c r="E1394" s="16"/>
      <c r="F1394" s="16"/>
      <c r="G1394" s="16"/>
      <c r="H1394" s="16"/>
      <c r="I1394" s="16"/>
      <c r="J1394" s="16"/>
      <c r="K1394" s="16"/>
      <c r="L1394" s="16"/>
      <c r="M1394" s="16"/>
      <c r="N1394" s="16"/>
      <c r="O1394" s="16"/>
      <c r="P1394" s="16"/>
      <c r="Q1394" s="16"/>
      <c r="R1394" s="16"/>
      <c r="S1394" s="16"/>
      <c r="T1394" s="16"/>
      <c r="U1394" s="16"/>
      <c r="V1394" s="16"/>
      <c r="W1394" s="16"/>
      <c r="X1394" s="16"/>
      <c r="Y1394" s="16"/>
      <c r="Z1394" s="16"/>
      <c r="AA1394" s="16"/>
      <c r="AB1394" s="16"/>
      <c r="AC1394" s="16"/>
      <c r="AD1394" s="16"/>
      <c r="AE1394" s="16"/>
      <c r="AF1394" s="16"/>
      <c r="AG1394" s="16"/>
      <c r="AH1394" s="16"/>
      <c r="AI1394" s="16"/>
      <c r="AJ1394" s="16"/>
    </row>
    <row r="1395">
      <c r="B1395" s="26" t="s">
        <v>353</v>
      </c>
      <c r="C1395" s="16"/>
      <c r="D1395" s="16"/>
      <c r="E1395" s="16"/>
      <c r="F1395" s="16"/>
      <c r="G1395" s="16"/>
      <c r="H1395" s="16"/>
      <c r="I1395" s="16"/>
      <c r="J1395" s="16"/>
      <c r="K1395" s="16"/>
      <c r="L1395" s="16"/>
      <c r="M1395" s="16"/>
      <c r="N1395" s="16"/>
      <c r="O1395" s="16"/>
      <c r="P1395" s="16"/>
      <c r="Q1395" s="16"/>
      <c r="R1395" s="16"/>
      <c r="S1395" s="16"/>
      <c r="T1395" s="16"/>
      <c r="U1395" s="16"/>
      <c r="V1395" s="16"/>
      <c r="W1395" s="16"/>
      <c r="X1395" s="16"/>
      <c r="Y1395" s="16"/>
      <c r="Z1395" s="16"/>
      <c r="AA1395" s="16"/>
      <c r="AB1395" s="16"/>
      <c r="AC1395" s="16"/>
      <c r="AD1395" s="16"/>
      <c r="AE1395" s="16"/>
      <c r="AF1395" s="16"/>
      <c r="AG1395" s="16"/>
      <c r="AH1395" s="16"/>
      <c r="AI1395" s="16"/>
      <c r="AJ1395" s="16"/>
    </row>
    <row r="1396">
      <c r="B1396" t="s">
        <v>83</v>
      </c>
      <c r="C1396" s="16" t="n">
        <v>0</v>
      </c>
      <c r="D1396" s="16" t="n">
        <v>0</v>
      </c>
      <c r="E1396" s="16" t="n">
        <v>0</v>
      </c>
      <c r="F1396" s="16"/>
      <c r="G1396" s="16" t="n">
        <v>0</v>
      </c>
      <c r="H1396" s="16" t="n">
        <v>0</v>
      </c>
      <c r="I1396" s="16" t="n">
        <v>0</v>
      </c>
      <c r="J1396" s="16"/>
      <c r="K1396" s="16" t="n">
        <v>0</v>
      </c>
      <c r="L1396" s="16" t="n">
        <v>0</v>
      </c>
      <c r="M1396" s="16" t="n">
        <v>0</v>
      </c>
      <c r="N1396" s="16" t="n">
        <v>0</v>
      </c>
      <c r="O1396" s="16" t="n">
        <v>0</v>
      </c>
      <c r="P1396" s="16" t="n">
        <v>0</v>
      </c>
      <c r="Q1396" s="16" t="n">
        <v>0</v>
      </c>
      <c r="R1396" s="16" t="n">
        <v>0</v>
      </c>
      <c r="S1396" s="16" t="n">
        <v>0</v>
      </c>
      <c r="T1396" s="16" t="n">
        <v>0</v>
      </c>
      <c r="U1396" s="16" t="n">
        <v>0</v>
      </c>
      <c r="V1396" s="16" t="n">
        <v>0</v>
      </c>
      <c r="W1396" s="16"/>
      <c r="X1396" s="16" t="n">
        <v>0</v>
      </c>
      <c r="Y1396" s="16" t="n">
        <v>0</v>
      </c>
      <c r="Z1396" s="16"/>
      <c r="AA1396" s="16" t="n">
        <v>0</v>
      </c>
      <c r="AB1396" s="16" t="n">
        <v>0</v>
      </c>
      <c r="AC1396" s="16" t="n">
        <v>0</v>
      </c>
      <c r="AD1396" s="16"/>
      <c r="AE1396" s="16" t="n">
        <v>0</v>
      </c>
      <c r="AF1396" s="16" t="n">
        <v>0</v>
      </c>
      <c r="AG1396" s="16" t="n">
        <v>0</v>
      </c>
      <c r="AH1396" s="16"/>
      <c r="AI1396" s="16" t="n">
        <v>0</v>
      </c>
      <c r="AJ1396" s="16" t="n">
        <v>0</v>
      </c>
    </row>
    <row r="1397">
      <c r="B1397" t="s">
        <v>73</v>
      </c>
      <c r="C1397" s="16" t="n">
        <v>0</v>
      </c>
      <c r="D1397" s="16" t="n">
        <v>0</v>
      </c>
      <c r="E1397" s="16" t="n">
        <v>0</v>
      </c>
      <c r="F1397" s="16"/>
      <c r="G1397" s="16" t="n">
        <v>0</v>
      </c>
      <c r="H1397" s="16" t="n">
        <v>0</v>
      </c>
      <c r="I1397" s="16" t="n">
        <v>0</v>
      </c>
      <c r="J1397" s="16"/>
      <c r="K1397" s="16" t="n">
        <v>0</v>
      </c>
      <c r="L1397" s="16" t="n">
        <v>0</v>
      </c>
      <c r="M1397" s="16" t="n">
        <v>0</v>
      </c>
      <c r="N1397" s="16" t="n">
        <v>0</v>
      </c>
      <c r="O1397" s="16" t="n">
        <v>0</v>
      </c>
      <c r="P1397" s="16" t="n">
        <v>0</v>
      </c>
      <c r="Q1397" s="16" t="n">
        <v>0</v>
      </c>
      <c r="R1397" s="16" t="n">
        <v>0</v>
      </c>
      <c r="S1397" s="16" t="n">
        <v>0</v>
      </c>
      <c r="T1397" s="16" t="n">
        <v>0</v>
      </c>
      <c r="U1397" s="16" t="n">
        <v>0</v>
      </c>
      <c r="V1397" s="16" t="n">
        <v>0</v>
      </c>
      <c r="W1397" s="16"/>
      <c r="X1397" s="16" t="n">
        <v>0</v>
      </c>
      <c r="Y1397" s="16" t="n">
        <v>0</v>
      </c>
      <c r="Z1397" s="16"/>
      <c r="AA1397" s="16" t="n">
        <v>0</v>
      </c>
      <c r="AB1397" s="16" t="n">
        <v>0</v>
      </c>
      <c r="AC1397" s="16" t="n">
        <v>0</v>
      </c>
      <c r="AD1397" s="16"/>
      <c r="AE1397" s="16" t="n">
        <v>0</v>
      </c>
      <c r="AF1397" s="16" t="n">
        <v>0</v>
      </c>
      <c r="AG1397" s="16" t="n">
        <v>0</v>
      </c>
      <c r="AH1397" s="16"/>
      <c r="AI1397" s="16" t="n">
        <v>0</v>
      </c>
      <c r="AJ1397" s="16" t="n">
        <v>0</v>
      </c>
    </row>
    <row r="1398">
      <c r="B1398" t="s">
        <v>50</v>
      </c>
      <c r="C1398" s="16" t="n">
        <v>0.458041886618501</v>
      </c>
      <c r="D1398" s="16" t="n">
        <v>0.534659102468416</v>
      </c>
      <c r="E1398" s="16" t="n">
        <v>0.372763195026</v>
      </c>
      <c r="F1398" s="16"/>
      <c r="G1398" s="16" t="n">
        <v>0.46475492224584</v>
      </c>
      <c r="H1398" s="16" t="n">
        <v>0.429971819350177</v>
      </c>
      <c r="I1398" s="16" t="n">
        <v>0.48435859673456</v>
      </c>
      <c r="J1398" s="16"/>
      <c r="K1398" s="16" t="n">
        <v>0.437414248940029</v>
      </c>
      <c r="L1398" s="16" t="n">
        <v>0.429905697768827</v>
      </c>
      <c r="M1398" s="16" t="n">
        <v>0.453884045443489</v>
      </c>
      <c r="N1398" s="16" t="n">
        <v>0.42418489728055</v>
      </c>
      <c r="O1398" s="16" t="n">
        <v>0.497905506350252</v>
      </c>
      <c r="P1398" s="16" t="n">
        <v>0.398697590779564</v>
      </c>
      <c r="Q1398" s="16" t="n">
        <v>0.493517057211102</v>
      </c>
      <c r="R1398" s="16" t="n">
        <v>0.393558370618496</v>
      </c>
      <c r="S1398" s="16" t="n">
        <v>0.534713284228389</v>
      </c>
      <c r="T1398" s="16" t="n">
        <v>0.428240406472037</v>
      </c>
      <c r="U1398" s="16" t="n">
        <v>0.591967690132777</v>
      </c>
      <c r="V1398" s="16" t="n">
        <v>0.429486421675382</v>
      </c>
      <c r="W1398" s="16"/>
      <c r="X1398" s="16" t="n">
        <v>0.444147861874309</v>
      </c>
      <c r="Y1398" s="16" t="n">
        <v>0.485796111934742</v>
      </c>
      <c r="Z1398" s="16"/>
      <c r="AA1398" s="16" t="n">
        <v>0.476245284758139</v>
      </c>
      <c r="AB1398" s="16" t="n">
        <v>0.457946923666072</v>
      </c>
      <c r="AC1398" s="16" t="n">
        <v>0.443997753858037</v>
      </c>
      <c r="AD1398" s="16"/>
      <c r="AE1398" s="16" t="n">
        <v>0.441114457961188</v>
      </c>
      <c r="AF1398" s="16" t="n">
        <v>0.515534875314455</v>
      </c>
      <c r="AG1398" s="16" t="n">
        <v>0.388478746198032</v>
      </c>
      <c r="AH1398" s="16"/>
      <c r="AI1398" s="16" t="n">
        <v>0.469194323452236</v>
      </c>
      <c r="AJ1398" s="16" t="n">
        <v>0.474853440991429</v>
      </c>
    </row>
    <row r="1399">
      <c r="B1399" t="s">
        <v>402</v>
      </c>
      <c r="C1399" s="16" t="n">
        <v>0</v>
      </c>
      <c r="D1399" s="16" t="n">
        <v>0</v>
      </c>
      <c r="E1399" s="16" t="n">
        <v>0</v>
      </c>
      <c r="F1399" s="16"/>
      <c r="G1399" s="16" t="n">
        <v>0</v>
      </c>
      <c r="H1399" s="16" t="n">
        <v>0</v>
      </c>
      <c r="I1399" s="16" t="n">
        <v>0</v>
      </c>
      <c r="J1399" s="16"/>
      <c r="K1399" s="16" t="n">
        <v>0</v>
      </c>
      <c r="L1399" s="16" t="n">
        <v>0</v>
      </c>
      <c r="M1399" s="16" t="n">
        <v>0</v>
      </c>
      <c r="N1399" s="16" t="n">
        <v>0</v>
      </c>
      <c r="O1399" s="16" t="n">
        <v>0</v>
      </c>
      <c r="P1399" s="16" t="n">
        <v>0</v>
      </c>
      <c r="Q1399" s="16" t="n">
        <v>0</v>
      </c>
      <c r="R1399" s="16" t="n">
        <v>0</v>
      </c>
      <c r="S1399" s="16" t="n">
        <v>0</v>
      </c>
      <c r="T1399" s="16" t="n">
        <v>0</v>
      </c>
      <c r="U1399" s="16" t="n">
        <v>0</v>
      </c>
      <c r="V1399" s="16" t="n">
        <v>0</v>
      </c>
      <c r="W1399" s="16"/>
      <c r="X1399" s="16" t="n">
        <v>0</v>
      </c>
      <c r="Y1399" s="16" t="n">
        <v>0</v>
      </c>
      <c r="Z1399" s="16"/>
      <c r="AA1399" s="16" t="n">
        <v>0</v>
      </c>
      <c r="AB1399" s="16" t="n">
        <v>0</v>
      </c>
      <c r="AC1399" s="16" t="n">
        <v>0</v>
      </c>
      <c r="AD1399" s="16"/>
      <c r="AE1399" s="16" t="n">
        <v>0</v>
      </c>
      <c r="AF1399" s="16" t="n">
        <v>0</v>
      </c>
      <c r="AG1399" s="16" t="n">
        <v>0</v>
      </c>
      <c r="AH1399" s="16"/>
      <c r="AI1399" s="16" t="n">
        <v>0</v>
      </c>
      <c r="AJ1399" s="16" t="n">
        <v>0</v>
      </c>
    </row>
    <row r="1400">
      <c r="B1400" t="s">
        <v>403</v>
      </c>
      <c r="C1400" s="16" t="n">
        <v>0</v>
      </c>
      <c r="D1400" s="16" t="n">
        <v>0</v>
      </c>
      <c r="E1400" s="16" t="n">
        <v>0</v>
      </c>
      <c r="F1400" s="16"/>
      <c r="G1400" s="16" t="n">
        <v>0</v>
      </c>
      <c r="H1400" s="16" t="n">
        <v>0</v>
      </c>
      <c r="I1400" s="16" t="n">
        <v>0</v>
      </c>
      <c r="J1400" s="16"/>
      <c r="K1400" s="16" t="n">
        <v>0</v>
      </c>
      <c r="L1400" s="16" t="n">
        <v>0</v>
      </c>
      <c r="M1400" s="16" t="n">
        <v>0</v>
      </c>
      <c r="N1400" s="16" t="n">
        <v>0</v>
      </c>
      <c r="O1400" s="16" t="n">
        <v>0</v>
      </c>
      <c r="P1400" s="16" t="n">
        <v>0</v>
      </c>
      <c r="Q1400" s="16" t="n">
        <v>0</v>
      </c>
      <c r="R1400" s="16" t="n">
        <v>0</v>
      </c>
      <c r="S1400" s="16" t="n">
        <v>0</v>
      </c>
      <c r="T1400" s="16" t="n">
        <v>0</v>
      </c>
      <c r="U1400" s="16" t="n">
        <v>0</v>
      </c>
      <c r="V1400" s="16" t="n">
        <v>0</v>
      </c>
      <c r="W1400" s="16"/>
      <c r="X1400" s="16" t="n">
        <v>0</v>
      </c>
      <c r="Y1400" s="16" t="n">
        <v>0</v>
      </c>
      <c r="Z1400" s="16"/>
      <c r="AA1400" s="16" t="n">
        <v>0</v>
      </c>
      <c r="AB1400" s="16" t="n">
        <v>0</v>
      </c>
      <c r="AC1400" s="16" t="n">
        <v>0</v>
      </c>
      <c r="AD1400" s="16"/>
      <c r="AE1400" s="16" t="n">
        <v>0</v>
      </c>
      <c r="AF1400" s="16" t="n">
        <v>0</v>
      </c>
      <c r="AG1400" s="16" t="n">
        <v>0</v>
      </c>
      <c r="AH1400" s="16"/>
      <c r="AI1400" s="16" t="n">
        <v>0</v>
      </c>
      <c r="AJ1400" s="16" t="n">
        <v>0</v>
      </c>
    </row>
    <row r="1401">
      <c r="B1401" t="s">
        <v>404</v>
      </c>
      <c r="C1401" s="16" t="n">
        <v>0.247038475886882</v>
      </c>
      <c r="D1401" s="16" t="n">
        <v>0.242304764640189</v>
      </c>
      <c r="E1401" s="16" t="n">
        <v>0.256471668219501</v>
      </c>
      <c r="F1401" s="16"/>
      <c r="G1401" s="16" t="n">
        <v>0.258345074277371</v>
      </c>
      <c r="H1401" s="16" t="n">
        <v>0.269964234879488</v>
      </c>
      <c r="I1401" s="16" t="n">
        <v>0.219574463917302</v>
      </c>
      <c r="J1401" s="16"/>
      <c r="K1401" s="16" t="n">
        <v>0.257852929847302</v>
      </c>
      <c r="L1401" s="16" t="n">
        <v>0.313863837604858</v>
      </c>
      <c r="M1401" s="16" t="n">
        <v>0.280444288764819</v>
      </c>
      <c r="N1401" s="16" t="n">
        <v>0.245860362836752</v>
      </c>
      <c r="O1401" s="16" t="n">
        <v>0.359037865330671</v>
      </c>
      <c r="P1401" s="16" t="n">
        <v>0.235979507411936</v>
      </c>
      <c r="Q1401" s="16" t="n">
        <v>0.196419779058069</v>
      </c>
      <c r="R1401" s="16" t="n">
        <v>0.308127319572409</v>
      </c>
      <c r="S1401" s="16" t="n">
        <v>0.230747238723654</v>
      </c>
      <c r="T1401" s="16" t="n">
        <v>0.103145642710072</v>
      </c>
      <c r="U1401" s="16" t="n">
        <v>0.0894692530408929</v>
      </c>
      <c r="V1401" s="16" t="n">
        <v>0.419809027338057</v>
      </c>
      <c r="W1401" s="16"/>
      <c r="X1401" s="16" t="n">
        <v>0.255611529429149</v>
      </c>
      <c r="Y1401" s="16" t="n">
        <v>0.229913239388383</v>
      </c>
      <c r="Z1401" s="16"/>
      <c r="AA1401" s="16" t="n">
        <v>0.269143002065295</v>
      </c>
      <c r="AB1401" s="16" t="n">
        <v>0.26046215499791</v>
      </c>
      <c r="AC1401" s="16" t="n">
        <v>0.209744956456171</v>
      </c>
      <c r="AD1401" s="16"/>
      <c r="AE1401" s="16" t="n">
        <v>0.277412066729578</v>
      </c>
      <c r="AF1401" s="16" t="n">
        <v>0.186839697140393</v>
      </c>
      <c r="AG1401" s="16" t="n">
        <v>0.286229179047077</v>
      </c>
      <c r="AH1401" s="16"/>
      <c r="AI1401" s="16" t="n">
        <v>0.316854702188817</v>
      </c>
      <c r="AJ1401" s="16" t="n">
        <v>0.201811946825174</v>
      </c>
    </row>
    <row r="1402">
      <c r="B1402" t="s">
        <v>405</v>
      </c>
      <c r="C1402" s="16" t="n">
        <v>0.250063209850728</v>
      </c>
      <c r="D1402" s="16" t="n">
        <v>0.156102450911296</v>
      </c>
      <c r="E1402" s="16" t="n">
        <v>0.346716341178391</v>
      </c>
      <c r="F1402" s="16"/>
      <c r="G1402" s="16" t="n">
        <v>0.212731622032963</v>
      </c>
      <c r="H1402" s="16" t="n">
        <v>0.257672825481183</v>
      </c>
      <c r="I1402" s="16" t="n">
        <v>0.255556850935046</v>
      </c>
      <c r="J1402" s="16"/>
      <c r="K1402" s="16" t="n">
        <v>0.256179636506207</v>
      </c>
      <c r="L1402" s="16" t="n">
        <v>0.238669928719817</v>
      </c>
      <c r="M1402" s="16" t="n">
        <v>0.20525066273645</v>
      </c>
      <c r="N1402" s="16" t="n">
        <v>0.329954739882698</v>
      </c>
      <c r="O1402" s="16" t="n">
        <v>0.10940402228355</v>
      </c>
      <c r="P1402" s="16" t="n">
        <v>0.343431836640675</v>
      </c>
      <c r="Q1402" s="16" t="n">
        <v>0.22465996032553</v>
      </c>
      <c r="R1402" s="16" t="n">
        <v>0.235711985996714</v>
      </c>
      <c r="S1402" s="16" t="n">
        <v>0.191234147945467</v>
      </c>
      <c r="T1402" s="16" t="n">
        <v>0.38821310932153</v>
      </c>
      <c r="U1402" s="16" t="n">
        <v>0.31856305682633</v>
      </c>
      <c r="V1402" s="16" t="n">
        <v>0.0795031131091653</v>
      </c>
      <c r="W1402" s="16"/>
      <c r="X1402" s="16" t="n">
        <v>0.25644819237333</v>
      </c>
      <c r="Y1402" s="16" t="n">
        <v>0.237308788663548</v>
      </c>
      <c r="Z1402" s="16"/>
      <c r="AA1402" s="16" t="n">
        <v>0.22283332067722</v>
      </c>
      <c r="AB1402" s="16" t="n">
        <v>0.242595588227012</v>
      </c>
      <c r="AC1402" s="16" t="n">
        <v>0.282447187509033</v>
      </c>
      <c r="AD1402" s="16"/>
      <c r="AE1402" s="16" t="n">
        <v>0.23292398753403</v>
      </c>
      <c r="AF1402" s="16" t="n">
        <v>0.26699469462492</v>
      </c>
      <c r="AG1402" s="16" t="n">
        <v>0.261905805830654</v>
      </c>
      <c r="AH1402" s="16"/>
      <c r="AI1402" s="16" t="n">
        <v>0.193418448049502</v>
      </c>
      <c r="AJ1402" s="16" t="n">
        <v>0.28238256348883</v>
      </c>
    </row>
    <row r="1403">
      <c r="B1403" t="s">
        <v>94</v>
      </c>
      <c r="C1403" s="16" t="n">
        <v>0.0448564276438881</v>
      </c>
      <c r="D1403" s="16" t="n">
        <v>0.0669336819800987</v>
      </c>
      <c r="E1403" s="16" t="n">
        <v>0.0240487955761086</v>
      </c>
      <c r="F1403" s="16"/>
      <c r="G1403" s="16" t="n">
        <v>0.0641683814438252</v>
      </c>
      <c r="H1403" s="16" t="n">
        <v>0.042391120289151</v>
      </c>
      <c r="I1403" s="16" t="n">
        <v>0.0405100884130915</v>
      </c>
      <c r="J1403" s="16"/>
      <c r="K1403" s="16" t="n">
        <v>0.0485531847064623</v>
      </c>
      <c r="L1403" s="16" t="n">
        <v>0.0175605359064989</v>
      </c>
      <c r="M1403" s="16" t="n">
        <v>0.0604210030552418</v>
      </c>
      <c r="N1403" s="16" t="n">
        <v>0</v>
      </c>
      <c r="O1403" s="16" t="n">
        <v>0.0336526060355276</v>
      </c>
      <c r="P1403" s="16" t="n">
        <v>0.021891065167825</v>
      </c>
      <c r="Q1403" s="16" t="n">
        <v>0.0854032034052998</v>
      </c>
      <c r="R1403" s="16" t="n">
        <v>0.0626023238123814</v>
      </c>
      <c r="S1403" s="16" t="n">
        <v>0.04330532910249</v>
      </c>
      <c r="T1403" s="16" t="n">
        <v>0.0804008414963611</v>
      </c>
      <c r="U1403" s="16" t="n">
        <v>0</v>
      </c>
      <c r="V1403" s="16" t="n">
        <v>0.0712014378773959</v>
      </c>
      <c r="W1403" s="16"/>
      <c r="X1403" s="16" t="n">
        <v>0.0437924163232114</v>
      </c>
      <c r="Y1403" s="16" t="n">
        <v>0.0469818600133271</v>
      </c>
      <c r="Z1403" s="16"/>
      <c r="AA1403" s="16" t="n">
        <v>0.0317783924993455</v>
      </c>
      <c r="AB1403" s="16" t="n">
        <v>0.0389953331090068</v>
      </c>
      <c r="AC1403" s="16" t="n">
        <v>0.0638101021767597</v>
      </c>
      <c r="AD1403" s="16"/>
      <c r="AE1403" s="16" t="n">
        <v>0.0485494877752048</v>
      </c>
      <c r="AF1403" s="16" t="n">
        <v>0.0306307329202325</v>
      </c>
      <c r="AG1403" s="16" t="n">
        <v>0.0633862689242369</v>
      </c>
      <c r="AH1403" s="16"/>
      <c r="AI1403" s="16" t="n">
        <v>0.0205325263094447</v>
      </c>
      <c r="AJ1403" s="16" t="n">
        <v>0.0409520486945676</v>
      </c>
    </row>
    <row r="1404">
      <c r="C1404" s="16"/>
      <c r="D1404" s="16"/>
      <c r="E1404" s="16"/>
      <c r="F1404" s="16"/>
      <c r="G1404" s="16"/>
      <c r="H1404" s="16"/>
      <c r="I1404" s="16"/>
      <c r="J1404" s="16"/>
      <c r="K1404" s="16"/>
      <c r="L1404" s="16"/>
      <c r="M1404" s="16"/>
      <c r="N1404" s="16"/>
      <c r="O1404" s="16"/>
      <c r="P1404" s="16"/>
      <c r="Q1404" s="16"/>
      <c r="R1404" s="16"/>
      <c r="S1404" s="16"/>
      <c r="T1404" s="16"/>
      <c r="U1404" s="16"/>
      <c r="V1404" s="16"/>
      <c r="W1404" s="16"/>
      <c r="X1404" s="16"/>
      <c r="Y1404" s="16"/>
      <c r="Z1404" s="16"/>
      <c r="AA1404" s="16"/>
      <c r="AB1404" s="16"/>
      <c r="AC1404" s="16"/>
      <c r="AD1404" s="16"/>
      <c r="AE1404" s="16"/>
      <c r="AF1404" s="16"/>
      <c r="AG1404" s="16"/>
      <c r="AH1404" s="16"/>
      <c r="AI1404" s="16"/>
      <c r="AJ1404" s="16"/>
    </row>
    <row r="1405">
      <c r="B1405" s="7" t="s">
        <v>407</v>
      </c>
      <c r="C1405" s="16"/>
      <c r="D1405" s="16"/>
      <c r="E1405" s="16"/>
      <c r="F1405" s="16"/>
      <c r="G1405" s="16"/>
      <c r="H1405" s="16"/>
      <c r="I1405" s="16"/>
      <c r="J1405" s="16"/>
      <c r="K1405" s="16"/>
      <c r="L1405" s="16"/>
      <c r="M1405" s="16"/>
      <c r="N1405" s="16"/>
      <c r="O1405" s="16"/>
      <c r="P1405" s="16"/>
      <c r="Q1405" s="16"/>
      <c r="R1405" s="16"/>
      <c r="S1405" s="16"/>
      <c r="T1405" s="16"/>
      <c r="U1405" s="16"/>
      <c r="V1405" s="16"/>
      <c r="W1405" s="16"/>
      <c r="X1405" s="16"/>
      <c r="Y1405" s="16"/>
      <c r="Z1405" s="16"/>
      <c r="AA1405" s="16"/>
      <c r="AB1405" s="16"/>
      <c r="AC1405" s="16"/>
      <c r="AD1405" s="16"/>
      <c r="AE1405" s="16"/>
      <c r="AF1405" s="16"/>
      <c r="AG1405" s="16"/>
      <c r="AH1405" s="16"/>
      <c r="AI1405" s="16"/>
      <c r="AJ1405" s="16"/>
    </row>
    <row r="1406">
      <c r="B1406" s="26" t="s">
        <v>353</v>
      </c>
      <c r="C1406" s="16"/>
      <c r="D1406" s="16"/>
      <c r="E1406" s="16"/>
      <c r="F1406" s="16"/>
      <c r="G1406" s="16"/>
      <c r="H1406" s="16"/>
      <c r="I1406" s="16"/>
      <c r="J1406" s="16"/>
      <c r="K1406" s="16"/>
      <c r="L1406" s="16"/>
      <c r="M1406" s="16"/>
      <c r="N1406" s="16"/>
      <c r="O1406" s="16"/>
      <c r="P1406" s="16"/>
      <c r="Q1406" s="16"/>
      <c r="R1406" s="16"/>
      <c r="S1406" s="16"/>
      <c r="T1406" s="16"/>
      <c r="U1406" s="16"/>
      <c r="V1406" s="16"/>
      <c r="W1406" s="16"/>
      <c r="X1406" s="16"/>
      <c r="Y1406" s="16"/>
      <c r="Z1406" s="16"/>
      <c r="AA1406" s="16"/>
      <c r="AB1406" s="16"/>
      <c r="AC1406" s="16"/>
      <c r="AD1406" s="16"/>
      <c r="AE1406" s="16"/>
      <c r="AF1406" s="16"/>
      <c r="AG1406" s="16"/>
      <c r="AH1406" s="16"/>
      <c r="AI1406" s="16"/>
      <c r="AJ1406" s="16"/>
    </row>
    <row r="1407">
      <c r="B1407" t="s">
        <v>83</v>
      </c>
      <c r="C1407" s="16" t="n">
        <v>0</v>
      </c>
      <c r="D1407" s="16" t="n">
        <v>0</v>
      </c>
      <c r="E1407" s="16" t="n">
        <v>0</v>
      </c>
      <c r="F1407" s="16"/>
      <c r="G1407" s="16" t="n">
        <v>0</v>
      </c>
      <c r="H1407" s="16" t="n">
        <v>0</v>
      </c>
      <c r="I1407" s="16" t="n">
        <v>0</v>
      </c>
      <c r="J1407" s="16"/>
      <c r="K1407" s="16" t="n">
        <v>0</v>
      </c>
      <c r="L1407" s="16" t="n">
        <v>0</v>
      </c>
      <c r="M1407" s="16" t="n">
        <v>0</v>
      </c>
      <c r="N1407" s="16" t="n">
        <v>0</v>
      </c>
      <c r="O1407" s="16" t="n">
        <v>0</v>
      </c>
      <c r="P1407" s="16" t="n">
        <v>0</v>
      </c>
      <c r="Q1407" s="16" t="n">
        <v>0</v>
      </c>
      <c r="R1407" s="16" t="n">
        <v>0</v>
      </c>
      <c r="S1407" s="16" t="n">
        <v>0</v>
      </c>
      <c r="T1407" s="16" t="n">
        <v>0</v>
      </c>
      <c r="U1407" s="16" t="n">
        <v>0</v>
      </c>
      <c r="V1407" s="16" t="n">
        <v>0</v>
      </c>
      <c r="W1407" s="16"/>
      <c r="X1407" s="16" t="n">
        <v>0</v>
      </c>
      <c r="Y1407" s="16" t="n">
        <v>0</v>
      </c>
      <c r="Z1407" s="16"/>
      <c r="AA1407" s="16" t="n">
        <v>0</v>
      </c>
      <c r="AB1407" s="16" t="n">
        <v>0</v>
      </c>
      <c r="AC1407" s="16" t="n">
        <v>0</v>
      </c>
      <c r="AD1407" s="16"/>
      <c r="AE1407" s="16" t="n">
        <v>0</v>
      </c>
      <c r="AF1407" s="16" t="n">
        <v>0</v>
      </c>
      <c r="AG1407" s="16" t="n">
        <v>0</v>
      </c>
      <c r="AH1407" s="16"/>
      <c r="AI1407" s="16" t="n">
        <v>0</v>
      </c>
      <c r="AJ1407" s="16" t="n">
        <v>0</v>
      </c>
    </row>
    <row r="1408">
      <c r="B1408" t="s">
        <v>73</v>
      </c>
      <c r="C1408" s="16" t="n">
        <v>0.534028941746677</v>
      </c>
      <c r="D1408" s="16" t="n">
        <v>0.491770631015336</v>
      </c>
      <c r="E1408" s="16" t="n">
        <v>0.578096873276934</v>
      </c>
      <c r="F1408" s="16"/>
      <c r="G1408" s="16" t="n">
        <v>0.539573809837762</v>
      </c>
      <c r="H1408" s="16" t="n">
        <v>0.522972562483332</v>
      </c>
      <c r="I1408" s="16" t="n">
        <v>0.542307288253533</v>
      </c>
      <c r="J1408" s="16"/>
      <c r="K1408" s="16" t="n">
        <v>0.559334390546487</v>
      </c>
      <c r="L1408" s="16" t="n">
        <v>0.519248230249667</v>
      </c>
      <c r="M1408" s="16" t="n">
        <v>0.499732787756115</v>
      </c>
      <c r="N1408" s="16" t="n">
        <v>0.609097500003992</v>
      </c>
      <c r="O1408" s="16" t="n">
        <v>0.644208842085857</v>
      </c>
      <c r="P1408" s="16" t="n">
        <v>0.529566151184689</v>
      </c>
      <c r="Q1408" s="16" t="n">
        <v>0.371089310792084</v>
      </c>
      <c r="R1408" s="16" t="n">
        <v>0.400739169894094</v>
      </c>
      <c r="S1408" s="16" t="n">
        <v>0.560612295247488</v>
      </c>
      <c r="T1408" s="16" t="n">
        <v>0.456638082447278</v>
      </c>
      <c r="U1408" s="16" t="n">
        <v>0.580811115718154</v>
      </c>
      <c r="V1408" s="16" t="n">
        <v>0.726246367732001</v>
      </c>
      <c r="W1408" s="16"/>
      <c r="X1408" s="16" t="n">
        <v>0.518814397404174</v>
      </c>
      <c r="Y1408" s="16" t="n">
        <v>0.560025519492168</v>
      </c>
      <c r="Z1408" s="16"/>
      <c r="AA1408" s="16" t="n">
        <v>0.610997777818709</v>
      </c>
      <c r="AB1408" s="16" t="n">
        <v>0.499636046996359</v>
      </c>
      <c r="AC1408" s="16" t="n">
        <v>0.516284441339532</v>
      </c>
      <c r="AD1408" s="16"/>
      <c r="AE1408" s="16" t="n">
        <v>0.585539614991862</v>
      </c>
      <c r="AF1408" s="16" t="n">
        <v>0.471936190828576</v>
      </c>
      <c r="AG1408" s="16" t="n">
        <v>0.5373110826369</v>
      </c>
      <c r="AH1408" s="16"/>
      <c r="AI1408" s="16" t="n">
        <v>0.551351208025662</v>
      </c>
      <c r="AJ1408" s="16" t="n">
        <v>0.58222414678897</v>
      </c>
    </row>
    <row r="1409">
      <c r="B1409" t="s">
        <v>50</v>
      </c>
      <c r="C1409" s="16" t="n">
        <v>0</v>
      </c>
      <c r="D1409" s="16" t="n">
        <v>0</v>
      </c>
      <c r="E1409" s="16" t="n">
        <v>0</v>
      </c>
      <c r="F1409" s="16"/>
      <c r="G1409" s="16" t="n">
        <v>0</v>
      </c>
      <c r="H1409" s="16" t="n">
        <v>0</v>
      </c>
      <c r="I1409" s="16" t="n">
        <v>0</v>
      </c>
      <c r="J1409" s="16"/>
      <c r="K1409" s="16" t="n">
        <v>0</v>
      </c>
      <c r="L1409" s="16" t="n">
        <v>0</v>
      </c>
      <c r="M1409" s="16" t="n">
        <v>0</v>
      </c>
      <c r="N1409" s="16" t="n">
        <v>0</v>
      </c>
      <c r="O1409" s="16" t="n">
        <v>0</v>
      </c>
      <c r="P1409" s="16" t="n">
        <v>0</v>
      </c>
      <c r="Q1409" s="16" t="n">
        <v>0</v>
      </c>
      <c r="R1409" s="16" t="n">
        <v>0</v>
      </c>
      <c r="S1409" s="16" t="n">
        <v>0</v>
      </c>
      <c r="T1409" s="16" t="n">
        <v>0</v>
      </c>
      <c r="U1409" s="16" t="n">
        <v>0</v>
      </c>
      <c r="V1409" s="16" t="n">
        <v>0</v>
      </c>
      <c r="W1409" s="16"/>
      <c r="X1409" s="16" t="n">
        <v>0</v>
      </c>
      <c r="Y1409" s="16" t="n">
        <v>0</v>
      </c>
      <c r="Z1409" s="16"/>
      <c r="AA1409" s="16" t="n">
        <v>0</v>
      </c>
      <c r="AB1409" s="16" t="n">
        <v>0</v>
      </c>
      <c r="AC1409" s="16" t="n">
        <v>0</v>
      </c>
      <c r="AD1409" s="16"/>
      <c r="AE1409" s="16" t="n">
        <v>0</v>
      </c>
      <c r="AF1409" s="16" t="n">
        <v>0</v>
      </c>
      <c r="AG1409" s="16" t="n">
        <v>0</v>
      </c>
      <c r="AH1409" s="16"/>
      <c r="AI1409" s="16" t="n">
        <v>0</v>
      </c>
      <c r="AJ1409" s="16" t="n">
        <v>0</v>
      </c>
    </row>
    <row r="1410">
      <c r="B1410" t="s">
        <v>402</v>
      </c>
      <c r="C1410" s="16" t="n">
        <v>0</v>
      </c>
      <c r="D1410" s="16" t="n">
        <v>0</v>
      </c>
      <c r="E1410" s="16" t="n">
        <v>0</v>
      </c>
      <c r="F1410" s="16"/>
      <c r="G1410" s="16" t="n">
        <v>0</v>
      </c>
      <c r="H1410" s="16" t="n">
        <v>0</v>
      </c>
      <c r="I1410" s="16" t="n">
        <v>0</v>
      </c>
      <c r="J1410" s="16"/>
      <c r="K1410" s="16" t="n">
        <v>0</v>
      </c>
      <c r="L1410" s="16" t="n">
        <v>0</v>
      </c>
      <c r="M1410" s="16" t="n">
        <v>0</v>
      </c>
      <c r="N1410" s="16" t="n">
        <v>0</v>
      </c>
      <c r="O1410" s="16" t="n">
        <v>0</v>
      </c>
      <c r="P1410" s="16" t="n">
        <v>0</v>
      </c>
      <c r="Q1410" s="16" t="n">
        <v>0</v>
      </c>
      <c r="R1410" s="16" t="n">
        <v>0</v>
      </c>
      <c r="S1410" s="16" t="n">
        <v>0</v>
      </c>
      <c r="T1410" s="16" t="n">
        <v>0</v>
      </c>
      <c r="U1410" s="16" t="n">
        <v>0</v>
      </c>
      <c r="V1410" s="16" t="n">
        <v>0</v>
      </c>
      <c r="W1410" s="16"/>
      <c r="X1410" s="16" t="n">
        <v>0</v>
      </c>
      <c r="Y1410" s="16" t="n">
        <v>0</v>
      </c>
      <c r="Z1410" s="16"/>
      <c r="AA1410" s="16" t="n">
        <v>0</v>
      </c>
      <c r="AB1410" s="16" t="n">
        <v>0</v>
      </c>
      <c r="AC1410" s="16" t="n">
        <v>0</v>
      </c>
      <c r="AD1410" s="16"/>
      <c r="AE1410" s="16" t="n">
        <v>0</v>
      </c>
      <c r="AF1410" s="16" t="n">
        <v>0</v>
      </c>
      <c r="AG1410" s="16" t="n">
        <v>0</v>
      </c>
      <c r="AH1410" s="16"/>
      <c r="AI1410" s="16" t="n">
        <v>0</v>
      </c>
      <c r="AJ1410" s="16" t="n">
        <v>0</v>
      </c>
    </row>
    <row r="1411">
      <c r="B1411" t="s">
        <v>403</v>
      </c>
      <c r="C1411" s="16" t="n">
        <v>0</v>
      </c>
      <c r="D1411" s="16" t="n">
        <v>0</v>
      </c>
      <c r="E1411" s="16" t="n">
        <v>0</v>
      </c>
      <c r="F1411" s="16"/>
      <c r="G1411" s="16" t="n">
        <v>0</v>
      </c>
      <c r="H1411" s="16" t="n">
        <v>0</v>
      </c>
      <c r="I1411" s="16" t="n">
        <v>0</v>
      </c>
      <c r="J1411" s="16"/>
      <c r="K1411" s="16" t="n">
        <v>0</v>
      </c>
      <c r="L1411" s="16" t="n">
        <v>0</v>
      </c>
      <c r="M1411" s="16" t="n">
        <v>0</v>
      </c>
      <c r="N1411" s="16" t="n">
        <v>0</v>
      </c>
      <c r="O1411" s="16" t="n">
        <v>0</v>
      </c>
      <c r="P1411" s="16" t="n">
        <v>0</v>
      </c>
      <c r="Q1411" s="16" t="n">
        <v>0</v>
      </c>
      <c r="R1411" s="16" t="n">
        <v>0</v>
      </c>
      <c r="S1411" s="16" t="n">
        <v>0</v>
      </c>
      <c r="T1411" s="16" t="n">
        <v>0</v>
      </c>
      <c r="U1411" s="16" t="n">
        <v>0</v>
      </c>
      <c r="V1411" s="16" t="n">
        <v>0</v>
      </c>
      <c r="W1411" s="16"/>
      <c r="X1411" s="16" t="n">
        <v>0</v>
      </c>
      <c r="Y1411" s="16" t="n">
        <v>0</v>
      </c>
      <c r="Z1411" s="16"/>
      <c r="AA1411" s="16" t="n">
        <v>0</v>
      </c>
      <c r="AB1411" s="16" t="n">
        <v>0</v>
      </c>
      <c r="AC1411" s="16" t="n">
        <v>0</v>
      </c>
      <c r="AD1411" s="16"/>
      <c r="AE1411" s="16" t="n">
        <v>0</v>
      </c>
      <c r="AF1411" s="16" t="n">
        <v>0</v>
      </c>
      <c r="AG1411" s="16" t="n">
        <v>0</v>
      </c>
      <c r="AH1411" s="16"/>
      <c r="AI1411" s="16" t="n">
        <v>0</v>
      </c>
      <c r="AJ1411" s="16" t="n">
        <v>0</v>
      </c>
    </row>
    <row r="1412">
      <c r="B1412" t="s">
        <v>404</v>
      </c>
      <c r="C1412" s="16" t="n">
        <v>0.151318893598753</v>
      </c>
      <c r="D1412" s="16" t="n">
        <v>0.173172625415591</v>
      </c>
      <c r="E1412" s="16" t="n">
        <v>0.127729583487164</v>
      </c>
      <c r="F1412" s="16"/>
      <c r="G1412" s="16" t="n">
        <v>0.136309336696603</v>
      </c>
      <c r="H1412" s="16" t="n">
        <v>0.140636216451112</v>
      </c>
      <c r="I1412" s="16" t="n">
        <v>0.167845172519437</v>
      </c>
      <c r="J1412" s="16"/>
      <c r="K1412" s="16" t="n">
        <v>0.208887907402444</v>
      </c>
      <c r="L1412" s="16" t="n">
        <v>0.172118816038566</v>
      </c>
      <c r="M1412" s="16" t="n">
        <v>0.14474743664334</v>
      </c>
      <c r="N1412" s="16" t="n">
        <v>0.0965100931887312</v>
      </c>
      <c r="O1412" s="16" t="n">
        <v>0.0489591837623967</v>
      </c>
      <c r="P1412" s="16" t="n">
        <v>0.152549280005543</v>
      </c>
      <c r="Q1412" s="16" t="n">
        <v>0.272289182591029</v>
      </c>
      <c r="R1412" s="16" t="n">
        <v>0.0937844625249102</v>
      </c>
      <c r="S1412" s="16" t="n">
        <v>0.12102122461305</v>
      </c>
      <c r="T1412" s="16" t="n">
        <v>0.0607717795232727</v>
      </c>
      <c r="U1412" s="16" t="n">
        <v>0.24141133835096</v>
      </c>
      <c r="V1412" s="16" t="n">
        <v>0.111644530164937</v>
      </c>
      <c r="W1412" s="16"/>
      <c r="X1412" s="16" t="n">
        <v>0.166716573310663</v>
      </c>
      <c r="Y1412" s="16" t="n">
        <v>0.125009398636581</v>
      </c>
      <c r="Z1412" s="16"/>
      <c r="AA1412" s="16" t="n">
        <v>0.131236164972017</v>
      </c>
      <c r="AB1412" s="16" t="n">
        <v>0.150896781258158</v>
      </c>
      <c r="AC1412" s="16" t="n">
        <v>0.168204739528674</v>
      </c>
      <c r="AD1412" s="16"/>
      <c r="AE1412" s="16" t="n">
        <v>0.123738225544168</v>
      </c>
      <c r="AF1412" s="16" t="n">
        <v>0.172549894220103</v>
      </c>
      <c r="AG1412" s="16" t="n">
        <v>0.170800719066881</v>
      </c>
      <c r="AH1412" s="16"/>
      <c r="AI1412" s="16" t="n">
        <v>0.157396308318364</v>
      </c>
      <c r="AJ1412" s="16" t="n">
        <v>0.16232587145959</v>
      </c>
    </row>
    <row r="1413">
      <c r="B1413" t="s">
        <v>405</v>
      </c>
      <c r="C1413" s="16" t="n">
        <v>0.260879296841658</v>
      </c>
      <c r="D1413" s="16" t="n">
        <v>0.269972133689769</v>
      </c>
      <c r="E1413" s="16" t="n">
        <v>0.249875794560247</v>
      </c>
      <c r="F1413" s="16"/>
      <c r="G1413" s="16" t="n">
        <v>0.290505877342781</v>
      </c>
      <c r="H1413" s="16" t="n">
        <v>0.262926249884902</v>
      </c>
      <c r="I1413" s="16" t="n">
        <v>0.246512084306875</v>
      </c>
      <c r="J1413" s="16"/>
      <c r="K1413" s="16" t="n">
        <v>0.218577814619983</v>
      </c>
      <c r="L1413" s="16" t="n">
        <v>0.231128644117158</v>
      </c>
      <c r="M1413" s="16" t="n">
        <v>0.208473313071016</v>
      </c>
      <c r="N1413" s="16" t="n">
        <v>0.221101609962107</v>
      </c>
      <c r="O1413" s="16" t="n">
        <v>0.283791165271015</v>
      </c>
      <c r="P1413" s="16" t="n">
        <v>0.272536893125723</v>
      </c>
      <c r="Q1413" s="16" t="n">
        <v>0.333996696838058</v>
      </c>
      <c r="R1413" s="16" t="n">
        <v>0.400739169894094</v>
      </c>
      <c r="S1413" s="16" t="n">
        <v>0.263690922674531</v>
      </c>
      <c r="T1413" s="16" t="n">
        <v>0.428164117271197</v>
      </c>
      <c r="U1413" s="16" t="n">
        <v>0.177777545930887</v>
      </c>
      <c r="V1413" s="16" t="n">
        <v>0.162109102103062</v>
      </c>
      <c r="W1413" s="16"/>
      <c r="X1413" s="16" t="n">
        <v>0.256393901240395</v>
      </c>
      <c r="Y1413" s="16" t="n">
        <v>0.268543340722472</v>
      </c>
      <c r="Z1413" s="16"/>
      <c r="AA1413" s="16" t="n">
        <v>0.242662062050829</v>
      </c>
      <c r="AB1413" s="16" t="n">
        <v>0.289690994124813</v>
      </c>
      <c r="AC1413" s="16" t="n">
        <v>0.238115439564491</v>
      </c>
      <c r="AD1413" s="16"/>
      <c r="AE1413" s="16" t="n">
        <v>0.242676954136488</v>
      </c>
      <c r="AF1413" s="16" t="n">
        <v>0.313820258119521</v>
      </c>
      <c r="AG1413" s="16" t="n">
        <v>0.204924573047786</v>
      </c>
      <c r="AH1413" s="16"/>
      <c r="AI1413" s="16" t="n">
        <v>0.27661780282421</v>
      </c>
      <c r="AJ1413" s="16" t="n">
        <v>0.199311603168472</v>
      </c>
    </row>
    <row r="1414">
      <c r="B1414" t="s">
        <v>94</v>
      </c>
      <c r="C1414" s="16" t="n">
        <v>0.053772867812911</v>
      </c>
      <c r="D1414" s="16" t="n">
        <v>0.0650846098793037</v>
      </c>
      <c r="E1414" s="16" t="n">
        <v>0.0442977486756549</v>
      </c>
      <c r="F1414" s="16"/>
      <c r="G1414" s="16" t="n">
        <v>0.0336109761228541</v>
      </c>
      <c r="H1414" s="16" t="n">
        <v>0.0734649711806536</v>
      </c>
      <c r="I1414" s="16" t="n">
        <v>0.0433354549201554</v>
      </c>
      <c r="J1414" s="16"/>
      <c r="K1414" s="16" t="n">
        <v>0.0131998874310857</v>
      </c>
      <c r="L1414" s="16" t="n">
        <v>0.0775043095946093</v>
      </c>
      <c r="M1414" s="16" t="n">
        <v>0.14704646252953</v>
      </c>
      <c r="N1414" s="16" t="n">
        <v>0.0732907968451703</v>
      </c>
      <c r="O1414" s="16" t="n">
        <v>0.0230408088807312</v>
      </c>
      <c r="P1414" s="16" t="n">
        <v>0.0453476756840447</v>
      </c>
      <c r="Q1414" s="16" t="n">
        <v>0.0226248097788293</v>
      </c>
      <c r="R1414" s="16" t="n">
        <v>0.104737197686902</v>
      </c>
      <c r="S1414" s="16" t="n">
        <v>0.0546755574649317</v>
      </c>
      <c r="T1414" s="16" t="n">
        <v>0.0544260207582522</v>
      </c>
      <c r="U1414" s="16" t="n">
        <v>0</v>
      </c>
      <c r="V1414" s="16" t="n">
        <v>0</v>
      </c>
      <c r="W1414" s="16"/>
      <c r="X1414" s="16" t="n">
        <v>0.0580751280447676</v>
      </c>
      <c r="Y1414" s="16" t="n">
        <v>0.046421741148779</v>
      </c>
      <c r="Z1414" s="16"/>
      <c r="AA1414" s="16" t="n">
        <v>0.0151039951584446</v>
      </c>
      <c r="AB1414" s="16" t="n">
        <v>0.0597761776206707</v>
      </c>
      <c r="AC1414" s="16" t="n">
        <v>0.077395379567303</v>
      </c>
      <c r="AD1414" s="16"/>
      <c r="AE1414" s="16" t="n">
        <v>0.0480452053274818</v>
      </c>
      <c r="AF1414" s="16" t="n">
        <v>0.0416936568317997</v>
      </c>
      <c r="AG1414" s="16" t="n">
        <v>0.0869636252484327</v>
      </c>
      <c r="AH1414" s="16"/>
      <c r="AI1414" s="16" t="n">
        <v>0.0146346808317641</v>
      </c>
      <c r="AJ1414" s="16" t="n">
        <v>0.0561383785829675</v>
      </c>
    </row>
    <row r="1415">
      <c r="C1415" s="16"/>
      <c r="D1415" s="16"/>
      <c r="E1415" s="16"/>
      <c r="F1415" s="16"/>
      <c r="G1415" s="16"/>
      <c r="H1415" s="16"/>
      <c r="I1415" s="16"/>
      <c r="J1415" s="16"/>
      <c r="K1415" s="16"/>
      <c r="L1415" s="16"/>
      <c r="M1415" s="16"/>
      <c r="N1415" s="16"/>
      <c r="O1415" s="16"/>
      <c r="P1415" s="16"/>
      <c r="Q1415" s="16"/>
      <c r="R1415" s="16"/>
      <c r="S1415" s="16"/>
      <c r="T1415" s="16"/>
      <c r="U1415" s="16"/>
      <c r="V1415" s="16"/>
      <c r="W1415" s="16"/>
      <c r="X1415" s="16"/>
      <c r="Y1415" s="16"/>
      <c r="Z1415" s="16"/>
      <c r="AA1415" s="16"/>
      <c r="AB1415" s="16"/>
      <c r="AC1415" s="16"/>
      <c r="AD1415" s="16"/>
      <c r="AE1415" s="16"/>
      <c r="AF1415" s="16"/>
      <c r="AG1415" s="16"/>
      <c r="AH1415" s="16"/>
      <c r="AI1415" s="16"/>
      <c r="AJ1415" s="16"/>
    </row>
    <row r="1416">
      <c r="B1416" s="7" t="s">
        <v>408</v>
      </c>
      <c r="C1416" s="16"/>
      <c r="D1416" s="16"/>
      <c r="E1416" s="16"/>
      <c r="F1416" s="16"/>
      <c r="G1416" s="16"/>
      <c r="H1416" s="16"/>
      <c r="I1416" s="16"/>
      <c r="J1416" s="16"/>
      <c r="K1416" s="16"/>
      <c r="L1416" s="16"/>
      <c r="M1416" s="16"/>
      <c r="N1416" s="16"/>
      <c r="O1416" s="16"/>
      <c r="P1416" s="16"/>
      <c r="Q1416" s="16"/>
      <c r="R1416" s="16"/>
      <c r="S1416" s="16"/>
      <c r="T1416" s="16"/>
      <c r="U1416" s="16"/>
      <c r="V1416" s="16"/>
      <c r="W1416" s="16"/>
      <c r="X1416" s="16"/>
      <c r="Y1416" s="16"/>
      <c r="Z1416" s="16"/>
      <c r="AA1416" s="16"/>
      <c r="AB1416" s="16"/>
      <c r="AC1416" s="16"/>
      <c r="AD1416" s="16"/>
      <c r="AE1416" s="16"/>
      <c r="AF1416" s="16"/>
      <c r="AG1416" s="16"/>
      <c r="AH1416" s="16"/>
      <c r="AI1416" s="16"/>
      <c r="AJ1416" s="16"/>
    </row>
    <row r="1417">
      <c r="B1417" s="26" t="s">
        <v>353</v>
      </c>
      <c r="C1417" s="16"/>
      <c r="D1417" s="16"/>
      <c r="E1417" s="16"/>
      <c r="F1417" s="16"/>
      <c r="G1417" s="16"/>
      <c r="H1417" s="16"/>
      <c r="I1417" s="16"/>
      <c r="J1417" s="16"/>
      <c r="K1417" s="16"/>
      <c r="L1417" s="16"/>
      <c r="M1417" s="16"/>
      <c r="N1417" s="16"/>
      <c r="O1417" s="16"/>
      <c r="P1417" s="16"/>
      <c r="Q1417" s="16"/>
      <c r="R1417" s="16"/>
      <c r="S1417" s="16"/>
      <c r="T1417" s="16"/>
      <c r="U1417" s="16"/>
      <c r="V1417" s="16"/>
      <c r="W1417" s="16"/>
      <c r="X1417" s="16"/>
      <c r="Y1417" s="16"/>
      <c r="Z1417" s="16"/>
      <c r="AA1417" s="16"/>
      <c r="AB1417" s="16"/>
      <c r="AC1417" s="16"/>
      <c r="AD1417" s="16"/>
      <c r="AE1417" s="16"/>
      <c r="AF1417" s="16"/>
      <c r="AG1417" s="16"/>
      <c r="AH1417" s="16"/>
      <c r="AI1417" s="16"/>
      <c r="AJ1417" s="16"/>
    </row>
    <row r="1418">
      <c r="B1418" t="s">
        <v>83</v>
      </c>
      <c r="C1418" s="16" t="n">
        <v>0.331099477459125</v>
      </c>
      <c r="D1418" s="16" t="n">
        <v>0.421911127724339</v>
      </c>
      <c r="E1418" s="16" t="n">
        <v>0.248342864833884</v>
      </c>
      <c r="F1418" s="16"/>
      <c r="G1418" s="16" t="n">
        <v>0.301791122067644</v>
      </c>
      <c r="H1418" s="16" t="n">
        <v>0.348067644251675</v>
      </c>
      <c r="I1418" s="16" t="n">
        <v>0.326661248101028</v>
      </c>
      <c r="J1418" s="16"/>
      <c r="K1418" s="16" t="n">
        <v>0.273490121555006</v>
      </c>
      <c r="L1418" s="16" t="n">
        <v>0.196734062240085</v>
      </c>
      <c r="M1418" s="16" t="n">
        <v>0.31850164862477</v>
      </c>
      <c r="N1418" s="16" t="n">
        <v>0.566214808511677</v>
      </c>
      <c r="O1418" s="16" t="n">
        <v>0.219586769308473</v>
      </c>
      <c r="P1418" s="16" t="n">
        <v>0.298031843733051</v>
      </c>
      <c r="Q1418" s="16" t="n">
        <v>0.328205439263806</v>
      </c>
      <c r="R1418" s="16" t="n">
        <v>0.539167432542965</v>
      </c>
      <c r="S1418" s="16" t="n">
        <v>0.366996094085078</v>
      </c>
      <c r="T1418" s="16" t="n">
        <v>0.316467641638145</v>
      </c>
      <c r="U1418" s="16" t="n">
        <v>0.454336879635148</v>
      </c>
      <c r="V1418" s="16" t="n">
        <v>0.371263209673976</v>
      </c>
      <c r="W1418" s="16"/>
      <c r="X1418" s="16" t="n">
        <v>0.372305722431611</v>
      </c>
      <c r="Y1418" s="16" t="n">
        <v>0.262475486292129</v>
      </c>
      <c r="Z1418" s="16"/>
      <c r="AA1418" s="16" t="n">
        <v>0.358670615032855</v>
      </c>
      <c r="AB1418" s="16" t="n">
        <v>0.289105698252778</v>
      </c>
      <c r="AC1418" s="16" t="n">
        <v>0.359464006658424</v>
      </c>
      <c r="AD1418" s="16"/>
      <c r="AE1418" s="16" t="n">
        <v>0.384644336125579</v>
      </c>
      <c r="AF1418" s="16" t="n">
        <v>0.28810262912429</v>
      </c>
      <c r="AG1418" s="16" t="n">
        <v>0.276528985598009</v>
      </c>
      <c r="AH1418" s="16"/>
      <c r="AI1418" s="16" t="n">
        <v>0.368711346497615</v>
      </c>
      <c r="AJ1418" s="16" t="n">
        <v>0.294720235559898</v>
      </c>
    </row>
    <row r="1419">
      <c r="B1419" t="s">
        <v>73</v>
      </c>
      <c r="C1419" s="16" t="n">
        <v>0</v>
      </c>
      <c r="D1419" s="16" t="n">
        <v>0</v>
      </c>
      <c r="E1419" s="16" t="n">
        <v>0</v>
      </c>
      <c r="F1419" s="16"/>
      <c r="G1419" s="16" t="n">
        <v>0</v>
      </c>
      <c r="H1419" s="16" t="n">
        <v>0</v>
      </c>
      <c r="I1419" s="16" t="n">
        <v>0</v>
      </c>
      <c r="J1419" s="16"/>
      <c r="K1419" s="16" t="n">
        <v>0</v>
      </c>
      <c r="L1419" s="16" t="n">
        <v>0</v>
      </c>
      <c r="M1419" s="16" t="n">
        <v>0</v>
      </c>
      <c r="N1419" s="16" t="n">
        <v>0</v>
      </c>
      <c r="O1419" s="16" t="n">
        <v>0</v>
      </c>
      <c r="P1419" s="16" t="n">
        <v>0</v>
      </c>
      <c r="Q1419" s="16" t="n">
        <v>0</v>
      </c>
      <c r="R1419" s="16" t="n">
        <v>0</v>
      </c>
      <c r="S1419" s="16" t="n">
        <v>0</v>
      </c>
      <c r="T1419" s="16" t="n">
        <v>0</v>
      </c>
      <c r="U1419" s="16" t="n">
        <v>0</v>
      </c>
      <c r="V1419" s="16" t="n">
        <v>0</v>
      </c>
      <c r="W1419" s="16"/>
      <c r="X1419" s="16" t="n">
        <v>0</v>
      </c>
      <c r="Y1419" s="16" t="n">
        <v>0</v>
      </c>
      <c r="Z1419" s="16"/>
      <c r="AA1419" s="16" t="n">
        <v>0</v>
      </c>
      <c r="AB1419" s="16" t="n">
        <v>0</v>
      </c>
      <c r="AC1419" s="16" t="n">
        <v>0</v>
      </c>
      <c r="AD1419" s="16"/>
      <c r="AE1419" s="16" t="n">
        <v>0</v>
      </c>
      <c r="AF1419" s="16" t="n">
        <v>0</v>
      </c>
      <c r="AG1419" s="16" t="n">
        <v>0</v>
      </c>
      <c r="AH1419" s="16"/>
      <c r="AI1419" s="16" t="n">
        <v>0</v>
      </c>
      <c r="AJ1419" s="16" t="n">
        <v>0</v>
      </c>
    </row>
    <row r="1420">
      <c r="B1420" t="s">
        <v>50</v>
      </c>
      <c r="C1420" s="16" t="n">
        <v>0</v>
      </c>
      <c r="D1420" s="16" t="n">
        <v>0</v>
      </c>
      <c r="E1420" s="16" t="n">
        <v>0</v>
      </c>
      <c r="F1420" s="16"/>
      <c r="G1420" s="16" t="n">
        <v>0</v>
      </c>
      <c r="H1420" s="16" t="n">
        <v>0</v>
      </c>
      <c r="I1420" s="16" t="n">
        <v>0</v>
      </c>
      <c r="J1420" s="16"/>
      <c r="K1420" s="16" t="n">
        <v>0</v>
      </c>
      <c r="L1420" s="16" t="n">
        <v>0</v>
      </c>
      <c r="M1420" s="16" t="n">
        <v>0</v>
      </c>
      <c r="N1420" s="16" t="n">
        <v>0</v>
      </c>
      <c r="O1420" s="16" t="n">
        <v>0</v>
      </c>
      <c r="P1420" s="16" t="n">
        <v>0</v>
      </c>
      <c r="Q1420" s="16" t="n">
        <v>0</v>
      </c>
      <c r="R1420" s="16" t="n">
        <v>0</v>
      </c>
      <c r="S1420" s="16" t="n">
        <v>0</v>
      </c>
      <c r="T1420" s="16" t="n">
        <v>0</v>
      </c>
      <c r="U1420" s="16" t="n">
        <v>0</v>
      </c>
      <c r="V1420" s="16" t="n">
        <v>0</v>
      </c>
      <c r="W1420" s="16"/>
      <c r="X1420" s="16" t="n">
        <v>0</v>
      </c>
      <c r="Y1420" s="16" t="n">
        <v>0</v>
      </c>
      <c r="Z1420" s="16"/>
      <c r="AA1420" s="16" t="n">
        <v>0</v>
      </c>
      <c r="AB1420" s="16" t="n">
        <v>0</v>
      </c>
      <c r="AC1420" s="16" t="n">
        <v>0</v>
      </c>
      <c r="AD1420" s="16"/>
      <c r="AE1420" s="16" t="n">
        <v>0</v>
      </c>
      <c r="AF1420" s="16" t="n">
        <v>0</v>
      </c>
      <c r="AG1420" s="16" t="n">
        <v>0</v>
      </c>
      <c r="AH1420" s="16"/>
      <c r="AI1420" s="16" t="n">
        <v>0</v>
      </c>
      <c r="AJ1420" s="16" t="n">
        <v>0</v>
      </c>
    </row>
    <row r="1421">
      <c r="B1421" t="s">
        <v>402</v>
      </c>
      <c r="C1421" s="16" t="n">
        <v>0</v>
      </c>
      <c r="D1421" s="16" t="n">
        <v>0</v>
      </c>
      <c r="E1421" s="16" t="n">
        <v>0</v>
      </c>
      <c r="F1421" s="16"/>
      <c r="G1421" s="16" t="n">
        <v>0</v>
      </c>
      <c r="H1421" s="16" t="n">
        <v>0</v>
      </c>
      <c r="I1421" s="16" t="n">
        <v>0</v>
      </c>
      <c r="J1421" s="16"/>
      <c r="K1421" s="16" t="n">
        <v>0</v>
      </c>
      <c r="L1421" s="16" t="n">
        <v>0</v>
      </c>
      <c r="M1421" s="16" t="n">
        <v>0</v>
      </c>
      <c r="N1421" s="16" t="n">
        <v>0</v>
      </c>
      <c r="O1421" s="16" t="n">
        <v>0</v>
      </c>
      <c r="P1421" s="16" t="n">
        <v>0</v>
      </c>
      <c r="Q1421" s="16" t="n">
        <v>0</v>
      </c>
      <c r="R1421" s="16" t="n">
        <v>0</v>
      </c>
      <c r="S1421" s="16" t="n">
        <v>0</v>
      </c>
      <c r="T1421" s="16" t="n">
        <v>0</v>
      </c>
      <c r="U1421" s="16" t="n">
        <v>0</v>
      </c>
      <c r="V1421" s="16" t="n">
        <v>0</v>
      </c>
      <c r="W1421" s="16"/>
      <c r="X1421" s="16" t="n">
        <v>0</v>
      </c>
      <c r="Y1421" s="16" t="n">
        <v>0</v>
      </c>
      <c r="Z1421" s="16"/>
      <c r="AA1421" s="16" t="n">
        <v>0</v>
      </c>
      <c r="AB1421" s="16" t="n">
        <v>0</v>
      </c>
      <c r="AC1421" s="16" t="n">
        <v>0</v>
      </c>
      <c r="AD1421" s="16"/>
      <c r="AE1421" s="16" t="n">
        <v>0</v>
      </c>
      <c r="AF1421" s="16" t="n">
        <v>0</v>
      </c>
      <c r="AG1421" s="16" t="n">
        <v>0</v>
      </c>
      <c r="AH1421" s="16"/>
      <c r="AI1421" s="16" t="n">
        <v>0</v>
      </c>
      <c r="AJ1421" s="16" t="n">
        <v>0</v>
      </c>
    </row>
    <row r="1422">
      <c r="B1422" t="s">
        <v>403</v>
      </c>
      <c r="C1422" s="16" t="n">
        <v>0</v>
      </c>
      <c r="D1422" s="16" t="n">
        <v>0</v>
      </c>
      <c r="E1422" s="16" t="n">
        <v>0</v>
      </c>
      <c r="F1422" s="16"/>
      <c r="G1422" s="16" t="n">
        <v>0</v>
      </c>
      <c r="H1422" s="16" t="n">
        <v>0</v>
      </c>
      <c r="I1422" s="16" t="n">
        <v>0</v>
      </c>
      <c r="J1422" s="16"/>
      <c r="K1422" s="16" t="n">
        <v>0</v>
      </c>
      <c r="L1422" s="16" t="n">
        <v>0</v>
      </c>
      <c r="M1422" s="16" t="n">
        <v>0</v>
      </c>
      <c r="N1422" s="16" t="n">
        <v>0</v>
      </c>
      <c r="O1422" s="16" t="n">
        <v>0</v>
      </c>
      <c r="P1422" s="16" t="n">
        <v>0</v>
      </c>
      <c r="Q1422" s="16" t="n">
        <v>0</v>
      </c>
      <c r="R1422" s="16" t="n">
        <v>0</v>
      </c>
      <c r="S1422" s="16" t="n">
        <v>0</v>
      </c>
      <c r="T1422" s="16" t="n">
        <v>0</v>
      </c>
      <c r="U1422" s="16" t="n">
        <v>0</v>
      </c>
      <c r="V1422" s="16" t="n">
        <v>0</v>
      </c>
      <c r="W1422" s="16"/>
      <c r="X1422" s="16" t="n">
        <v>0</v>
      </c>
      <c r="Y1422" s="16" t="n">
        <v>0</v>
      </c>
      <c r="Z1422" s="16"/>
      <c r="AA1422" s="16" t="n">
        <v>0</v>
      </c>
      <c r="AB1422" s="16" t="n">
        <v>0</v>
      </c>
      <c r="AC1422" s="16" t="n">
        <v>0</v>
      </c>
      <c r="AD1422" s="16"/>
      <c r="AE1422" s="16" t="n">
        <v>0</v>
      </c>
      <c r="AF1422" s="16" t="n">
        <v>0</v>
      </c>
      <c r="AG1422" s="16" t="n">
        <v>0</v>
      </c>
      <c r="AH1422" s="16"/>
      <c r="AI1422" s="16" t="n">
        <v>0</v>
      </c>
      <c r="AJ1422" s="16" t="n">
        <v>0</v>
      </c>
    </row>
    <row r="1423">
      <c r="B1423" t="s">
        <v>404</v>
      </c>
      <c r="C1423" s="16" t="n">
        <v>0.362921852305241</v>
      </c>
      <c r="D1423" s="16" t="n">
        <v>0.308081812403607</v>
      </c>
      <c r="E1423" s="16" t="n">
        <v>0.409252179533783</v>
      </c>
      <c r="F1423" s="16"/>
      <c r="G1423" s="16" t="n">
        <v>0.413827205477539</v>
      </c>
      <c r="H1423" s="16" t="n">
        <v>0.339126361549359</v>
      </c>
      <c r="I1423" s="16" t="n">
        <v>0.366046921569432</v>
      </c>
      <c r="J1423" s="16"/>
      <c r="K1423" s="16" t="n">
        <v>0.363293372865532</v>
      </c>
      <c r="L1423" s="16" t="n">
        <v>0.427914850553175</v>
      </c>
      <c r="M1423" s="16" t="n">
        <v>0.422218583751318</v>
      </c>
      <c r="N1423" s="16" t="n">
        <v>0.146729321200818</v>
      </c>
      <c r="O1423" s="16" t="n">
        <v>0.527814141641185</v>
      </c>
      <c r="P1423" s="16" t="n">
        <v>0.404413658299495</v>
      </c>
      <c r="Q1423" s="16" t="n">
        <v>0.307697313352781</v>
      </c>
      <c r="R1423" s="16" t="n">
        <v>0.299800252595359</v>
      </c>
      <c r="S1423" s="16" t="n">
        <v>0.358114581797664</v>
      </c>
      <c r="T1423" s="16" t="n">
        <v>0.386098458043603</v>
      </c>
      <c r="U1423" s="16" t="n">
        <v>0.288145114854795</v>
      </c>
      <c r="V1423" s="16" t="n">
        <v>0.309552508750937</v>
      </c>
      <c r="W1423" s="16"/>
      <c r="X1423" s="16" t="n">
        <v>0.331372255374528</v>
      </c>
      <c r="Y1423" s="16" t="n">
        <v>0.41546387020911</v>
      </c>
      <c r="Z1423" s="16"/>
      <c r="AA1423" s="16" t="n">
        <v>0.334590485373923</v>
      </c>
      <c r="AB1423" s="16" t="n">
        <v>0.415112433003573</v>
      </c>
      <c r="AC1423" s="16" t="n">
        <v>0.32192089828666</v>
      </c>
      <c r="AD1423" s="16"/>
      <c r="AE1423" s="16" t="n">
        <v>0.375139316391165</v>
      </c>
      <c r="AF1423" s="16" t="n">
        <v>0.3690079800677</v>
      </c>
      <c r="AG1423" s="16" t="n">
        <v>0.319992645464992</v>
      </c>
      <c r="AH1423" s="16"/>
      <c r="AI1423" s="16" t="n">
        <v>0.427264804356314</v>
      </c>
      <c r="AJ1423" s="16" t="n">
        <v>0.339144760088455</v>
      </c>
    </row>
    <row r="1424">
      <c r="B1424" t="s">
        <v>405</v>
      </c>
      <c r="C1424" s="16" t="n">
        <v>0.154024686382742</v>
      </c>
      <c r="D1424" s="16" t="n">
        <v>0.145074556563731</v>
      </c>
      <c r="E1424" s="16" t="n">
        <v>0.166517043768859</v>
      </c>
      <c r="F1424" s="16"/>
      <c r="G1424" s="16" t="n">
        <v>0.111523892147896</v>
      </c>
      <c r="H1424" s="16" t="n">
        <v>0.151293208849627</v>
      </c>
      <c r="I1424" s="16" t="n">
        <v>0.16966372068275</v>
      </c>
      <c r="J1424" s="16"/>
      <c r="K1424" s="16" t="n">
        <v>0.166627828724355</v>
      </c>
      <c r="L1424" s="16" t="n">
        <v>0.178949965221584</v>
      </c>
      <c r="M1424" s="16" t="n">
        <v>0.146754740286471</v>
      </c>
      <c r="N1424" s="16" t="n">
        <v>0.164011812337373</v>
      </c>
      <c r="O1424" s="16" t="n">
        <v>0.145481176377361</v>
      </c>
      <c r="P1424" s="16" t="n">
        <v>0.174363616897271</v>
      </c>
      <c r="Q1424" s="16" t="n">
        <v>0.215162181757912</v>
      </c>
      <c r="R1424" s="16" t="n">
        <v>0.0476793746178457</v>
      </c>
      <c r="S1424" s="16" t="n">
        <v>0.121671034243266</v>
      </c>
      <c r="T1424" s="16" t="n">
        <v>0.119038920241396</v>
      </c>
      <c r="U1424" s="16" t="n">
        <v>0.145351686544368</v>
      </c>
      <c r="V1424" s="16" t="n">
        <v>0.152627090848946</v>
      </c>
      <c r="W1424" s="16"/>
      <c r="X1424" s="16" t="n">
        <v>0.140869057773974</v>
      </c>
      <c r="Y1424" s="16" t="n">
        <v>0.175933786375892</v>
      </c>
      <c r="Z1424" s="16"/>
      <c r="AA1424" s="16" t="n">
        <v>0.192544823249213</v>
      </c>
      <c r="AB1424" s="16" t="n">
        <v>0.143806290036634</v>
      </c>
      <c r="AC1424" s="16" t="n">
        <v>0.13010965258018</v>
      </c>
      <c r="AD1424" s="16"/>
      <c r="AE1424" s="16" t="n">
        <v>0.13931750739227</v>
      </c>
      <c r="AF1424" s="16" t="n">
        <v>0.17498646283037</v>
      </c>
      <c r="AG1424" s="16" t="n">
        <v>0.151467515181568</v>
      </c>
      <c r="AH1424" s="16"/>
      <c r="AI1424" s="16" t="n">
        <v>0.145502569641883</v>
      </c>
      <c r="AJ1424" s="16" t="n">
        <v>0.206317909558781</v>
      </c>
    </row>
    <row r="1425">
      <c r="B1425" t="s">
        <v>94</v>
      </c>
      <c r="C1425" s="16" t="n">
        <v>0.151953983852892</v>
      </c>
      <c r="D1425" s="16" t="n">
        <v>0.124932503308323</v>
      </c>
      <c r="E1425" s="16" t="n">
        <v>0.175887911863474</v>
      </c>
      <c r="F1425" s="16"/>
      <c r="G1425" s="16" t="n">
        <v>0.172857780306922</v>
      </c>
      <c r="H1425" s="16" t="n">
        <v>0.161512785349338</v>
      </c>
      <c r="I1425" s="16" t="n">
        <v>0.13762810964679</v>
      </c>
      <c r="J1425" s="16"/>
      <c r="K1425" s="16" t="n">
        <v>0.196588676855107</v>
      </c>
      <c r="L1425" s="16" t="n">
        <v>0.196401121985156</v>
      </c>
      <c r="M1425" s="16" t="n">
        <v>0.112525027337441</v>
      </c>
      <c r="N1425" s="16" t="n">
        <v>0.123044057950132</v>
      </c>
      <c r="O1425" s="16" t="n">
        <v>0.107117912672981</v>
      </c>
      <c r="P1425" s="16" t="n">
        <v>0.123190881070183</v>
      </c>
      <c r="Q1425" s="16" t="n">
        <v>0.148935065625501</v>
      </c>
      <c r="R1425" s="16" t="n">
        <v>0.11335294024383</v>
      </c>
      <c r="S1425" s="16" t="n">
        <v>0.153218289873992</v>
      </c>
      <c r="T1425" s="16" t="n">
        <v>0.178394980076856</v>
      </c>
      <c r="U1425" s="16" t="n">
        <v>0.112166318965689</v>
      </c>
      <c r="V1425" s="16" t="n">
        <v>0.166557190726141</v>
      </c>
      <c r="W1425" s="16"/>
      <c r="X1425" s="16" t="n">
        <v>0.155452964419888</v>
      </c>
      <c r="Y1425" s="16" t="n">
        <v>0.146126857122869</v>
      </c>
      <c r="Z1425" s="16"/>
      <c r="AA1425" s="16" t="n">
        <v>0.114194076344009</v>
      </c>
      <c r="AB1425" s="16" t="n">
        <v>0.151975578707015</v>
      </c>
      <c r="AC1425" s="16" t="n">
        <v>0.188505442474737</v>
      </c>
      <c r="AD1425" s="16"/>
      <c r="AE1425" s="16" t="n">
        <v>0.100898840090986</v>
      </c>
      <c r="AF1425" s="16" t="n">
        <v>0.16790292797764</v>
      </c>
      <c r="AG1425" s="16" t="n">
        <v>0.252010853755431</v>
      </c>
      <c r="AH1425" s="16"/>
      <c r="AI1425" s="16" t="n">
        <v>0.0585212795041876</v>
      </c>
      <c r="AJ1425" s="16" t="n">
        <v>0.159817094792867</v>
      </c>
    </row>
    <row r="1426">
      <c r="C1426" s="16"/>
      <c r="D1426" s="16"/>
      <c r="E1426" s="16"/>
      <c r="F1426" s="16"/>
      <c r="G1426" s="16"/>
      <c r="H1426" s="16"/>
      <c r="I1426" s="16"/>
      <c r="J1426" s="16"/>
      <c r="K1426" s="16"/>
      <c r="L1426" s="16"/>
      <c r="M1426" s="16"/>
      <c r="N1426" s="16"/>
      <c r="O1426" s="16"/>
      <c r="P1426" s="16"/>
      <c r="Q1426" s="16"/>
      <c r="R1426" s="16"/>
      <c r="S1426" s="16"/>
      <c r="T1426" s="16"/>
      <c r="U1426" s="16"/>
      <c r="V1426" s="16"/>
      <c r="W1426" s="16"/>
      <c r="X1426" s="16"/>
      <c r="Y1426" s="16"/>
      <c r="Z1426" s="16"/>
      <c r="AA1426" s="16"/>
      <c r="AB1426" s="16"/>
      <c r="AC1426" s="16"/>
      <c r="AD1426" s="16"/>
      <c r="AE1426" s="16"/>
      <c r="AF1426" s="16"/>
      <c r="AG1426" s="16"/>
      <c r="AH1426" s="16"/>
      <c r="AI1426" s="16"/>
      <c r="AJ1426" s="16"/>
    </row>
    <row r="1427">
      <c r="B1427" s="7" t="s">
        <v>408</v>
      </c>
      <c r="C1427" s="16"/>
      <c r="D1427" s="16"/>
      <c r="E1427" s="16"/>
      <c r="F1427" s="16"/>
      <c r="G1427" s="16"/>
      <c r="H1427" s="16"/>
      <c r="I1427" s="16"/>
      <c r="J1427" s="16"/>
      <c r="K1427" s="16"/>
      <c r="L1427" s="16"/>
      <c r="M1427" s="16"/>
      <c r="N1427" s="16"/>
      <c r="O1427" s="16"/>
      <c r="P1427" s="16"/>
      <c r="Q1427" s="16"/>
      <c r="R1427" s="16"/>
      <c r="S1427" s="16"/>
      <c r="T1427" s="16"/>
      <c r="U1427" s="16"/>
      <c r="V1427" s="16"/>
      <c r="W1427" s="16"/>
      <c r="X1427" s="16"/>
      <c r="Y1427" s="16"/>
      <c r="Z1427" s="16"/>
      <c r="AA1427" s="16"/>
      <c r="AB1427" s="16"/>
      <c r="AC1427" s="16"/>
      <c r="AD1427" s="16"/>
      <c r="AE1427" s="16"/>
      <c r="AF1427" s="16"/>
      <c r="AG1427" s="16"/>
      <c r="AH1427" s="16"/>
      <c r="AI1427" s="16"/>
      <c r="AJ1427" s="16"/>
    </row>
    <row r="1428">
      <c r="B1428" s="26" t="s">
        <v>353</v>
      </c>
      <c r="C1428" s="16"/>
      <c r="D1428" s="16"/>
      <c r="E1428" s="16"/>
      <c r="F1428" s="16"/>
      <c r="G1428" s="16"/>
      <c r="H1428" s="16"/>
      <c r="I1428" s="16"/>
      <c r="J1428" s="16"/>
      <c r="K1428" s="16"/>
      <c r="L1428" s="16"/>
      <c r="M1428" s="16"/>
      <c r="N1428" s="16"/>
      <c r="O1428" s="16"/>
      <c r="P1428" s="16"/>
      <c r="Q1428" s="16"/>
      <c r="R1428" s="16"/>
      <c r="S1428" s="16"/>
      <c r="T1428" s="16"/>
      <c r="U1428" s="16"/>
      <c r="V1428" s="16"/>
      <c r="W1428" s="16"/>
      <c r="X1428" s="16"/>
      <c r="Y1428" s="16"/>
      <c r="Z1428" s="16"/>
      <c r="AA1428" s="16"/>
      <c r="AB1428" s="16"/>
      <c r="AC1428" s="16"/>
      <c r="AD1428" s="16"/>
      <c r="AE1428" s="16"/>
      <c r="AF1428" s="16"/>
      <c r="AG1428" s="16"/>
      <c r="AH1428" s="16"/>
      <c r="AI1428" s="16"/>
      <c r="AJ1428" s="16"/>
    </row>
    <row r="1429">
      <c r="B1429" t="s">
        <v>403</v>
      </c>
      <c r="C1429" s="16" t="n">
        <v>0.505219520722137</v>
      </c>
      <c r="D1429" s="16" t="n">
        <v>0.597828885041502</v>
      </c>
      <c r="E1429" s="16" t="n">
        <v>0.405613733668652</v>
      </c>
      <c r="F1429" s="16"/>
      <c r="G1429" s="16" t="n">
        <v>0.561368492696847</v>
      </c>
      <c r="H1429" s="16" t="n">
        <v>0.490467767903447</v>
      </c>
      <c r="I1429" s="16" t="n">
        <v>0.494715907749039</v>
      </c>
      <c r="J1429" s="16"/>
      <c r="K1429" s="16" t="n">
        <v>0.578011058102398</v>
      </c>
      <c r="L1429" s="16" t="n">
        <v>0.484122358827926</v>
      </c>
      <c r="M1429" s="16" t="n">
        <v>0.300534021651829</v>
      </c>
      <c r="N1429" s="16" t="n">
        <v>0.671411376852141</v>
      </c>
      <c r="O1429" s="16" t="n">
        <v>0.445084928597777</v>
      </c>
      <c r="P1429" s="16" t="n">
        <v>0.537513520180276</v>
      </c>
      <c r="Q1429" s="16" t="n">
        <v>0.463236725610519</v>
      </c>
      <c r="R1429" s="16" t="n">
        <v>0.227702528748074</v>
      </c>
      <c r="S1429" s="16" t="n">
        <v>0.55859588682262</v>
      </c>
      <c r="T1429" s="16" t="n">
        <v>0.398581032297077</v>
      </c>
      <c r="U1429" s="16" t="n">
        <v>0.643707025447391</v>
      </c>
      <c r="V1429" s="16" t="n">
        <v>0.628951696787196</v>
      </c>
      <c r="W1429" s="16"/>
      <c r="X1429" s="16" t="n">
        <v>0.482469696778735</v>
      </c>
      <c r="Y1429" s="16" t="n">
        <v>0.541823941391842</v>
      </c>
      <c r="Z1429" s="16"/>
      <c r="AA1429" s="16" t="n">
        <v>0.545927095855248</v>
      </c>
      <c r="AB1429" s="16" t="n">
        <v>0.509096948364472</v>
      </c>
      <c r="AC1429" s="16" t="n">
        <v>0.468280977182787</v>
      </c>
      <c r="AD1429" s="16"/>
      <c r="AE1429" s="16" t="n">
        <v>0.477247634060578</v>
      </c>
      <c r="AF1429" s="16" t="n">
        <v>0.538308102948573</v>
      </c>
      <c r="AG1429" s="16" t="n">
        <v>0.505071527947923</v>
      </c>
      <c r="AH1429" s="16"/>
      <c r="AI1429" s="16" t="n">
        <v>0.56130859213866</v>
      </c>
      <c r="AJ1429" s="16" t="n">
        <v>0.537535376302377</v>
      </c>
    </row>
    <row r="1430">
      <c r="B1430" t="s">
        <v>73</v>
      </c>
      <c r="C1430" s="16" t="n">
        <v>0</v>
      </c>
      <c r="D1430" s="16" t="n">
        <v>0</v>
      </c>
      <c r="E1430" s="16" t="n">
        <v>0</v>
      </c>
      <c r="F1430" s="16"/>
      <c r="G1430" s="16" t="n">
        <v>0</v>
      </c>
      <c r="H1430" s="16" t="n">
        <v>0</v>
      </c>
      <c r="I1430" s="16" t="n">
        <v>0</v>
      </c>
      <c r="J1430" s="16"/>
      <c r="K1430" s="16" t="n">
        <v>0</v>
      </c>
      <c r="L1430" s="16" t="n">
        <v>0</v>
      </c>
      <c r="M1430" s="16" t="n">
        <v>0</v>
      </c>
      <c r="N1430" s="16" t="n">
        <v>0</v>
      </c>
      <c r="O1430" s="16" t="n">
        <v>0</v>
      </c>
      <c r="P1430" s="16" t="n">
        <v>0</v>
      </c>
      <c r="Q1430" s="16" t="n">
        <v>0</v>
      </c>
      <c r="R1430" s="16" t="n">
        <v>0</v>
      </c>
      <c r="S1430" s="16" t="n">
        <v>0</v>
      </c>
      <c r="T1430" s="16" t="n">
        <v>0</v>
      </c>
      <c r="U1430" s="16" t="n">
        <v>0</v>
      </c>
      <c r="V1430" s="16" t="n">
        <v>0</v>
      </c>
      <c r="W1430" s="16"/>
      <c r="X1430" s="16" t="n">
        <v>0</v>
      </c>
      <c r="Y1430" s="16" t="n">
        <v>0</v>
      </c>
      <c r="Z1430" s="16"/>
      <c r="AA1430" s="16" t="n">
        <v>0</v>
      </c>
      <c r="AB1430" s="16" t="n">
        <v>0</v>
      </c>
      <c r="AC1430" s="16" t="n">
        <v>0</v>
      </c>
      <c r="AD1430" s="16"/>
      <c r="AE1430" s="16" t="n">
        <v>0</v>
      </c>
      <c r="AF1430" s="16" t="n">
        <v>0</v>
      </c>
      <c r="AG1430" s="16" t="n">
        <v>0</v>
      </c>
      <c r="AH1430" s="16"/>
      <c r="AI1430" s="16" t="n">
        <v>0</v>
      </c>
      <c r="AJ1430" s="16" t="n">
        <v>0</v>
      </c>
    </row>
    <row r="1431">
      <c r="B1431" t="s">
        <v>50</v>
      </c>
      <c r="C1431" s="16" t="n">
        <v>0</v>
      </c>
      <c r="D1431" s="16" t="n">
        <v>0</v>
      </c>
      <c r="E1431" s="16" t="n">
        <v>0</v>
      </c>
      <c r="F1431" s="16"/>
      <c r="G1431" s="16" t="n">
        <v>0</v>
      </c>
      <c r="H1431" s="16" t="n">
        <v>0</v>
      </c>
      <c r="I1431" s="16" t="n">
        <v>0</v>
      </c>
      <c r="J1431" s="16"/>
      <c r="K1431" s="16" t="n">
        <v>0</v>
      </c>
      <c r="L1431" s="16" t="n">
        <v>0</v>
      </c>
      <c r="M1431" s="16" t="n">
        <v>0</v>
      </c>
      <c r="N1431" s="16" t="n">
        <v>0</v>
      </c>
      <c r="O1431" s="16" t="n">
        <v>0</v>
      </c>
      <c r="P1431" s="16" t="n">
        <v>0</v>
      </c>
      <c r="Q1431" s="16" t="n">
        <v>0</v>
      </c>
      <c r="R1431" s="16" t="n">
        <v>0</v>
      </c>
      <c r="S1431" s="16" t="n">
        <v>0</v>
      </c>
      <c r="T1431" s="16" t="n">
        <v>0</v>
      </c>
      <c r="U1431" s="16" t="n">
        <v>0</v>
      </c>
      <c r="V1431" s="16" t="n">
        <v>0</v>
      </c>
      <c r="W1431" s="16"/>
      <c r="X1431" s="16" t="n">
        <v>0</v>
      </c>
      <c r="Y1431" s="16" t="n">
        <v>0</v>
      </c>
      <c r="Z1431" s="16"/>
      <c r="AA1431" s="16" t="n">
        <v>0</v>
      </c>
      <c r="AB1431" s="16" t="n">
        <v>0</v>
      </c>
      <c r="AC1431" s="16" t="n">
        <v>0</v>
      </c>
      <c r="AD1431" s="16"/>
      <c r="AE1431" s="16" t="n">
        <v>0</v>
      </c>
      <c r="AF1431" s="16" t="n">
        <v>0</v>
      </c>
      <c r="AG1431" s="16" t="n">
        <v>0</v>
      </c>
      <c r="AH1431" s="16"/>
      <c r="AI1431" s="16" t="n">
        <v>0</v>
      </c>
      <c r="AJ1431" s="16" t="n">
        <v>0</v>
      </c>
    </row>
    <row r="1432">
      <c r="B1432" t="s">
        <v>402</v>
      </c>
      <c r="C1432" s="16" t="n">
        <v>0</v>
      </c>
      <c r="D1432" s="16" t="n">
        <v>0</v>
      </c>
      <c r="E1432" s="16" t="n">
        <v>0</v>
      </c>
      <c r="F1432" s="16"/>
      <c r="G1432" s="16" t="n">
        <v>0</v>
      </c>
      <c r="H1432" s="16" t="n">
        <v>0</v>
      </c>
      <c r="I1432" s="16" t="n">
        <v>0</v>
      </c>
      <c r="J1432" s="16"/>
      <c r="K1432" s="16" t="n">
        <v>0</v>
      </c>
      <c r="L1432" s="16" t="n">
        <v>0</v>
      </c>
      <c r="M1432" s="16" t="n">
        <v>0</v>
      </c>
      <c r="N1432" s="16" t="n">
        <v>0</v>
      </c>
      <c r="O1432" s="16" t="n">
        <v>0</v>
      </c>
      <c r="P1432" s="16" t="n">
        <v>0</v>
      </c>
      <c r="Q1432" s="16" t="n">
        <v>0</v>
      </c>
      <c r="R1432" s="16" t="n">
        <v>0</v>
      </c>
      <c r="S1432" s="16" t="n">
        <v>0</v>
      </c>
      <c r="T1432" s="16" t="n">
        <v>0</v>
      </c>
      <c r="U1432" s="16" t="n">
        <v>0</v>
      </c>
      <c r="V1432" s="16" t="n">
        <v>0</v>
      </c>
      <c r="W1432" s="16"/>
      <c r="X1432" s="16" t="n">
        <v>0</v>
      </c>
      <c r="Y1432" s="16" t="n">
        <v>0</v>
      </c>
      <c r="Z1432" s="16"/>
      <c r="AA1432" s="16" t="n">
        <v>0</v>
      </c>
      <c r="AB1432" s="16" t="n">
        <v>0</v>
      </c>
      <c r="AC1432" s="16" t="n">
        <v>0</v>
      </c>
      <c r="AD1432" s="16"/>
      <c r="AE1432" s="16" t="n">
        <v>0</v>
      </c>
      <c r="AF1432" s="16" t="n">
        <v>0</v>
      </c>
      <c r="AG1432" s="16" t="n">
        <v>0</v>
      </c>
      <c r="AH1432" s="16"/>
      <c r="AI1432" s="16" t="n">
        <v>0</v>
      </c>
      <c r="AJ1432" s="16" t="n">
        <v>0</v>
      </c>
    </row>
    <row r="1433">
      <c r="B1433" t="s">
        <v>404</v>
      </c>
      <c r="C1433" s="16" t="n">
        <v>0.244721179975776</v>
      </c>
      <c r="D1433" s="16" t="n">
        <v>0.177513097944757</v>
      </c>
      <c r="E1433" s="16" t="n">
        <v>0.316977756052721</v>
      </c>
      <c r="F1433" s="16"/>
      <c r="G1433" s="16" t="n">
        <v>0.210888215191309</v>
      </c>
      <c r="H1433" s="16" t="n">
        <v>0.249400663269577</v>
      </c>
      <c r="I1433" s="16" t="n">
        <v>0.254662748116621</v>
      </c>
      <c r="J1433" s="16"/>
      <c r="K1433" s="16" t="n">
        <v>0.232974800397495</v>
      </c>
      <c r="L1433" s="16" t="n">
        <v>0.323419317006125</v>
      </c>
      <c r="M1433" s="16" t="n">
        <v>0.355797227756685</v>
      </c>
      <c r="N1433" s="16" t="n">
        <v>0.0930911852412875</v>
      </c>
      <c r="O1433" s="16" t="n">
        <v>0.241269439314958</v>
      </c>
      <c r="P1433" s="16" t="n">
        <v>0.205898696579345</v>
      </c>
      <c r="Q1433" s="16" t="n">
        <v>0.264720088430942</v>
      </c>
      <c r="R1433" s="16" t="n">
        <v>0.295571706636215</v>
      </c>
      <c r="S1433" s="16" t="n">
        <v>0.289752174534469</v>
      </c>
      <c r="T1433" s="16" t="n">
        <v>0.165745062819913</v>
      </c>
      <c r="U1433" s="16" t="n">
        <v>0.267187433215562</v>
      </c>
      <c r="V1433" s="16" t="n">
        <v>0.19828969172434</v>
      </c>
      <c r="W1433" s="16"/>
      <c r="X1433" s="16" t="n">
        <v>0.256879910638764</v>
      </c>
      <c r="Y1433" s="16" t="n">
        <v>0.225157806953423</v>
      </c>
      <c r="Z1433" s="16"/>
      <c r="AA1433" s="16" t="n">
        <v>0.284598359185174</v>
      </c>
      <c r="AB1433" s="16" t="n">
        <v>0.228581255885706</v>
      </c>
      <c r="AC1433" s="16" t="n">
        <v>0.234049127694224</v>
      </c>
      <c r="AD1433" s="16"/>
      <c r="AE1433" s="16" t="n">
        <v>0.259786234825743</v>
      </c>
      <c r="AF1433" s="16" t="n">
        <v>0.233652189239522</v>
      </c>
      <c r="AG1433" s="16" t="n">
        <v>0.230291953605428</v>
      </c>
      <c r="AH1433" s="16"/>
      <c r="AI1433" s="16" t="n">
        <v>0.262988485353886</v>
      </c>
      <c r="AJ1433" s="16" t="n">
        <v>0.208974447275643</v>
      </c>
    </row>
    <row r="1434">
      <c r="B1434" t="s">
        <v>405</v>
      </c>
      <c r="C1434" s="16" t="n">
        <v>0.130208715697263</v>
      </c>
      <c r="D1434" s="16" t="n">
        <v>0.129828858490826</v>
      </c>
      <c r="E1434" s="16" t="n">
        <v>0.135949098074889</v>
      </c>
      <c r="F1434" s="16"/>
      <c r="G1434" s="16" t="n">
        <v>0.0508670786654007</v>
      </c>
      <c r="H1434" s="16" t="n">
        <v>0.130493481208117</v>
      </c>
      <c r="I1434" s="16" t="n">
        <v>0.162696368618749</v>
      </c>
      <c r="J1434" s="16"/>
      <c r="K1434" s="16" t="n">
        <v>0.0903289844148433</v>
      </c>
      <c r="L1434" s="16" t="n">
        <v>0.0534039639534865</v>
      </c>
      <c r="M1434" s="16" t="n">
        <v>0.141250992435277</v>
      </c>
      <c r="N1434" s="16" t="n">
        <v>0.156493135851659</v>
      </c>
      <c r="O1434" s="16" t="n">
        <v>0.169260404275673</v>
      </c>
      <c r="P1434" s="16" t="n">
        <v>0.147300662303042</v>
      </c>
      <c r="Q1434" s="16" t="n">
        <v>0.136006537793444</v>
      </c>
      <c r="R1434" s="16" t="n">
        <v>0.254672575552844</v>
      </c>
      <c r="S1434" s="16" t="n">
        <v>0.120873714360805</v>
      </c>
      <c r="T1434" s="16" t="n">
        <v>0.208260992889232</v>
      </c>
      <c r="U1434" s="16" t="n">
        <v>0.089105541337047</v>
      </c>
      <c r="V1434" s="16" t="n">
        <v>0.113095752375145</v>
      </c>
      <c r="W1434" s="16"/>
      <c r="X1434" s="16" t="n">
        <v>0.122266219590152</v>
      </c>
      <c r="Y1434" s="16" t="n">
        <v>0.142988175854647</v>
      </c>
      <c r="Z1434" s="16"/>
      <c r="AA1434" s="16" t="n">
        <v>0.135163080615464</v>
      </c>
      <c r="AB1434" s="16" t="n">
        <v>0.120767483549652</v>
      </c>
      <c r="AC1434" s="16" t="n">
        <v>0.138397912182106</v>
      </c>
      <c r="AD1434" s="16"/>
      <c r="AE1434" s="16" t="n">
        <v>0.129059980362331</v>
      </c>
      <c r="AF1434" s="16" t="n">
        <v>0.129912417214643</v>
      </c>
      <c r="AG1434" s="16" t="n">
        <v>0.133759413425496</v>
      </c>
      <c r="AH1434" s="16"/>
      <c r="AI1434" s="16" t="n">
        <v>0.127991968776882</v>
      </c>
      <c r="AJ1434" s="16" t="n">
        <v>0.167056078770586</v>
      </c>
    </row>
    <row r="1435">
      <c r="B1435" t="s">
        <v>94</v>
      </c>
      <c r="C1435" s="16" t="n">
        <v>0.119850583604823</v>
      </c>
      <c r="D1435" s="16" t="n">
        <v>0.0948291585229151</v>
      </c>
      <c r="E1435" s="16" t="n">
        <v>0.141459412203737</v>
      </c>
      <c r="F1435" s="16"/>
      <c r="G1435" s="16" t="n">
        <v>0.176876213446444</v>
      </c>
      <c r="H1435" s="16" t="n">
        <v>0.12963808761886</v>
      </c>
      <c r="I1435" s="16" t="n">
        <v>0.0879249755155916</v>
      </c>
      <c r="J1435" s="16"/>
      <c r="K1435" s="16" t="n">
        <v>0.0986851570852643</v>
      </c>
      <c r="L1435" s="16" t="n">
        <v>0.139054360212463</v>
      </c>
      <c r="M1435" s="16" t="n">
        <v>0.202417758156209</v>
      </c>
      <c r="N1435" s="16" t="n">
        <v>0.079004302054912</v>
      </c>
      <c r="O1435" s="16" t="n">
        <v>0.144385227811592</v>
      </c>
      <c r="P1435" s="16" t="n">
        <v>0.109287120937337</v>
      </c>
      <c r="Q1435" s="16" t="n">
        <v>0.136036648165095</v>
      </c>
      <c r="R1435" s="16" t="n">
        <v>0.222053189062867</v>
      </c>
      <c r="S1435" s="16" t="n">
        <v>0.0307782242821059</v>
      </c>
      <c r="T1435" s="16" t="n">
        <v>0.227412911993778</v>
      </c>
      <c r="U1435" s="16" t="n">
        <v>0</v>
      </c>
      <c r="V1435" s="16" t="n">
        <v>0.0596628591133195</v>
      </c>
      <c r="W1435" s="16"/>
      <c r="X1435" s="16" t="n">
        <v>0.138384172992349</v>
      </c>
      <c r="Y1435" s="16" t="n">
        <v>0.0900300758000878</v>
      </c>
      <c r="Z1435" s="16"/>
      <c r="AA1435" s="16" t="n">
        <v>0.0343114643441146</v>
      </c>
      <c r="AB1435" s="16" t="n">
        <v>0.141554312200171</v>
      </c>
      <c r="AC1435" s="16" t="n">
        <v>0.159271982940884</v>
      </c>
      <c r="AD1435" s="16"/>
      <c r="AE1435" s="16" t="n">
        <v>0.133906150751348</v>
      </c>
      <c r="AF1435" s="16" t="n">
        <v>0.0981272905972619</v>
      </c>
      <c r="AG1435" s="16" t="n">
        <v>0.130877105021153</v>
      </c>
      <c r="AH1435" s="16"/>
      <c r="AI1435" s="16" t="n">
        <v>0.0477109537305719</v>
      </c>
      <c r="AJ1435" s="16" t="n">
        <v>0.0864340976513943</v>
      </c>
    </row>
    <row r="1436">
      <c r="C1436" s="16"/>
      <c r="D1436" s="16"/>
      <c r="E1436" s="16"/>
      <c r="F1436" s="16"/>
      <c r="G1436" s="16"/>
      <c r="H1436" s="16"/>
      <c r="I1436" s="16"/>
      <c r="J1436" s="16"/>
      <c r="K1436" s="16"/>
      <c r="L1436" s="16"/>
      <c r="M1436" s="16"/>
      <c r="N1436" s="16"/>
      <c r="O1436" s="16"/>
      <c r="P1436" s="16"/>
      <c r="Q1436" s="16"/>
      <c r="R1436" s="16"/>
      <c r="S1436" s="16"/>
      <c r="T1436" s="16"/>
      <c r="U1436" s="16"/>
      <c r="V1436" s="16"/>
      <c r="W1436" s="16"/>
      <c r="X1436" s="16"/>
      <c r="Y1436" s="16"/>
      <c r="Z1436" s="16"/>
      <c r="AA1436" s="16"/>
      <c r="AB1436" s="16"/>
      <c r="AC1436" s="16"/>
      <c r="AD1436" s="16"/>
      <c r="AE1436" s="16"/>
      <c r="AF1436" s="16"/>
      <c r="AG1436" s="16"/>
      <c r="AH1436" s="16"/>
      <c r="AI1436" s="16"/>
      <c r="AJ1436" s="16"/>
    </row>
    <row r="1437">
      <c r="B1437" s="7" t="s">
        <v>408</v>
      </c>
      <c r="C1437" s="16"/>
      <c r="D1437" s="16"/>
      <c r="E1437" s="16"/>
      <c r="F1437" s="16"/>
      <c r="G1437" s="16"/>
      <c r="H1437" s="16"/>
      <c r="I1437" s="16"/>
      <c r="J1437" s="16"/>
      <c r="K1437" s="16"/>
      <c r="L1437" s="16"/>
      <c r="M1437" s="16"/>
      <c r="N1437" s="16"/>
      <c r="O1437" s="16"/>
      <c r="P1437" s="16"/>
      <c r="Q1437" s="16"/>
      <c r="R1437" s="16"/>
      <c r="S1437" s="16"/>
      <c r="T1437" s="16"/>
      <c r="U1437" s="16"/>
      <c r="V1437" s="16"/>
      <c r="W1437" s="16"/>
      <c r="X1437" s="16"/>
      <c r="Y1437" s="16"/>
      <c r="Z1437" s="16"/>
      <c r="AA1437" s="16"/>
      <c r="AB1437" s="16"/>
      <c r="AC1437" s="16"/>
      <c r="AD1437" s="16"/>
      <c r="AE1437" s="16"/>
      <c r="AF1437" s="16"/>
      <c r="AG1437" s="16"/>
      <c r="AH1437" s="16"/>
      <c r="AI1437" s="16"/>
      <c r="AJ1437" s="16"/>
    </row>
    <row r="1438">
      <c r="B1438" s="26" t="s">
        <v>353</v>
      </c>
      <c r="C1438" s="16"/>
      <c r="D1438" s="16"/>
      <c r="E1438" s="16"/>
      <c r="F1438" s="16"/>
      <c r="G1438" s="16"/>
      <c r="H1438" s="16"/>
      <c r="I1438" s="16"/>
      <c r="J1438" s="16"/>
      <c r="K1438" s="16"/>
      <c r="L1438" s="16"/>
      <c r="M1438" s="16"/>
      <c r="N1438" s="16"/>
      <c r="O1438" s="16"/>
      <c r="P1438" s="16"/>
      <c r="Q1438" s="16"/>
      <c r="R1438" s="16"/>
      <c r="S1438" s="16"/>
      <c r="T1438" s="16"/>
      <c r="U1438" s="16"/>
      <c r="V1438" s="16"/>
      <c r="W1438" s="16"/>
      <c r="X1438" s="16"/>
      <c r="Y1438" s="16"/>
      <c r="Z1438" s="16"/>
      <c r="AA1438" s="16"/>
      <c r="AB1438" s="16"/>
      <c r="AC1438" s="16"/>
      <c r="AD1438" s="16"/>
      <c r="AE1438" s="16"/>
      <c r="AF1438" s="16"/>
      <c r="AG1438" s="16"/>
      <c r="AH1438" s="16"/>
      <c r="AI1438" s="16"/>
      <c r="AJ1438" s="16"/>
    </row>
    <row r="1439">
      <c r="B1439" t="s">
        <v>83</v>
      </c>
      <c r="C1439" s="16" t="n">
        <v>0</v>
      </c>
      <c r="D1439" s="16" t="n">
        <v>0</v>
      </c>
      <c r="E1439" s="16" t="n">
        <v>0</v>
      </c>
      <c r="F1439" s="16"/>
      <c r="G1439" s="16" t="n">
        <v>0</v>
      </c>
      <c r="H1439" s="16" t="n">
        <v>0</v>
      </c>
      <c r="I1439" s="16" t="n">
        <v>0</v>
      </c>
      <c r="J1439" s="16"/>
      <c r="K1439" s="16" t="n">
        <v>0</v>
      </c>
      <c r="L1439" s="16" t="n">
        <v>0</v>
      </c>
      <c r="M1439" s="16" t="n">
        <v>0</v>
      </c>
      <c r="N1439" s="16" t="n">
        <v>0</v>
      </c>
      <c r="O1439" s="16" t="n">
        <v>0</v>
      </c>
      <c r="P1439" s="16" t="n">
        <v>0</v>
      </c>
      <c r="Q1439" s="16" t="n">
        <v>0</v>
      </c>
      <c r="R1439" s="16" t="n">
        <v>0</v>
      </c>
      <c r="S1439" s="16" t="n">
        <v>0</v>
      </c>
      <c r="T1439" s="16" t="n">
        <v>0</v>
      </c>
      <c r="U1439" s="16" t="n">
        <v>0</v>
      </c>
      <c r="V1439" s="16" t="n">
        <v>0</v>
      </c>
      <c r="W1439" s="16"/>
      <c r="X1439" s="16" t="n">
        <v>0</v>
      </c>
      <c r="Y1439" s="16" t="n">
        <v>0</v>
      </c>
      <c r="Z1439" s="16"/>
      <c r="AA1439" s="16" t="n">
        <v>0</v>
      </c>
      <c r="AB1439" s="16" t="n">
        <v>0</v>
      </c>
      <c r="AC1439" s="16" t="n">
        <v>0</v>
      </c>
      <c r="AD1439" s="16"/>
      <c r="AE1439" s="16" t="n">
        <v>0</v>
      </c>
      <c r="AF1439" s="16" t="n">
        <v>0</v>
      </c>
      <c r="AG1439" s="16" t="n">
        <v>0</v>
      </c>
      <c r="AH1439" s="16"/>
      <c r="AI1439" s="16" t="n">
        <v>0</v>
      </c>
      <c r="AJ1439" s="16" t="n">
        <v>0</v>
      </c>
    </row>
    <row r="1440">
      <c r="B1440" t="s">
        <v>73</v>
      </c>
      <c r="C1440" s="16" t="n">
        <v>0</v>
      </c>
      <c r="D1440" s="16" t="n">
        <v>0</v>
      </c>
      <c r="E1440" s="16" t="n">
        <v>0</v>
      </c>
      <c r="F1440" s="16"/>
      <c r="G1440" s="16" t="n">
        <v>0</v>
      </c>
      <c r="H1440" s="16" t="n">
        <v>0</v>
      </c>
      <c r="I1440" s="16" t="n">
        <v>0</v>
      </c>
      <c r="J1440" s="16"/>
      <c r="K1440" s="16" t="n">
        <v>0</v>
      </c>
      <c r="L1440" s="16" t="n">
        <v>0</v>
      </c>
      <c r="M1440" s="16" t="n">
        <v>0</v>
      </c>
      <c r="N1440" s="16" t="n">
        <v>0</v>
      </c>
      <c r="O1440" s="16" t="n">
        <v>0</v>
      </c>
      <c r="P1440" s="16" t="n">
        <v>0</v>
      </c>
      <c r="Q1440" s="16" t="n">
        <v>0</v>
      </c>
      <c r="R1440" s="16" t="n">
        <v>0</v>
      </c>
      <c r="S1440" s="16" t="n">
        <v>0</v>
      </c>
      <c r="T1440" s="16" t="n">
        <v>0</v>
      </c>
      <c r="U1440" s="16" t="n">
        <v>0</v>
      </c>
      <c r="V1440" s="16" t="n">
        <v>0</v>
      </c>
      <c r="W1440" s="16"/>
      <c r="X1440" s="16" t="n">
        <v>0</v>
      </c>
      <c r="Y1440" s="16" t="n">
        <v>0</v>
      </c>
      <c r="Z1440" s="16"/>
      <c r="AA1440" s="16" t="n">
        <v>0</v>
      </c>
      <c r="AB1440" s="16" t="n">
        <v>0</v>
      </c>
      <c r="AC1440" s="16" t="n">
        <v>0</v>
      </c>
      <c r="AD1440" s="16"/>
      <c r="AE1440" s="16" t="n">
        <v>0</v>
      </c>
      <c r="AF1440" s="16" t="n">
        <v>0</v>
      </c>
      <c r="AG1440" s="16" t="n">
        <v>0</v>
      </c>
      <c r="AH1440" s="16"/>
      <c r="AI1440" s="16" t="n">
        <v>0</v>
      </c>
      <c r="AJ1440" s="16" t="n">
        <v>0</v>
      </c>
    </row>
    <row r="1441">
      <c r="B1441" t="s">
        <v>50</v>
      </c>
      <c r="C1441" s="16" t="n">
        <v>0</v>
      </c>
      <c r="D1441" s="16" t="n">
        <v>0</v>
      </c>
      <c r="E1441" s="16" t="n">
        <v>0</v>
      </c>
      <c r="F1441" s="16"/>
      <c r="G1441" s="16" t="n">
        <v>0</v>
      </c>
      <c r="H1441" s="16" t="n">
        <v>0</v>
      </c>
      <c r="I1441" s="16" t="n">
        <v>0</v>
      </c>
      <c r="J1441" s="16"/>
      <c r="K1441" s="16" t="n">
        <v>0</v>
      </c>
      <c r="L1441" s="16" t="n">
        <v>0</v>
      </c>
      <c r="M1441" s="16" t="n">
        <v>0</v>
      </c>
      <c r="N1441" s="16" t="n">
        <v>0</v>
      </c>
      <c r="O1441" s="16" t="n">
        <v>0</v>
      </c>
      <c r="P1441" s="16" t="n">
        <v>0</v>
      </c>
      <c r="Q1441" s="16" t="n">
        <v>0</v>
      </c>
      <c r="R1441" s="16" t="n">
        <v>0</v>
      </c>
      <c r="S1441" s="16" t="n">
        <v>0</v>
      </c>
      <c r="T1441" s="16" t="n">
        <v>0</v>
      </c>
      <c r="U1441" s="16" t="n">
        <v>0</v>
      </c>
      <c r="V1441" s="16" t="n">
        <v>0</v>
      </c>
      <c r="W1441" s="16"/>
      <c r="X1441" s="16" t="n">
        <v>0</v>
      </c>
      <c r="Y1441" s="16" t="n">
        <v>0</v>
      </c>
      <c r="Z1441" s="16"/>
      <c r="AA1441" s="16" t="n">
        <v>0</v>
      </c>
      <c r="AB1441" s="16" t="n">
        <v>0</v>
      </c>
      <c r="AC1441" s="16" t="n">
        <v>0</v>
      </c>
      <c r="AD1441" s="16"/>
      <c r="AE1441" s="16" t="n">
        <v>0</v>
      </c>
      <c r="AF1441" s="16" t="n">
        <v>0</v>
      </c>
      <c r="AG1441" s="16" t="n">
        <v>0</v>
      </c>
      <c r="AH1441" s="16"/>
      <c r="AI1441" s="16" t="n">
        <v>0</v>
      </c>
      <c r="AJ1441" s="16" t="n">
        <v>0</v>
      </c>
    </row>
    <row r="1442">
      <c r="B1442" t="s">
        <v>402</v>
      </c>
      <c r="C1442" s="16" t="n">
        <v>0.366985685017031</v>
      </c>
      <c r="D1442" s="16" t="n">
        <v>0.42042312887526</v>
      </c>
      <c r="E1442" s="16" t="n">
        <v>0.324389914029025</v>
      </c>
      <c r="F1442" s="16"/>
      <c r="G1442" s="16" t="n">
        <v>0.358378653074241</v>
      </c>
      <c r="H1442" s="16" t="n">
        <v>0.361133453642995</v>
      </c>
      <c r="I1442" s="16" t="n">
        <v>0.376421859038005</v>
      </c>
      <c r="J1442" s="16"/>
      <c r="K1442" s="16" t="n">
        <v>0.508115162140375</v>
      </c>
      <c r="L1442" s="16" t="n">
        <v>0.40497506503389</v>
      </c>
      <c r="M1442" s="16" t="n">
        <v>0.265422235746243</v>
      </c>
      <c r="N1442" s="16" t="n">
        <v>0.201390128482274</v>
      </c>
      <c r="O1442" s="16" t="n">
        <v>0.377412586900147</v>
      </c>
      <c r="P1442" s="16" t="n">
        <v>0.405480614566043</v>
      </c>
      <c r="Q1442" s="16" t="n">
        <v>0.42647739517298</v>
      </c>
      <c r="R1442" s="16" t="n">
        <v>0.504110750969612</v>
      </c>
      <c r="S1442" s="16" t="n">
        <v>0.316221361264484</v>
      </c>
      <c r="T1442" s="16" t="n">
        <v>0.300065532547939</v>
      </c>
      <c r="U1442" s="16" t="n">
        <v>0.33463821294905</v>
      </c>
      <c r="V1442" s="16" t="n">
        <v>0.17376799128478</v>
      </c>
      <c r="W1442" s="16"/>
      <c r="X1442" s="16" t="n">
        <v>0.366356578413921</v>
      </c>
      <c r="Y1442" s="16" t="n">
        <v>0.368052822294149</v>
      </c>
      <c r="Z1442" s="16"/>
      <c r="AA1442" s="16" t="n">
        <v>0.470615921285569</v>
      </c>
      <c r="AB1442" s="16" t="n">
        <v>0.344664314892061</v>
      </c>
      <c r="AC1442" s="16" t="n">
        <v>0.335151764314093</v>
      </c>
      <c r="AD1442" s="16"/>
      <c r="AE1442" s="16" t="n">
        <v>0.370273025285875</v>
      </c>
      <c r="AF1442" s="16" t="n">
        <v>0.375999913890194</v>
      </c>
      <c r="AG1442" s="16" t="n">
        <v>0.343908188442441</v>
      </c>
      <c r="AH1442" s="16"/>
      <c r="AI1442" s="16" t="n">
        <v>0.288567744126412</v>
      </c>
      <c r="AJ1442" s="16" t="n">
        <v>0.407510344122298</v>
      </c>
    </row>
    <row r="1443">
      <c r="B1443" t="s">
        <v>403</v>
      </c>
      <c r="C1443" s="16" t="n">
        <v>0</v>
      </c>
      <c r="D1443" s="16" t="n">
        <v>0</v>
      </c>
      <c r="E1443" s="16" t="n">
        <v>0</v>
      </c>
      <c r="F1443" s="16"/>
      <c r="G1443" s="16" t="n">
        <v>0</v>
      </c>
      <c r="H1443" s="16" t="n">
        <v>0</v>
      </c>
      <c r="I1443" s="16" t="n">
        <v>0</v>
      </c>
      <c r="J1443" s="16"/>
      <c r="K1443" s="16" t="n">
        <v>0</v>
      </c>
      <c r="L1443" s="16" t="n">
        <v>0</v>
      </c>
      <c r="M1443" s="16" t="n">
        <v>0</v>
      </c>
      <c r="N1443" s="16" t="n">
        <v>0</v>
      </c>
      <c r="O1443" s="16" t="n">
        <v>0</v>
      </c>
      <c r="P1443" s="16" t="n">
        <v>0</v>
      </c>
      <c r="Q1443" s="16" t="n">
        <v>0</v>
      </c>
      <c r="R1443" s="16" t="n">
        <v>0</v>
      </c>
      <c r="S1443" s="16" t="n">
        <v>0</v>
      </c>
      <c r="T1443" s="16" t="n">
        <v>0</v>
      </c>
      <c r="U1443" s="16" t="n">
        <v>0</v>
      </c>
      <c r="V1443" s="16" t="n">
        <v>0</v>
      </c>
      <c r="W1443" s="16"/>
      <c r="X1443" s="16" t="n">
        <v>0</v>
      </c>
      <c r="Y1443" s="16" t="n">
        <v>0</v>
      </c>
      <c r="Z1443" s="16"/>
      <c r="AA1443" s="16" t="n">
        <v>0</v>
      </c>
      <c r="AB1443" s="16" t="n">
        <v>0</v>
      </c>
      <c r="AC1443" s="16" t="n">
        <v>0</v>
      </c>
      <c r="AD1443" s="16"/>
      <c r="AE1443" s="16" t="n">
        <v>0</v>
      </c>
      <c r="AF1443" s="16" t="n">
        <v>0</v>
      </c>
      <c r="AG1443" s="16" t="n">
        <v>0</v>
      </c>
      <c r="AH1443" s="16"/>
      <c r="AI1443" s="16" t="n">
        <v>0</v>
      </c>
      <c r="AJ1443" s="16" t="n">
        <v>0</v>
      </c>
    </row>
    <row r="1444">
      <c r="B1444" t="s">
        <v>404</v>
      </c>
      <c r="C1444" s="16" t="n">
        <v>0.335607674976914</v>
      </c>
      <c r="D1444" s="16" t="n">
        <v>0.341879623820977</v>
      </c>
      <c r="E1444" s="16" t="n">
        <v>0.327040910205896</v>
      </c>
      <c r="F1444" s="16"/>
      <c r="G1444" s="16" t="n">
        <v>0.366594171768235</v>
      </c>
      <c r="H1444" s="16" t="n">
        <v>0.364620970575272</v>
      </c>
      <c r="I1444" s="16" t="n">
        <v>0.293733245201766</v>
      </c>
      <c r="J1444" s="16"/>
      <c r="K1444" s="16" t="n">
        <v>0.253435836301489</v>
      </c>
      <c r="L1444" s="16" t="n">
        <v>0.324764691001844</v>
      </c>
      <c r="M1444" s="16" t="n">
        <v>0.418621963293445</v>
      </c>
      <c r="N1444" s="16" t="n">
        <v>0.360107025852724</v>
      </c>
      <c r="O1444" s="16" t="n">
        <v>0.318497212485844</v>
      </c>
      <c r="P1444" s="16" t="n">
        <v>0.35384657724012</v>
      </c>
      <c r="Q1444" s="16" t="n">
        <v>0.335859348049287</v>
      </c>
      <c r="R1444" s="16" t="n">
        <v>0.308798240017278</v>
      </c>
      <c r="S1444" s="16" t="n">
        <v>0.317413411843402</v>
      </c>
      <c r="T1444" s="16" t="n">
        <v>0.322066982121071</v>
      </c>
      <c r="U1444" s="16" t="n">
        <v>0.480840663559081</v>
      </c>
      <c r="V1444" s="16" t="n">
        <v>0.41311600435761</v>
      </c>
      <c r="W1444" s="16"/>
      <c r="X1444" s="16" t="n">
        <v>0.331077414855282</v>
      </c>
      <c r="Y1444" s="16" t="n">
        <v>0.343292238176442</v>
      </c>
      <c r="Z1444" s="16"/>
      <c r="AA1444" s="16" t="n">
        <v>0.331164574251772</v>
      </c>
      <c r="AB1444" s="16" t="n">
        <v>0.331972635200336</v>
      </c>
      <c r="AC1444" s="16" t="n">
        <v>0.344164873841694</v>
      </c>
      <c r="AD1444" s="16"/>
      <c r="AE1444" s="16" t="n">
        <v>0.38786380999923</v>
      </c>
      <c r="AF1444" s="16" t="n">
        <v>0.293514310143275</v>
      </c>
      <c r="AG1444" s="16" t="n">
        <v>0.295986241567036</v>
      </c>
      <c r="AH1444" s="16"/>
      <c r="AI1444" s="16" t="n">
        <v>0.479358451225434</v>
      </c>
      <c r="AJ1444" s="16" t="n">
        <v>0.219028292913416</v>
      </c>
    </row>
    <row r="1445">
      <c r="B1445" t="s">
        <v>405</v>
      </c>
      <c r="C1445" s="16" t="n">
        <v>0.163151456344158</v>
      </c>
      <c r="D1445" s="16" t="n">
        <v>0.12504522465842</v>
      </c>
      <c r="E1445" s="16" t="n">
        <v>0.197222965427599</v>
      </c>
      <c r="F1445" s="16"/>
      <c r="G1445" s="16" t="n">
        <v>0.0832112625285635</v>
      </c>
      <c r="H1445" s="16" t="n">
        <v>0.165207055625466</v>
      </c>
      <c r="I1445" s="16" t="n">
        <v>0.194677754402098</v>
      </c>
      <c r="J1445" s="16"/>
      <c r="K1445" s="16" t="n">
        <v>0.177207646163184</v>
      </c>
      <c r="L1445" s="16" t="n">
        <v>0.195458338934373</v>
      </c>
      <c r="M1445" s="16" t="n">
        <v>0.0254737154478712</v>
      </c>
      <c r="N1445" s="16" t="n">
        <v>0.191419919460096</v>
      </c>
      <c r="O1445" s="16" t="n">
        <v>0.191962161678141</v>
      </c>
      <c r="P1445" s="16" t="n">
        <v>0.118931593242283</v>
      </c>
      <c r="Q1445" s="16" t="n">
        <v>0.110939194644193</v>
      </c>
      <c r="R1445" s="16" t="n">
        <v>0.0787353130967952</v>
      </c>
      <c r="S1445" s="16" t="n">
        <v>0.263223913628275</v>
      </c>
      <c r="T1445" s="16" t="n">
        <v>0.184149736044011</v>
      </c>
      <c r="U1445" s="16" t="n">
        <v>0.131301219310603</v>
      </c>
      <c r="V1445" s="16" t="n">
        <v>0.17376799128478</v>
      </c>
      <c r="W1445" s="16"/>
      <c r="X1445" s="16" t="n">
        <v>0.175951740817919</v>
      </c>
      <c r="Y1445" s="16" t="n">
        <v>0.141438664502285</v>
      </c>
      <c r="Z1445" s="16"/>
      <c r="AA1445" s="16" t="n">
        <v>0.128686838820445</v>
      </c>
      <c r="AB1445" s="16" t="n">
        <v>0.172330243933081</v>
      </c>
      <c r="AC1445" s="16" t="n">
        <v>0.170989307279122</v>
      </c>
      <c r="AD1445" s="16"/>
      <c r="AE1445" s="16" t="n">
        <v>0.160795134634191</v>
      </c>
      <c r="AF1445" s="16" t="n">
        <v>0.174498048623111</v>
      </c>
      <c r="AG1445" s="16" t="n">
        <v>0.148260500932876</v>
      </c>
      <c r="AH1445" s="16"/>
      <c r="AI1445" s="16" t="n">
        <v>0.159703808212781</v>
      </c>
      <c r="AJ1445" s="16" t="n">
        <v>0.21348130769417</v>
      </c>
    </row>
    <row r="1446">
      <c r="B1446" t="s">
        <v>94</v>
      </c>
      <c r="C1446" s="16" t="n">
        <v>0.134255183661897</v>
      </c>
      <c r="D1446" s="16" t="n">
        <v>0.112652022645343</v>
      </c>
      <c r="E1446" s="16" t="n">
        <v>0.151346210337481</v>
      </c>
      <c r="F1446" s="16"/>
      <c r="G1446" s="16" t="n">
        <v>0.19181591262896</v>
      </c>
      <c r="H1446" s="16" t="n">
        <v>0.109038520156268</v>
      </c>
      <c r="I1446" s="16" t="n">
        <v>0.135167141358131</v>
      </c>
      <c r="J1446" s="16"/>
      <c r="K1446" s="16" t="n">
        <v>0.0612413553949522</v>
      </c>
      <c r="L1446" s="16" t="n">
        <v>0.0748019050298932</v>
      </c>
      <c r="M1446" s="16" t="n">
        <v>0.290482085512441</v>
      </c>
      <c r="N1446" s="16" t="n">
        <v>0.247082926204906</v>
      </c>
      <c r="O1446" s="16" t="n">
        <v>0.112128038935868</v>
      </c>
      <c r="P1446" s="16" t="n">
        <v>0.121741214951554</v>
      </c>
      <c r="Q1446" s="16" t="n">
        <v>0.126724062133539</v>
      </c>
      <c r="R1446" s="16" t="n">
        <v>0.108355695916316</v>
      </c>
      <c r="S1446" s="16" t="n">
        <v>0.10314131326384</v>
      </c>
      <c r="T1446" s="16" t="n">
        <v>0.193717749286979</v>
      </c>
      <c r="U1446" s="16" t="n">
        <v>0.0532199041812656</v>
      </c>
      <c r="V1446" s="16" t="n">
        <v>0.23934801307283</v>
      </c>
      <c r="W1446" s="16"/>
      <c r="X1446" s="16" t="n">
        <v>0.126614265912878</v>
      </c>
      <c r="Y1446" s="16" t="n">
        <v>0.147216275027124</v>
      </c>
      <c r="Z1446" s="16"/>
      <c r="AA1446" s="16" t="n">
        <v>0.0695326656422135</v>
      </c>
      <c r="AB1446" s="16" t="n">
        <v>0.151032805974523</v>
      </c>
      <c r="AC1446" s="16" t="n">
        <v>0.149694054565091</v>
      </c>
      <c r="AD1446" s="16"/>
      <c r="AE1446" s="16" t="n">
        <v>0.081068030080704</v>
      </c>
      <c r="AF1446" s="16" t="n">
        <v>0.155987727343421</v>
      </c>
      <c r="AG1446" s="16" t="n">
        <v>0.211845069057647</v>
      </c>
      <c r="AH1446" s="16"/>
      <c r="AI1446" s="16" t="n">
        <v>0.0723699964353733</v>
      </c>
      <c r="AJ1446" s="16" t="n">
        <v>0.159980055270116</v>
      </c>
    </row>
    <row r="1447">
      <c r="C1447" s="16"/>
      <c r="D1447" s="16"/>
      <c r="E1447" s="16"/>
      <c r="F1447" s="16"/>
      <c r="G1447" s="16"/>
      <c r="H1447" s="16"/>
      <c r="I1447" s="16"/>
      <c r="J1447" s="16"/>
      <c r="K1447" s="16"/>
      <c r="L1447" s="16"/>
      <c r="M1447" s="16"/>
      <c r="N1447" s="16"/>
      <c r="O1447" s="16"/>
      <c r="P1447" s="16"/>
      <c r="Q1447" s="16"/>
      <c r="R1447" s="16"/>
      <c r="S1447" s="16"/>
      <c r="T1447" s="16"/>
      <c r="U1447" s="16"/>
      <c r="V1447" s="16"/>
      <c r="W1447" s="16"/>
      <c r="X1447" s="16"/>
      <c r="Y1447" s="16"/>
      <c r="Z1447" s="16"/>
      <c r="AA1447" s="16"/>
      <c r="AB1447" s="16"/>
      <c r="AC1447" s="16"/>
      <c r="AD1447" s="16"/>
      <c r="AE1447" s="16"/>
      <c r="AF1447" s="16"/>
      <c r="AG1447" s="16"/>
      <c r="AH1447" s="16"/>
      <c r="AI1447" s="16"/>
      <c r="AJ1447" s="16"/>
    </row>
    <row r="1448">
      <c r="B1448" s="7" t="s">
        <v>408</v>
      </c>
      <c r="C1448" s="16"/>
      <c r="D1448" s="16"/>
      <c r="E1448" s="16"/>
      <c r="F1448" s="16"/>
      <c r="G1448" s="16"/>
      <c r="H1448" s="16"/>
      <c r="I1448" s="16"/>
      <c r="J1448" s="16"/>
      <c r="K1448" s="16"/>
      <c r="L1448" s="16"/>
      <c r="M1448" s="16"/>
      <c r="N1448" s="16"/>
      <c r="O1448" s="16"/>
      <c r="P1448" s="16"/>
      <c r="Q1448" s="16"/>
      <c r="R1448" s="16"/>
      <c r="S1448" s="16"/>
      <c r="T1448" s="16"/>
      <c r="U1448" s="16"/>
      <c r="V1448" s="16"/>
      <c r="W1448" s="16"/>
      <c r="X1448" s="16"/>
      <c r="Y1448" s="16"/>
      <c r="Z1448" s="16"/>
      <c r="AA1448" s="16"/>
      <c r="AB1448" s="16"/>
      <c r="AC1448" s="16"/>
      <c r="AD1448" s="16"/>
      <c r="AE1448" s="16"/>
      <c r="AF1448" s="16"/>
      <c r="AG1448" s="16"/>
      <c r="AH1448" s="16"/>
      <c r="AI1448" s="16"/>
      <c r="AJ1448" s="16"/>
    </row>
    <row r="1449">
      <c r="B1449" s="26" t="s">
        <v>353</v>
      </c>
      <c r="C1449" s="16"/>
      <c r="D1449" s="16"/>
      <c r="E1449" s="16"/>
      <c r="F1449" s="16"/>
      <c r="G1449" s="16"/>
      <c r="H1449" s="16"/>
      <c r="I1449" s="16"/>
      <c r="J1449" s="16"/>
      <c r="K1449" s="16"/>
      <c r="L1449" s="16"/>
      <c r="M1449" s="16"/>
      <c r="N1449" s="16"/>
      <c r="O1449" s="16"/>
      <c r="P1449" s="16"/>
      <c r="Q1449" s="16"/>
      <c r="R1449" s="16"/>
      <c r="S1449" s="16"/>
      <c r="T1449" s="16"/>
      <c r="U1449" s="16"/>
      <c r="V1449" s="16"/>
      <c r="W1449" s="16"/>
      <c r="X1449" s="16"/>
      <c r="Y1449" s="16"/>
      <c r="Z1449" s="16"/>
      <c r="AA1449" s="16"/>
      <c r="AB1449" s="16"/>
      <c r="AC1449" s="16"/>
      <c r="AD1449" s="16"/>
      <c r="AE1449" s="16"/>
      <c r="AF1449" s="16"/>
      <c r="AG1449" s="16"/>
      <c r="AH1449" s="16"/>
      <c r="AI1449" s="16"/>
      <c r="AJ1449" s="16"/>
    </row>
    <row r="1450">
      <c r="B1450" t="s">
        <v>83</v>
      </c>
      <c r="C1450" s="16" t="n">
        <v>0</v>
      </c>
      <c r="D1450" s="16" t="n">
        <v>0</v>
      </c>
      <c r="E1450" s="16" t="n">
        <v>0</v>
      </c>
      <c r="F1450" s="16"/>
      <c r="G1450" s="16" t="n">
        <v>0</v>
      </c>
      <c r="H1450" s="16" t="n">
        <v>0</v>
      </c>
      <c r="I1450" s="16" t="n">
        <v>0</v>
      </c>
      <c r="J1450" s="16"/>
      <c r="K1450" s="16" t="n">
        <v>0</v>
      </c>
      <c r="L1450" s="16" t="n">
        <v>0</v>
      </c>
      <c r="M1450" s="16" t="n">
        <v>0</v>
      </c>
      <c r="N1450" s="16" t="n">
        <v>0</v>
      </c>
      <c r="O1450" s="16" t="n">
        <v>0</v>
      </c>
      <c r="P1450" s="16" t="n">
        <v>0</v>
      </c>
      <c r="Q1450" s="16" t="n">
        <v>0</v>
      </c>
      <c r="R1450" s="16" t="n">
        <v>0</v>
      </c>
      <c r="S1450" s="16" t="n">
        <v>0</v>
      </c>
      <c r="T1450" s="16" t="n">
        <v>0</v>
      </c>
      <c r="U1450" s="16" t="n">
        <v>0</v>
      </c>
      <c r="V1450" s="16" t="n">
        <v>0</v>
      </c>
      <c r="W1450" s="16"/>
      <c r="X1450" s="16" t="n">
        <v>0</v>
      </c>
      <c r="Y1450" s="16" t="n">
        <v>0</v>
      </c>
      <c r="Z1450" s="16"/>
      <c r="AA1450" s="16" t="n">
        <v>0</v>
      </c>
      <c r="AB1450" s="16" t="n">
        <v>0</v>
      </c>
      <c r="AC1450" s="16" t="n">
        <v>0</v>
      </c>
      <c r="AD1450" s="16"/>
      <c r="AE1450" s="16" t="n">
        <v>0</v>
      </c>
      <c r="AF1450" s="16" t="n">
        <v>0</v>
      </c>
      <c r="AG1450" s="16" t="n">
        <v>0</v>
      </c>
      <c r="AH1450" s="16"/>
      <c r="AI1450" s="16" t="n">
        <v>0</v>
      </c>
      <c r="AJ1450" s="16" t="n">
        <v>0</v>
      </c>
    </row>
    <row r="1451">
      <c r="B1451" t="s">
        <v>73</v>
      </c>
      <c r="C1451" s="16" t="n">
        <v>0</v>
      </c>
      <c r="D1451" s="16" t="n">
        <v>0</v>
      </c>
      <c r="E1451" s="16" t="n">
        <v>0</v>
      </c>
      <c r="F1451" s="16"/>
      <c r="G1451" s="16" t="n">
        <v>0</v>
      </c>
      <c r="H1451" s="16" t="n">
        <v>0</v>
      </c>
      <c r="I1451" s="16" t="n">
        <v>0</v>
      </c>
      <c r="J1451" s="16"/>
      <c r="K1451" s="16" t="n">
        <v>0</v>
      </c>
      <c r="L1451" s="16" t="n">
        <v>0</v>
      </c>
      <c r="M1451" s="16" t="n">
        <v>0</v>
      </c>
      <c r="N1451" s="16" t="n">
        <v>0</v>
      </c>
      <c r="O1451" s="16" t="n">
        <v>0</v>
      </c>
      <c r="P1451" s="16" t="n">
        <v>0</v>
      </c>
      <c r="Q1451" s="16" t="n">
        <v>0</v>
      </c>
      <c r="R1451" s="16" t="n">
        <v>0</v>
      </c>
      <c r="S1451" s="16" t="n">
        <v>0</v>
      </c>
      <c r="T1451" s="16" t="n">
        <v>0</v>
      </c>
      <c r="U1451" s="16" t="n">
        <v>0</v>
      </c>
      <c r="V1451" s="16" t="n">
        <v>0</v>
      </c>
      <c r="W1451" s="16"/>
      <c r="X1451" s="16" t="n">
        <v>0</v>
      </c>
      <c r="Y1451" s="16" t="n">
        <v>0</v>
      </c>
      <c r="Z1451" s="16"/>
      <c r="AA1451" s="16" t="n">
        <v>0</v>
      </c>
      <c r="AB1451" s="16" t="n">
        <v>0</v>
      </c>
      <c r="AC1451" s="16" t="n">
        <v>0</v>
      </c>
      <c r="AD1451" s="16"/>
      <c r="AE1451" s="16" t="n">
        <v>0</v>
      </c>
      <c r="AF1451" s="16" t="n">
        <v>0</v>
      </c>
      <c r="AG1451" s="16" t="n">
        <v>0</v>
      </c>
      <c r="AH1451" s="16"/>
      <c r="AI1451" s="16" t="n">
        <v>0</v>
      </c>
      <c r="AJ1451" s="16" t="n">
        <v>0</v>
      </c>
    </row>
    <row r="1452">
      <c r="B1452" t="s">
        <v>50</v>
      </c>
      <c r="C1452" s="16" t="n">
        <v>0.492101656972959</v>
      </c>
      <c r="D1452" s="16" t="n">
        <v>0.493504661536178</v>
      </c>
      <c r="E1452" s="16" t="n">
        <v>0.486022428088271</v>
      </c>
      <c r="F1452" s="16"/>
      <c r="G1452" s="16" t="n">
        <v>0.508274435362038</v>
      </c>
      <c r="H1452" s="16" t="n">
        <v>0.476893897737138</v>
      </c>
      <c r="I1452" s="16" t="n">
        <v>0.502080404289819</v>
      </c>
      <c r="J1452" s="16"/>
      <c r="K1452" s="16" t="n">
        <v>0.408321512631086</v>
      </c>
      <c r="L1452" s="16" t="n">
        <v>0.469590248277302</v>
      </c>
      <c r="M1452" s="16" t="n">
        <v>0.500102350665939</v>
      </c>
      <c r="N1452" s="16" t="n">
        <v>0.49461506898105</v>
      </c>
      <c r="O1452" s="16" t="n">
        <v>0.439756725265794</v>
      </c>
      <c r="P1452" s="16" t="n">
        <v>0.471335868568442</v>
      </c>
      <c r="Q1452" s="16" t="n">
        <v>0.587178523217585</v>
      </c>
      <c r="R1452" s="16" t="n">
        <v>0.89625893422301</v>
      </c>
      <c r="S1452" s="16" t="n">
        <v>0.505779401085865</v>
      </c>
      <c r="T1452" s="16" t="n">
        <v>0.606983117908188</v>
      </c>
      <c r="U1452" s="16" t="n">
        <v>0.498173891542808</v>
      </c>
      <c r="V1452" s="16" t="n">
        <v>0.382652991923794</v>
      </c>
      <c r="W1452" s="16"/>
      <c r="X1452" s="16" t="n">
        <v>0.520984628126459</v>
      </c>
      <c r="Y1452" s="16" t="n">
        <v>0.442004837789618</v>
      </c>
      <c r="Z1452" s="16"/>
      <c r="AA1452" s="16" t="n">
        <v>0.533497370858961</v>
      </c>
      <c r="AB1452" s="16" t="n">
        <v>0.459267462342276</v>
      </c>
      <c r="AC1452" s="16" t="n">
        <v>0.505936014295924</v>
      </c>
      <c r="AD1452" s="16"/>
      <c r="AE1452" s="16" t="n">
        <v>0.479385799151372</v>
      </c>
      <c r="AF1452" s="16" t="n">
        <v>0.516612909983449</v>
      </c>
      <c r="AG1452" s="16" t="n">
        <v>0.467488817341201</v>
      </c>
      <c r="AH1452" s="16"/>
      <c r="AI1452" s="16" t="n">
        <v>0.394426823650602</v>
      </c>
      <c r="AJ1452" s="16" t="n">
        <v>0.578770288852978</v>
      </c>
    </row>
    <row r="1453">
      <c r="B1453" t="s">
        <v>402</v>
      </c>
      <c r="C1453" s="16" t="n">
        <v>0</v>
      </c>
      <c r="D1453" s="16" t="n">
        <v>0</v>
      </c>
      <c r="E1453" s="16" t="n">
        <v>0</v>
      </c>
      <c r="F1453" s="16"/>
      <c r="G1453" s="16" t="n">
        <v>0</v>
      </c>
      <c r="H1453" s="16" t="n">
        <v>0</v>
      </c>
      <c r="I1453" s="16" t="n">
        <v>0</v>
      </c>
      <c r="J1453" s="16"/>
      <c r="K1453" s="16" t="n">
        <v>0</v>
      </c>
      <c r="L1453" s="16" t="n">
        <v>0</v>
      </c>
      <c r="M1453" s="16" t="n">
        <v>0</v>
      </c>
      <c r="N1453" s="16" t="n">
        <v>0</v>
      </c>
      <c r="O1453" s="16" t="n">
        <v>0</v>
      </c>
      <c r="P1453" s="16" t="n">
        <v>0</v>
      </c>
      <c r="Q1453" s="16" t="n">
        <v>0</v>
      </c>
      <c r="R1453" s="16" t="n">
        <v>0</v>
      </c>
      <c r="S1453" s="16" t="n">
        <v>0</v>
      </c>
      <c r="T1453" s="16" t="n">
        <v>0</v>
      </c>
      <c r="U1453" s="16" t="n">
        <v>0</v>
      </c>
      <c r="V1453" s="16" t="n">
        <v>0</v>
      </c>
      <c r="W1453" s="16"/>
      <c r="X1453" s="16" t="n">
        <v>0</v>
      </c>
      <c r="Y1453" s="16" t="n">
        <v>0</v>
      </c>
      <c r="Z1453" s="16"/>
      <c r="AA1453" s="16" t="n">
        <v>0</v>
      </c>
      <c r="AB1453" s="16" t="n">
        <v>0</v>
      </c>
      <c r="AC1453" s="16" t="n">
        <v>0</v>
      </c>
      <c r="AD1453" s="16"/>
      <c r="AE1453" s="16" t="n">
        <v>0</v>
      </c>
      <c r="AF1453" s="16" t="n">
        <v>0</v>
      </c>
      <c r="AG1453" s="16" t="n">
        <v>0</v>
      </c>
      <c r="AH1453" s="16"/>
      <c r="AI1453" s="16" t="n">
        <v>0</v>
      </c>
      <c r="AJ1453" s="16" t="n">
        <v>0</v>
      </c>
    </row>
    <row r="1454">
      <c r="B1454" t="s">
        <v>403</v>
      </c>
      <c r="C1454" s="16" t="n">
        <v>0</v>
      </c>
      <c r="D1454" s="16" t="n">
        <v>0</v>
      </c>
      <c r="E1454" s="16" t="n">
        <v>0</v>
      </c>
      <c r="F1454" s="16"/>
      <c r="G1454" s="16" t="n">
        <v>0</v>
      </c>
      <c r="H1454" s="16" t="n">
        <v>0</v>
      </c>
      <c r="I1454" s="16" t="n">
        <v>0</v>
      </c>
      <c r="J1454" s="16"/>
      <c r="K1454" s="16" t="n">
        <v>0</v>
      </c>
      <c r="L1454" s="16" t="n">
        <v>0</v>
      </c>
      <c r="M1454" s="16" t="n">
        <v>0</v>
      </c>
      <c r="N1454" s="16" t="n">
        <v>0</v>
      </c>
      <c r="O1454" s="16" t="n">
        <v>0</v>
      </c>
      <c r="P1454" s="16" t="n">
        <v>0</v>
      </c>
      <c r="Q1454" s="16" t="n">
        <v>0</v>
      </c>
      <c r="R1454" s="16" t="n">
        <v>0</v>
      </c>
      <c r="S1454" s="16" t="n">
        <v>0</v>
      </c>
      <c r="T1454" s="16" t="n">
        <v>0</v>
      </c>
      <c r="U1454" s="16" t="n">
        <v>0</v>
      </c>
      <c r="V1454" s="16" t="n">
        <v>0</v>
      </c>
      <c r="W1454" s="16"/>
      <c r="X1454" s="16" t="n">
        <v>0</v>
      </c>
      <c r="Y1454" s="16" t="n">
        <v>0</v>
      </c>
      <c r="Z1454" s="16"/>
      <c r="AA1454" s="16" t="n">
        <v>0</v>
      </c>
      <c r="AB1454" s="16" t="n">
        <v>0</v>
      </c>
      <c r="AC1454" s="16" t="n">
        <v>0</v>
      </c>
      <c r="AD1454" s="16"/>
      <c r="AE1454" s="16" t="n">
        <v>0</v>
      </c>
      <c r="AF1454" s="16" t="n">
        <v>0</v>
      </c>
      <c r="AG1454" s="16" t="n">
        <v>0</v>
      </c>
      <c r="AH1454" s="16"/>
      <c r="AI1454" s="16" t="n">
        <v>0</v>
      </c>
      <c r="AJ1454" s="16" t="n">
        <v>0</v>
      </c>
    </row>
    <row r="1455">
      <c r="B1455" t="s">
        <v>404</v>
      </c>
      <c r="C1455" s="16" t="n">
        <v>0.25838853458628</v>
      </c>
      <c r="D1455" s="16" t="n">
        <v>0.219959274284389</v>
      </c>
      <c r="E1455" s="16" t="n">
        <v>0.297835289629395</v>
      </c>
      <c r="F1455" s="16"/>
      <c r="G1455" s="16" t="n">
        <v>0.248413182742963</v>
      </c>
      <c r="H1455" s="16" t="n">
        <v>0.262974621201788</v>
      </c>
      <c r="I1455" s="16" t="n">
        <v>0.257509081887846</v>
      </c>
      <c r="J1455" s="16"/>
      <c r="K1455" s="16" t="n">
        <v>0.345168766394992</v>
      </c>
      <c r="L1455" s="16" t="n">
        <v>0.262184433197532</v>
      </c>
      <c r="M1455" s="16" t="n">
        <v>0.188568193604916</v>
      </c>
      <c r="N1455" s="16" t="n">
        <v>0.259576379120409</v>
      </c>
      <c r="O1455" s="16" t="n">
        <v>0.202765293579677</v>
      </c>
      <c r="P1455" s="16" t="n">
        <v>0.164605832386443</v>
      </c>
      <c r="Q1455" s="16" t="n">
        <v>0.223058586262983</v>
      </c>
      <c r="R1455" s="16" t="n">
        <v>0.10374106577699</v>
      </c>
      <c r="S1455" s="16" t="n">
        <v>0.310032410912553</v>
      </c>
      <c r="T1455" s="16" t="n">
        <v>0.274438826048799</v>
      </c>
      <c r="U1455" s="16" t="n">
        <v>0.222837261540934</v>
      </c>
      <c r="V1455" s="16" t="n">
        <v>0.395729563961308</v>
      </c>
      <c r="W1455" s="16"/>
      <c r="X1455" s="16" t="n">
        <v>0.220754206074795</v>
      </c>
      <c r="Y1455" s="16" t="n">
        <v>0.323664372743876</v>
      </c>
      <c r="Z1455" s="16"/>
      <c r="AA1455" s="16" t="n">
        <v>0.258124503279955</v>
      </c>
      <c r="AB1455" s="16" t="n">
        <v>0.300034472591441</v>
      </c>
      <c r="AC1455" s="16" t="n">
        <v>0.211269165038559</v>
      </c>
      <c r="AD1455" s="16"/>
      <c r="AE1455" s="16" t="n">
        <v>0.256899580877121</v>
      </c>
      <c r="AF1455" s="16" t="n">
        <v>0.282585061604538</v>
      </c>
      <c r="AG1455" s="16" t="n">
        <v>0.195885285934676</v>
      </c>
      <c r="AH1455" s="16"/>
      <c r="AI1455" s="16" t="n">
        <v>0.418676129192954</v>
      </c>
      <c r="AJ1455" s="16" t="n">
        <v>0.190830856506388</v>
      </c>
    </row>
    <row r="1456">
      <c r="B1456" t="s">
        <v>405</v>
      </c>
      <c r="C1456" s="16" t="n">
        <v>0.146492250727169</v>
      </c>
      <c r="D1456" s="16" t="n">
        <v>0.184157620821021</v>
      </c>
      <c r="E1456" s="16" t="n">
        <v>0.114580089116833</v>
      </c>
      <c r="F1456" s="16"/>
      <c r="G1456" s="16" t="n">
        <v>0.13297511252156</v>
      </c>
      <c r="H1456" s="16" t="n">
        <v>0.124451200158714</v>
      </c>
      <c r="I1456" s="16" t="n">
        <v>0.176393209171868</v>
      </c>
      <c r="J1456" s="16"/>
      <c r="K1456" s="16" t="n">
        <v>0.152418427445232</v>
      </c>
      <c r="L1456" s="16" t="n">
        <v>0.157354098942285</v>
      </c>
      <c r="M1456" s="16" t="n">
        <v>0.183935073396197</v>
      </c>
      <c r="N1456" s="16" t="n">
        <v>0.170123833432977</v>
      </c>
      <c r="O1456" s="16" t="n">
        <v>0.187575649317963</v>
      </c>
      <c r="P1456" s="16" t="n">
        <v>0.186080547008198</v>
      </c>
      <c r="Q1456" s="16" t="n">
        <v>0.0902297488175272</v>
      </c>
      <c r="R1456" s="16" t="n">
        <v>0</v>
      </c>
      <c r="S1456" s="16" t="n">
        <v>0.114084738993214</v>
      </c>
      <c r="T1456" s="16" t="n">
        <v>0.0498772025089878</v>
      </c>
      <c r="U1456" s="16" t="n">
        <v>0.278988846916258</v>
      </c>
      <c r="V1456" s="16" t="n">
        <v>0</v>
      </c>
      <c r="W1456" s="16"/>
      <c r="X1456" s="16" t="n">
        <v>0.163312514850315</v>
      </c>
      <c r="Y1456" s="16" t="n">
        <v>0.117317906927322</v>
      </c>
      <c r="Z1456" s="16"/>
      <c r="AA1456" s="16" t="n">
        <v>0.141500240383479</v>
      </c>
      <c r="AB1456" s="16" t="n">
        <v>0.133128130214983</v>
      </c>
      <c r="AC1456" s="16" t="n">
        <v>0.164486591780645</v>
      </c>
      <c r="AD1456" s="16"/>
      <c r="AE1456" s="16" t="n">
        <v>0.156231290892404</v>
      </c>
      <c r="AF1456" s="16" t="n">
        <v>0.111280659581927</v>
      </c>
      <c r="AG1456" s="16" t="n">
        <v>0.211299480537363</v>
      </c>
      <c r="AH1456" s="16"/>
      <c r="AI1456" s="16" t="n">
        <v>0.123804110928526</v>
      </c>
      <c r="AJ1456" s="16" t="n">
        <v>0.173312230080759</v>
      </c>
    </row>
    <row r="1457">
      <c r="B1457" t="s">
        <v>94</v>
      </c>
      <c r="C1457" s="16" t="n">
        <v>0.103017557713591</v>
      </c>
      <c r="D1457" s="16" t="n">
        <v>0.102378443358411</v>
      </c>
      <c r="E1457" s="16" t="n">
        <v>0.101562193165501</v>
      </c>
      <c r="F1457" s="16"/>
      <c r="G1457" s="16" t="n">
        <v>0.110337269373439</v>
      </c>
      <c r="H1457" s="16" t="n">
        <v>0.13568028090236</v>
      </c>
      <c r="I1457" s="16" t="n">
        <v>0.0640173046504674</v>
      </c>
      <c r="J1457" s="16"/>
      <c r="K1457" s="16" t="n">
        <v>0.0940912935286903</v>
      </c>
      <c r="L1457" s="16" t="n">
        <v>0.110871219582881</v>
      </c>
      <c r="M1457" s="16" t="n">
        <v>0.127394382332949</v>
      </c>
      <c r="N1457" s="16" t="n">
        <v>0.0756847184655645</v>
      </c>
      <c r="O1457" s="16" t="n">
        <v>0.169902331836567</v>
      </c>
      <c r="P1457" s="16" t="n">
        <v>0.177977752036917</v>
      </c>
      <c r="Q1457" s="16" t="n">
        <v>0.099533141701905</v>
      </c>
      <c r="R1457" s="16" t="n">
        <v>0</v>
      </c>
      <c r="S1457" s="16" t="n">
        <v>0.0701034490083676</v>
      </c>
      <c r="T1457" s="16" t="n">
        <v>0.0687008535340251</v>
      </c>
      <c r="U1457" s="16" t="n">
        <v>0</v>
      </c>
      <c r="V1457" s="16" t="n">
        <v>0.221617444114898</v>
      </c>
      <c r="W1457" s="16"/>
      <c r="X1457" s="16" t="n">
        <v>0.0949486509484305</v>
      </c>
      <c r="Y1457" s="16" t="n">
        <v>0.117012882539184</v>
      </c>
      <c r="Z1457" s="16"/>
      <c r="AA1457" s="16" t="n">
        <v>0.0668778854776058</v>
      </c>
      <c r="AB1457" s="16" t="n">
        <v>0.1075699348513</v>
      </c>
      <c r="AC1457" s="16" t="n">
        <v>0.118308228884871</v>
      </c>
      <c r="AD1457" s="16"/>
      <c r="AE1457" s="16" t="n">
        <v>0.107483329079103</v>
      </c>
      <c r="AF1457" s="16" t="n">
        <v>0.0895213688300862</v>
      </c>
      <c r="AG1457" s="16" t="n">
        <v>0.12532641618676</v>
      </c>
      <c r="AH1457" s="16"/>
      <c r="AI1457" s="16" t="n">
        <v>0.0630929362279183</v>
      </c>
      <c r="AJ1457" s="16" t="n">
        <v>0.0570866245598752</v>
      </c>
    </row>
    <row r="1458">
      <c r="C1458" s="16"/>
      <c r="D1458" s="16"/>
      <c r="E1458" s="16"/>
      <c r="F1458" s="16"/>
      <c r="G1458" s="16"/>
      <c r="H1458" s="16"/>
      <c r="I1458" s="16"/>
      <c r="J1458" s="16"/>
      <c r="K1458" s="16"/>
      <c r="L1458" s="16"/>
      <c r="M1458" s="16"/>
      <c r="N1458" s="16"/>
      <c r="O1458" s="16"/>
      <c r="P1458" s="16"/>
      <c r="Q1458" s="16"/>
      <c r="R1458" s="16"/>
      <c r="S1458" s="16"/>
      <c r="T1458" s="16"/>
      <c r="U1458" s="16"/>
      <c r="V1458" s="16"/>
      <c r="W1458" s="16"/>
      <c r="X1458" s="16"/>
      <c r="Y1458" s="16"/>
      <c r="Z1458" s="16"/>
      <c r="AA1458" s="16"/>
      <c r="AB1458" s="16"/>
      <c r="AC1458" s="16"/>
      <c r="AD1458" s="16"/>
      <c r="AE1458" s="16"/>
      <c r="AF1458" s="16"/>
      <c r="AG1458" s="16"/>
      <c r="AH1458" s="16"/>
      <c r="AI1458" s="16"/>
      <c r="AJ1458" s="16"/>
    </row>
    <row r="1459">
      <c r="B1459" s="7" t="s">
        <v>408</v>
      </c>
      <c r="C1459" s="16"/>
      <c r="D1459" s="16"/>
      <c r="E1459" s="16"/>
      <c r="F1459" s="16"/>
      <c r="G1459" s="16"/>
      <c r="H1459" s="16"/>
      <c r="I1459" s="16"/>
      <c r="J1459" s="16"/>
      <c r="K1459" s="16"/>
      <c r="L1459" s="16"/>
      <c r="M1459" s="16"/>
      <c r="N1459" s="16"/>
      <c r="O1459" s="16"/>
      <c r="P1459" s="16"/>
      <c r="Q1459" s="16"/>
      <c r="R1459" s="16"/>
      <c r="S1459" s="16"/>
      <c r="T1459" s="16"/>
      <c r="U1459" s="16"/>
      <c r="V1459" s="16"/>
      <c r="W1459" s="16"/>
      <c r="X1459" s="16"/>
      <c r="Y1459" s="16"/>
      <c r="Z1459" s="16"/>
      <c r="AA1459" s="16"/>
      <c r="AB1459" s="16"/>
      <c r="AC1459" s="16"/>
      <c r="AD1459" s="16"/>
      <c r="AE1459" s="16"/>
      <c r="AF1459" s="16"/>
      <c r="AG1459" s="16"/>
      <c r="AH1459" s="16"/>
      <c r="AI1459" s="16"/>
      <c r="AJ1459" s="16"/>
    </row>
    <row r="1460">
      <c r="B1460" s="26" t="s">
        <v>353</v>
      </c>
      <c r="C1460" s="16"/>
      <c r="D1460" s="16"/>
      <c r="E1460" s="16"/>
      <c r="F1460" s="16"/>
      <c r="G1460" s="16"/>
      <c r="H1460" s="16"/>
      <c r="I1460" s="16"/>
      <c r="J1460" s="16"/>
      <c r="K1460" s="16"/>
      <c r="L1460" s="16"/>
      <c r="M1460" s="16"/>
      <c r="N1460" s="16"/>
      <c r="O1460" s="16"/>
      <c r="P1460" s="16"/>
      <c r="Q1460" s="16"/>
      <c r="R1460" s="16"/>
      <c r="S1460" s="16"/>
      <c r="T1460" s="16"/>
      <c r="U1460" s="16"/>
      <c r="V1460" s="16"/>
      <c r="W1460" s="16"/>
      <c r="X1460" s="16"/>
      <c r="Y1460" s="16"/>
      <c r="Z1460" s="16"/>
      <c r="AA1460" s="16"/>
      <c r="AB1460" s="16"/>
      <c r="AC1460" s="16"/>
      <c r="AD1460" s="16"/>
      <c r="AE1460" s="16"/>
      <c r="AF1460" s="16"/>
      <c r="AG1460" s="16"/>
      <c r="AH1460" s="16"/>
      <c r="AI1460" s="16"/>
      <c r="AJ1460" s="16"/>
    </row>
    <row r="1461">
      <c r="B1461" t="s">
        <v>83</v>
      </c>
      <c r="C1461" s="16" t="n">
        <v>0</v>
      </c>
      <c r="D1461" s="16" t="n">
        <v>0</v>
      </c>
      <c r="E1461" s="16" t="n">
        <v>0</v>
      </c>
      <c r="F1461" s="16"/>
      <c r="G1461" s="16" t="n">
        <v>0</v>
      </c>
      <c r="H1461" s="16" t="n">
        <v>0</v>
      </c>
      <c r="I1461" s="16" t="n">
        <v>0</v>
      </c>
      <c r="J1461" s="16"/>
      <c r="K1461" s="16" t="n">
        <v>0</v>
      </c>
      <c r="L1461" s="16" t="n">
        <v>0</v>
      </c>
      <c r="M1461" s="16" t="n">
        <v>0</v>
      </c>
      <c r="N1461" s="16" t="n">
        <v>0</v>
      </c>
      <c r="O1461" s="16" t="n">
        <v>0</v>
      </c>
      <c r="P1461" s="16" t="n">
        <v>0</v>
      </c>
      <c r="Q1461" s="16" t="n">
        <v>0</v>
      </c>
      <c r="R1461" s="16" t="n">
        <v>0</v>
      </c>
      <c r="S1461" s="16" t="n">
        <v>0</v>
      </c>
      <c r="T1461" s="16" t="n">
        <v>0</v>
      </c>
      <c r="U1461" s="16" t="n">
        <v>0</v>
      </c>
      <c r="V1461" s="16" t="n">
        <v>0</v>
      </c>
      <c r="W1461" s="16"/>
      <c r="X1461" s="16" t="n">
        <v>0</v>
      </c>
      <c r="Y1461" s="16" t="n">
        <v>0</v>
      </c>
      <c r="Z1461" s="16"/>
      <c r="AA1461" s="16" t="n">
        <v>0</v>
      </c>
      <c r="AB1461" s="16" t="n">
        <v>0</v>
      </c>
      <c r="AC1461" s="16" t="n">
        <v>0</v>
      </c>
      <c r="AD1461" s="16"/>
      <c r="AE1461" s="16" t="n">
        <v>0</v>
      </c>
      <c r="AF1461" s="16" t="n">
        <v>0</v>
      </c>
      <c r="AG1461" s="16" t="n">
        <v>0</v>
      </c>
      <c r="AH1461" s="16"/>
      <c r="AI1461" s="16" t="n">
        <v>0</v>
      </c>
      <c r="AJ1461" s="16" t="n">
        <v>0</v>
      </c>
    </row>
    <row r="1462">
      <c r="B1462" t="s">
        <v>73</v>
      </c>
      <c r="C1462" s="16" t="n">
        <v>0.436961038388401</v>
      </c>
      <c r="D1462" s="16" t="n">
        <v>0.380602530575828</v>
      </c>
      <c r="E1462" s="16" t="n">
        <v>0.501369795573666</v>
      </c>
      <c r="F1462" s="16"/>
      <c r="G1462" s="16" t="n">
        <v>0.425391328485984</v>
      </c>
      <c r="H1462" s="16" t="n">
        <v>0.482236261768628</v>
      </c>
      <c r="I1462" s="16" t="n">
        <v>0.39908188394641</v>
      </c>
      <c r="J1462" s="16"/>
      <c r="K1462" s="16" t="n">
        <v>0.353067565401491</v>
      </c>
      <c r="L1462" s="16" t="n">
        <v>0.486764901380544</v>
      </c>
      <c r="M1462" s="16" t="n">
        <v>0.500066453777368</v>
      </c>
      <c r="N1462" s="16" t="n">
        <v>0.517558488994961</v>
      </c>
      <c r="O1462" s="16" t="n">
        <v>0.50043275059965</v>
      </c>
      <c r="P1462" s="16" t="n">
        <v>0.44312629361154</v>
      </c>
      <c r="Q1462" s="16" t="n">
        <v>0.396014608306736</v>
      </c>
      <c r="R1462" s="16" t="n">
        <v>0.445640127907152</v>
      </c>
      <c r="S1462" s="16" t="n">
        <v>0.459856699305954</v>
      </c>
      <c r="T1462" s="16" t="n">
        <v>0.288778114913875</v>
      </c>
      <c r="U1462" s="16" t="n">
        <v>0.499626551174284</v>
      </c>
      <c r="V1462" s="16" t="n">
        <v>0.274715897731746</v>
      </c>
      <c r="W1462" s="16"/>
      <c r="X1462" s="16" t="n">
        <v>0.448444171152258</v>
      </c>
      <c r="Y1462" s="16" t="n">
        <v>0.415218285862527</v>
      </c>
      <c r="Z1462" s="16"/>
      <c r="AA1462" s="16" t="n">
        <v>0.393018166827728</v>
      </c>
      <c r="AB1462" s="16" t="n">
        <v>0.466590898244997</v>
      </c>
      <c r="AC1462" s="16" t="n">
        <v>0.423832287131805</v>
      </c>
      <c r="AD1462" s="16"/>
      <c r="AE1462" s="16" t="n">
        <v>0.410860481287969</v>
      </c>
      <c r="AF1462" s="16" t="n">
        <v>0.475276668664631</v>
      </c>
      <c r="AG1462" s="16" t="n">
        <v>0.423402614948431</v>
      </c>
      <c r="AH1462" s="16"/>
      <c r="AI1462" s="16" t="n">
        <v>0.457455123098366</v>
      </c>
      <c r="AJ1462" s="16" t="n">
        <v>0.414172931991739</v>
      </c>
    </row>
    <row r="1463">
      <c r="B1463" t="s">
        <v>50</v>
      </c>
      <c r="C1463" s="16" t="n">
        <v>0</v>
      </c>
      <c r="D1463" s="16" t="n">
        <v>0</v>
      </c>
      <c r="E1463" s="16" t="n">
        <v>0</v>
      </c>
      <c r="F1463" s="16"/>
      <c r="G1463" s="16" t="n">
        <v>0</v>
      </c>
      <c r="H1463" s="16" t="n">
        <v>0</v>
      </c>
      <c r="I1463" s="16" t="n">
        <v>0</v>
      </c>
      <c r="J1463" s="16"/>
      <c r="K1463" s="16" t="n">
        <v>0</v>
      </c>
      <c r="L1463" s="16" t="n">
        <v>0</v>
      </c>
      <c r="M1463" s="16" t="n">
        <v>0</v>
      </c>
      <c r="N1463" s="16" t="n">
        <v>0</v>
      </c>
      <c r="O1463" s="16" t="n">
        <v>0</v>
      </c>
      <c r="P1463" s="16" t="n">
        <v>0</v>
      </c>
      <c r="Q1463" s="16" t="n">
        <v>0</v>
      </c>
      <c r="R1463" s="16" t="n">
        <v>0</v>
      </c>
      <c r="S1463" s="16" t="n">
        <v>0</v>
      </c>
      <c r="T1463" s="16" t="n">
        <v>0</v>
      </c>
      <c r="U1463" s="16" t="n">
        <v>0</v>
      </c>
      <c r="V1463" s="16" t="n">
        <v>0</v>
      </c>
      <c r="W1463" s="16"/>
      <c r="X1463" s="16" t="n">
        <v>0</v>
      </c>
      <c r="Y1463" s="16" t="n">
        <v>0</v>
      </c>
      <c r="Z1463" s="16"/>
      <c r="AA1463" s="16" t="n">
        <v>0</v>
      </c>
      <c r="AB1463" s="16" t="n">
        <v>0</v>
      </c>
      <c r="AC1463" s="16" t="n">
        <v>0</v>
      </c>
      <c r="AD1463" s="16"/>
      <c r="AE1463" s="16" t="n">
        <v>0</v>
      </c>
      <c r="AF1463" s="16" t="n">
        <v>0</v>
      </c>
      <c r="AG1463" s="16" t="n">
        <v>0</v>
      </c>
      <c r="AH1463" s="16"/>
      <c r="AI1463" s="16" t="n">
        <v>0</v>
      </c>
      <c r="AJ1463" s="16" t="n">
        <v>0</v>
      </c>
    </row>
    <row r="1464">
      <c r="B1464" t="s">
        <v>402</v>
      </c>
      <c r="C1464" s="16" t="n">
        <v>0</v>
      </c>
      <c r="D1464" s="16" t="n">
        <v>0</v>
      </c>
      <c r="E1464" s="16" t="n">
        <v>0</v>
      </c>
      <c r="F1464" s="16"/>
      <c r="G1464" s="16" t="n">
        <v>0</v>
      </c>
      <c r="H1464" s="16" t="n">
        <v>0</v>
      </c>
      <c r="I1464" s="16" t="n">
        <v>0</v>
      </c>
      <c r="J1464" s="16"/>
      <c r="K1464" s="16" t="n">
        <v>0</v>
      </c>
      <c r="L1464" s="16" t="n">
        <v>0</v>
      </c>
      <c r="M1464" s="16" t="n">
        <v>0</v>
      </c>
      <c r="N1464" s="16" t="n">
        <v>0</v>
      </c>
      <c r="O1464" s="16" t="n">
        <v>0</v>
      </c>
      <c r="P1464" s="16" t="n">
        <v>0</v>
      </c>
      <c r="Q1464" s="16" t="n">
        <v>0</v>
      </c>
      <c r="R1464" s="16" t="n">
        <v>0</v>
      </c>
      <c r="S1464" s="16" t="n">
        <v>0</v>
      </c>
      <c r="T1464" s="16" t="n">
        <v>0</v>
      </c>
      <c r="U1464" s="16" t="n">
        <v>0</v>
      </c>
      <c r="V1464" s="16" t="n">
        <v>0</v>
      </c>
      <c r="W1464" s="16"/>
      <c r="X1464" s="16" t="n">
        <v>0</v>
      </c>
      <c r="Y1464" s="16" t="n">
        <v>0</v>
      </c>
      <c r="Z1464" s="16"/>
      <c r="AA1464" s="16" t="n">
        <v>0</v>
      </c>
      <c r="AB1464" s="16" t="n">
        <v>0</v>
      </c>
      <c r="AC1464" s="16" t="n">
        <v>0</v>
      </c>
      <c r="AD1464" s="16"/>
      <c r="AE1464" s="16" t="n">
        <v>0</v>
      </c>
      <c r="AF1464" s="16" t="n">
        <v>0</v>
      </c>
      <c r="AG1464" s="16" t="n">
        <v>0</v>
      </c>
      <c r="AH1464" s="16"/>
      <c r="AI1464" s="16" t="n">
        <v>0</v>
      </c>
      <c r="AJ1464" s="16" t="n">
        <v>0</v>
      </c>
    </row>
    <row r="1465">
      <c r="B1465" t="s">
        <v>403</v>
      </c>
      <c r="C1465" s="16" t="n">
        <v>0</v>
      </c>
      <c r="D1465" s="16" t="n">
        <v>0</v>
      </c>
      <c r="E1465" s="16" t="n">
        <v>0</v>
      </c>
      <c r="F1465" s="16"/>
      <c r="G1465" s="16" t="n">
        <v>0</v>
      </c>
      <c r="H1465" s="16" t="n">
        <v>0</v>
      </c>
      <c r="I1465" s="16" t="n">
        <v>0</v>
      </c>
      <c r="J1465" s="16"/>
      <c r="K1465" s="16" t="n">
        <v>0</v>
      </c>
      <c r="L1465" s="16" t="n">
        <v>0</v>
      </c>
      <c r="M1465" s="16" t="n">
        <v>0</v>
      </c>
      <c r="N1465" s="16" t="n">
        <v>0</v>
      </c>
      <c r="O1465" s="16" t="n">
        <v>0</v>
      </c>
      <c r="P1465" s="16" t="n">
        <v>0</v>
      </c>
      <c r="Q1465" s="16" t="n">
        <v>0</v>
      </c>
      <c r="R1465" s="16" t="n">
        <v>0</v>
      </c>
      <c r="S1465" s="16" t="n">
        <v>0</v>
      </c>
      <c r="T1465" s="16" t="n">
        <v>0</v>
      </c>
      <c r="U1465" s="16" t="n">
        <v>0</v>
      </c>
      <c r="V1465" s="16" t="n">
        <v>0</v>
      </c>
      <c r="W1465" s="16"/>
      <c r="X1465" s="16" t="n">
        <v>0</v>
      </c>
      <c r="Y1465" s="16" t="n">
        <v>0</v>
      </c>
      <c r="Z1465" s="16"/>
      <c r="AA1465" s="16" t="n">
        <v>0</v>
      </c>
      <c r="AB1465" s="16" t="n">
        <v>0</v>
      </c>
      <c r="AC1465" s="16" t="n">
        <v>0</v>
      </c>
      <c r="AD1465" s="16"/>
      <c r="AE1465" s="16" t="n">
        <v>0</v>
      </c>
      <c r="AF1465" s="16" t="n">
        <v>0</v>
      </c>
      <c r="AG1465" s="16" t="n">
        <v>0</v>
      </c>
      <c r="AH1465" s="16"/>
      <c r="AI1465" s="16" t="n">
        <v>0</v>
      </c>
      <c r="AJ1465" s="16" t="n">
        <v>0</v>
      </c>
    </row>
    <row r="1466">
      <c r="B1466" t="s">
        <v>404</v>
      </c>
      <c r="C1466" s="16" t="n">
        <v>0.216350985492572</v>
      </c>
      <c r="D1466" s="16" t="n">
        <v>0.249017404420903</v>
      </c>
      <c r="E1466" s="16" t="n">
        <v>0.174663675118986</v>
      </c>
      <c r="F1466" s="16"/>
      <c r="G1466" s="16" t="n">
        <v>0.214654336935428</v>
      </c>
      <c r="H1466" s="16" t="n">
        <v>0.190096378817208</v>
      </c>
      <c r="I1466" s="16" t="n">
        <v>0.241926682104208</v>
      </c>
      <c r="J1466" s="16"/>
      <c r="K1466" s="16" t="n">
        <v>0.337544476083506</v>
      </c>
      <c r="L1466" s="16" t="n">
        <v>0.165857103772316</v>
      </c>
      <c r="M1466" s="16" t="n">
        <v>0.264973170173486</v>
      </c>
      <c r="N1466" s="16" t="n">
        <v>0.154021168558813</v>
      </c>
      <c r="O1466" s="16" t="n">
        <v>0.163071069564148</v>
      </c>
      <c r="P1466" s="16" t="n">
        <v>0.156368539494775</v>
      </c>
      <c r="Q1466" s="16" t="n">
        <v>0.13926961351509</v>
      </c>
      <c r="R1466" s="16" t="n">
        <v>0.269526325535281</v>
      </c>
      <c r="S1466" s="16" t="n">
        <v>0.180001748680856</v>
      </c>
      <c r="T1466" s="16" t="n">
        <v>0.25383304689536</v>
      </c>
      <c r="U1466" s="16" t="n">
        <v>0.282894097318668</v>
      </c>
      <c r="V1466" s="16" t="n">
        <v>0.350148834199671</v>
      </c>
      <c r="W1466" s="16"/>
      <c r="X1466" s="16" t="n">
        <v>0.202465272002259</v>
      </c>
      <c r="Y1466" s="16" t="n">
        <v>0.242642907590288</v>
      </c>
      <c r="Z1466" s="16"/>
      <c r="AA1466" s="16" t="n">
        <v>0.255659038393319</v>
      </c>
      <c r="AB1466" s="16" t="n">
        <v>0.211850257827376</v>
      </c>
      <c r="AC1466" s="16" t="n">
        <v>0.196193183836412</v>
      </c>
      <c r="AD1466" s="16"/>
      <c r="AE1466" s="16" t="n">
        <v>0.250953397115696</v>
      </c>
      <c r="AF1466" s="16" t="n">
        <v>0.167426615796886</v>
      </c>
      <c r="AG1466" s="16" t="n">
        <v>0.229921316939611</v>
      </c>
      <c r="AH1466" s="16"/>
      <c r="AI1466" s="16" t="n">
        <v>0.288252329032744</v>
      </c>
      <c r="AJ1466" s="16" t="n">
        <v>0.226842439021303</v>
      </c>
    </row>
    <row r="1467">
      <c r="B1467" t="s">
        <v>405</v>
      </c>
      <c r="C1467" s="16" t="n">
        <v>0.201564480121028</v>
      </c>
      <c r="D1467" s="16" t="n">
        <v>0.216322186228664</v>
      </c>
      <c r="E1467" s="16" t="n">
        <v>0.187233468144059</v>
      </c>
      <c r="F1467" s="16"/>
      <c r="G1467" s="16" t="n">
        <v>0.257986318631423</v>
      </c>
      <c r="H1467" s="16" t="n">
        <v>0.144889314188347</v>
      </c>
      <c r="I1467" s="16" t="n">
        <v>0.230970017420875</v>
      </c>
      <c r="J1467" s="16"/>
      <c r="K1467" s="16" t="n">
        <v>0.162210852246376</v>
      </c>
      <c r="L1467" s="16" t="n">
        <v>0.212844174699643</v>
      </c>
      <c r="M1467" s="16" t="n">
        <v>0.108180303932629</v>
      </c>
      <c r="N1467" s="16" t="n">
        <v>0.196479672057759</v>
      </c>
      <c r="O1467" s="16" t="n">
        <v>0.152064276530078</v>
      </c>
      <c r="P1467" s="16" t="n">
        <v>0.204468329721489</v>
      </c>
      <c r="Q1467" s="16" t="n">
        <v>0.265413986240477</v>
      </c>
      <c r="R1467" s="16" t="n">
        <v>0.216139869114558</v>
      </c>
      <c r="S1467" s="16" t="n">
        <v>0.261770050501879</v>
      </c>
      <c r="T1467" s="16" t="n">
        <v>0.300083080394111</v>
      </c>
      <c r="U1467" s="16" t="n">
        <v>0.0852096072592149</v>
      </c>
      <c r="V1467" s="16" t="n">
        <v>0.175584829899448</v>
      </c>
      <c r="W1467" s="16"/>
      <c r="X1467" s="16" t="n">
        <v>0.204798410608364</v>
      </c>
      <c r="Y1467" s="16" t="n">
        <v>0.195441190273388</v>
      </c>
      <c r="Z1467" s="16"/>
      <c r="AA1467" s="16" t="n">
        <v>0.229794955881997</v>
      </c>
      <c r="AB1467" s="16" t="n">
        <v>0.194365336921445</v>
      </c>
      <c r="AC1467" s="16" t="n">
        <v>0.192838569188031</v>
      </c>
      <c r="AD1467" s="16"/>
      <c r="AE1467" s="16" t="n">
        <v>0.213710318466068</v>
      </c>
      <c r="AF1467" s="16" t="n">
        <v>0.181999541142393</v>
      </c>
      <c r="AG1467" s="16" t="n">
        <v>0.211955719872295</v>
      </c>
      <c r="AH1467" s="16"/>
      <c r="AI1467" s="16" t="n">
        <v>0.170657242149639</v>
      </c>
      <c r="AJ1467" s="16" t="n">
        <v>0.244480869564179</v>
      </c>
    </row>
    <row r="1468">
      <c r="B1468" t="s">
        <v>94</v>
      </c>
      <c r="C1468" s="16" t="n">
        <v>0.145123495997999</v>
      </c>
      <c r="D1468" s="16" t="n">
        <v>0.154057878774605</v>
      </c>
      <c r="E1468" s="16" t="n">
        <v>0.136733061163289</v>
      </c>
      <c r="F1468" s="16"/>
      <c r="G1468" s="16" t="n">
        <v>0.101968015947165</v>
      </c>
      <c r="H1468" s="16" t="n">
        <v>0.182778045225817</v>
      </c>
      <c r="I1468" s="16" t="n">
        <v>0.128021416528507</v>
      </c>
      <c r="J1468" s="16"/>
      <c r="K1468" s="16" t="n">
        <v>0.147177106268627</v>
      </c>
      <c r="L1468" s="16" t="n">
        <v>0.134533820147497</v>
      </c>
      <c r="M1468" s="16" t="n">
        <v>0.126780072116516</v>
      </c>
      <c r="N1468" s="16" t="n">
        <v>0.131940670388467</v>
      </c>
      <c r="O1468" s="16" t="n">
        <v>0.184431903306124</v>
      </c>
      <c r="P1468" s="16" t="n">
        <v>0.196036837172197</v>
      </c>
      <c r="Q1468" s="16" t="n">
        <v>0.199301791937698</v>
      </c>
      <c r="R1468" s="16" t="n">
        <v>0.0686936774430079</v>
      </c>
      <c r="S1468" s="16" t="n">
        <v>0.0983715015113119</v>
      </c>
      <c r="T1468" s="16" t="n">
        <v>0.157305757796654</v>
      </c>
      <c r="U1468" s="16" t="n">
        <v>0.132269744247833</v>
      </c>
      <c r="V1468" s="16" t="n">
        <v>0.199550438169136</v>
      </c>
      <c r="W1468" s="16"/>
      <c r="X1468" s="16" t="n">
        <v>0.144292146237119</v>
      </c>
      <c r="Y1468" s="16" t="n">
        <v>0.146697616273797</v>
      </c>
      <c r="Z1468" s="16"/>
      <c r="AA1468" s="16" t="n">
        <v>0.121527838896956</v>
      </c>
      <c r="AB1468" s="16" t="n">
        <v>0.127193507006182</v>
      </c>
      <c r="AC1468" s="16" t="n">
        <v>0.187135959843752</v>
      </c>
      <c r="AD1468" s="16"/>
      <c r="AE1468" s="16" t="n">
        <v>0.124475803130266</v>
      </c>
      <c r="AF1468" s="16" t="n">
        <v>0.17529717439609</v>
      </c>
      <c r="AG1468" s="16" t="n">
        <v>0.134720348239663</v>
      </c>
      <c r="AH1468" s="16"/>
      <c r="AI1468" s="16" t="n">
        <v>0.0836353057192507</v>
      </c>
      <c r="AJ1468" s="16" t="n">
        <v>0.114503759422778</v>
      </c>
    </row>
    <row r="1469">
      <c r="C1469" s="16"/>
      <c r="D1469" s="16"/>
      <c r="E1469" s="16"/>
      <c r="F1469" s="16"/>
      <c r="G1469" s="16"/>
      <c r="H1469" s="16"/>
      <c r="I1469" s="16"/>
      <c r="J1469" s="16"/>
      <c r="K1469" s="16"/>
      <c r="L1469" s="16"/>
      <c r="M1469" s="16"/>
      <c r="N1469" s="16"/>
      <c r="O1469" s="16"/>
      <c r="P1469" s="16"/>
      <c r="Q1469" s="16"/>
      <c r="R1469" s="16"/>
      <c r="S1469" s="16"/>
      <c r="T1469" s="16"/>
      <c r="U1469" s="16"/>
      <c r="V1469" s="16"/>
      <c r="W1469" s="16"/>
      <c r="X1469" s="16"/>
      <c r="Y1469" s="16"/>
      <c r="Z1469" s="16"/>
      <c r="AA1469" s="16"/>
      <c r="AB1469" s="16"/>
      <c r="AC1469" s="16"/>
      <c r="AD1469" s="16"/>
      <c r="AE1469" s="16"/>
      <c r="AF1469" s="16"/>
      <c r="AG1469" s="16"/>
      <c r="AH1469" s="16"/>
      <c r="AI1469" s="16"/>
      <c r="AJ1469" s="16"/>
    </row>
    <row r="1470">
      <c r="B1470" s="7" t="s">
        <v>417</v>
      </c>
      <c r="C1470" s="16"/>
      <c r="D1470" s="16"/>
      <c r="E1470" s="16"/>
      <c r="F1470" s="16"/>
      <c r="G1470" s="16"/>
      <c r="H1470" s="16"/>
      <c r="I1470" s="16"/>
      <c r="J1470" s="16"/>
      <c r="K1470" s="16"/>
      <c r="L1470" s="16"/>
      <c r="M1470" s="16"/>
      <c r="N1470" s="16"/>
      <c r="O1470" s="16"/>
      <c r="P1470" s="16"/>
      <c r="Q1470" s="16"/>
      <c r="R1470" s="16"/>
      <c r="S1470" s="16"/>
      <c r="T1470" s="16"/>
      <c r="U1470" s="16"/>
      <c r="V1470" s="16"/>
      <c r="W1470" s="16"/>
      <c r="X1470" s="16"/>
      <c r="Y1470" s="16"/>
      <c r="Z1470" s="16"/>
      <c r="AA1470" s="16"/>
      <c r="AB1470" s="16"/>
      <c r="AC1470" s="16"/>
      <c r="AD1470" s="16"/>
      <c r="AE1470" s="16"/>
      <c r="AF1470" s="16"/>
      <c r="AG1470" s="16"/>
      <c r="AH1470" s="16"/>
      <c r="AI1470" s="16"/>
      <c r="AJ1470" s="16"/>
    </row>
    <row r="1471">
      <c r="B1471" s="26" t="s">
        <v>65</v>
      </c>
      <c r="C1471" s="16"/>
      <c r="D1471" s="16"/>
      <c r="E1471" s="16"/>
      <c r="F1471" s="16"/>
      <c r="G1471" s="16"/>
      <c r="H1471" s="16"/>
      <c r="I1471" s="16"/>
      <c r="J1471" s="16"/>
      <c r="K1471" s="16"/>
      <c r="L1471" s="16"/>
      <c r="M1471" s="16"/>
      <c r="N1471" s="16"/>
      <c r="O1471" s="16"/>
      <c r="P1471" s="16"/>
      <c r="Q1471" s="16"/>
      <c r="R1471" s="16"/>
      <c r="S1471" s="16"/>
      <c r="T1471" s="16"/>
      <c r="U1471" s="16"/>
      <c r="V1471" s="16"/>
      <c r="W1471" s="16"/>
      <c r="X1471" s="16"/>
      <c r="Y1471" s="16"/>
      <c r="Z1471" s="16"/>
      <c r="AA1471" s="16"/>
      <c r="AB1471" s="16"/>
      <c r="AC1471" s="16"/>
      <c r="AD1471" s="16"/>
      <c r="AE1471" s="16"/>
      <c r="AF1471" s="16"/>
      <c r="AG1471" s="16"/>
      <c r="AH1471" s="16"/>
      <c r="AI1471" s="16"/>
      <c r="AJ1471" s="16"/>
    </row>
    <row r="1472">
      <c r="B1472" t="s">
        <v>411</v>
      </c>
      <c r="C1472" s="16" t="n">
        <v>0.139594969910859</v>
      </c>
      <c r="D1472" s="16" t="n">
        <v>0.157253369291579</v>
      </c>
      <c r="E1472" s="16" t="n">
        <v>0.123282046655853</v>
      </c>
      <c r="F1472" s="16"/>
      <c r="G1472" s="16" t="n">
        <v>0.185234854592287</v>
      </c>
      <c r="H1472" s="16" t="n">
        <v>0.128705628821032</v>
      </c>
      <c r="I1472" s="16" t="n">
        <v>0.131699624091699</v>
      </c>
      <c r="J1472" s="16"/>
      <c r="K1472" s="16" t="n">
        <v>0.168280466763423</v>
      </c>
      <c r="L1472" s="16" t="n">
        <v>0.135156230469302</v>
      </c>
      <c r="M1472" s="16" t="n">
        <v>0.100825368558408</v>
      </c>
      <c r="N1472" s="16" t="n">
        <v>0.118245039556162</v>
      </c>
      <c r="O1472" s="16" t="n">
        <v>0.141838300368332</v>
      </c>
      <c r="P1472" s="16" t="n">
        <v>0.13103098105999</v>
      </c>
      <c r="Q1472" s="16" t="n">
        <v>0.156259659142729</v>
      </c>
      <c r="R1472" s="16" t="n">
        <v>0.168475318451008</v>
      </c>
      <c r="S1472" s="16" t="n">
        <v>0.151532778524388</v>
      </c>
      <c r="T1472" s="16" t="n">
        <v>0.140274057981283</v>
      </c>
      <c r="U1472" s="16" t="n">
        <v>0.142883064890846</v>
      </c>
      <c r="V1472" s="16" t="n">
        <v>0.0646032016826321</v>
      </c>
      <c r="W1472" s="16"/>
      <c r="X1472" s="16" t="n">
        <v>0.11871827395994</v>
      </c>
      <c r="Y1472" s="16" t="n">
        <v>0.175262284198165</v>
      </c>
      <c r="Z1472" s="16"/>
      <c r="AA1472" s="16" t="n">
        <v>0.145493667644209</v>
      </c>
      <c r="AB1472" s="16" t="n">
        <v>0.142637794310359</v>
      </c>
      <c r="AC1472" s="16" t="n">
        <v>0.131264788667579</v>
      </c>
      <c r="AD1472" s="16"/>
      <c r="AE1472" s="16" t="n">
        <v>0.165292298029759</v>
      </c>
      <c r="AF1472" s="16" t="n">
        <v>0.117992479288386</v>
      </c>
      <c r="AG1472" s="16" t="n">
        <v>0.117423445561371</v>
      </c>
      <c r="AH1472" s="16"/>
      <c r="AI1472" s="16" t="n">
        <v>0.143053725781525</v>
      </c>
      <c r="AJ1472" s="16" t="n">
        <v>0.112558476263409</v>
      </c>
    </row>
    <row r="1473">
      <c r="B1473" t="s">
        <v>412</v>
      </c>
      <c r="C1473" s="16" t="n">
        <v>0.207572158842616</v>
      </c>
      <c r="D1473" s="16" t="n">
        <v>0.214149702813933</v>
      </c>
      <c r="E1473" s="16" t="n">
        <v>0.197626455487203</v>
      </c>
      <c r="F1473" s="16"/>
      <c r="G1473" s="16" t="n">
        <v>0.20826024227505</v>
      </c>
      <c r="H1473" s="16" t="n">
        <v>0.207737062702822</v>
      </c>
      <c r="I1473" s="16" t="n">
        <v>0.207146981041689</v>
      </c>
      <c r="J1473" s="16"/>
      <c r="K1473" s="16" t="n">
        <v>0.216814881025521</v>
      </c>
      <c r="L1473" s="16" t="n">
        <v>0.149698841889391</v>
      </c>
      <c r="M1473" s="16" t="n">
        <v>0.234971594833187</v>
      </c>
      <c r="N1473" s="16" t="n">
        <v>0.171104179752481</v>
      </c>
      <c r="O1473" s="16" t="n">
        <v>0.292437052078163</v>
      </c>
      <c r="P1473" s="16" t="n">
        <v>0.229361027336947</v>
      </c>
      <c r="Q1473" s="16" t="n">
        <v>0.217960334166076</v>
      </c>
      <c r="R1473" s="16" t="n">
        <v>0.192816635815141</v>
      </c>
      <c r="S1473" s="16" t="n">
        <v>0.242677384074493</v>
      </c>
      <c r="T1473" s="16" t="n">
        <v>0.13999767096405</v>
      </c>
      <c r="U1473" s="16" t="n">
        <v>0.210681406819119</v>
      </c>
      <c r="V1473" s="16" t="n">
        <v>0.202770599261727</v>
      </c>
      <c r="W1473" s="16"/>
      <c r="X1473" s="16" t="n">
        <v>0.20644228818411</v>
      </c>
      <c r="Y1473" s="16" t="n">
        <v>0.209502514679367</v>
      </c>
      <c r="Z1473" s="16"/>
      <c r="AA1473" s="16" t="n">
        <v>0.217578785496586</v>
      </c>
      <c r="AB1473" s="16" t="n">
        <v>0.221084383946192</v>
      </c>
      <c r="AC1473" s="16" t="n">
        <v>0.182271763707508</v>
      </c>
      <c r="AD1473" s="16"/>
      <c r="AE1473" s="16" t="n">
        <v>0.224642518021365</v>
      </c>
      <c r="AF1473" s="16" t="n">
        <v>0.205851041211798</v>
      </c>
      <c r="AG1473" s="16" t="n">
        <v>0.165892860192173</v>
      </c>
      <c r="AH1473" s="16"/>
      <c r="AI1473" s="16" t="n">
        <v>0.251983570013923</v>
      </c>
      <c r="AJ1473" s="16" t="n">
        <v>0.198135878915776</v>
      </c>
    </row>
    <row r="1474">
      <c r="B1474" t="s">
        <v>413</v>
      </c>
      <c r="C1474" s="16" t="n">
        <v>0.295530400586893</v>
      </c>
      <c r="D1474" s="16" t="n">
        <v>0.275067374751361</v>
      </c>
      <c r="E1474" s="16" t="n">
        <v>0.319771905887339</v>
      </c>
      <c r="F1474" s="16"/>
      <c r="G1474" s="16" t="n">
        <v>0.259717940849661</v>
      </c>
      <c r="H1474" s="16" t="n">
        <v>0.289266808834489</v>
      </c>
      <c r="I1474" s="16" t="n">
        <v>0.315501988586223</v>
      </c>
      <c r="J1474" s="16"/>
      <c r="K1474" s="16" t="n">
        <v>0.284166473325807</v>
      </c>
      <c r="L1474" s="16" t="n">
        <v>0.324762526903565</v>
      </c>
      <c r="M1474" s="16" t="n">
        <v>0.270642098134783</v>
      </c>
      <c r="N1474" s="16" t="n">
        <v>0.327399568592738</v>
      </c>
      <c r="O1474" s="16" t="n">
        <v>0.243933903587647</v>
      </c>
      <c r="P1474" s="16" t="n">
        <v>0.299954360532934</v>
      </c>
      <c r="Q1474" s="16" t="n">
        <v>0.272235691523176</v>
      </c>
      <c r="R1474" s="16" t="n">
        <v>0.290823949158448</v>
      </c>
      <c r="S1474" s="16" t="n">
        <v>0.255478845259877</v>
      </c>
      <c r="T1474" s="16" t="n">
        <v>0.351421761736104</v>
      </c>
      <c r="U1474" s="16" t="n">
        <v>0.325642394979375</v>
      </c>
      <c r="V1474" s="16" t="n">
        <v>0.346309310840757</v>
      </c>
      <c r="W1474" s="16"/>
      <c r="X1474" s="16" t="n">
        <v>0.307932845174909</v>
      </c>
      <c r="Y1474" s="16" t="n">
        <v>0.274341133372786</v>
      </c>
      <c r="Z1474" s="16"/>
      <c r="AA1474" s="16" t="n">
        <v>0.329290746765157</v>
      </c>
      <c r="AB1474" s="16" t="n">
        <v>0.272645524574217</v>
      </c>
      <c r="AC1474" s="16" t="n">
        <v>0.301757001508247</v>
      </c>
      <c r="AD1474" s="16"/>
      <c r="AE1474" s="16" t="n">
        <v>0.295623583263347</v>
      </c>
      <c r="AF1474" s="16" t="n">
        <v>0.298623336195462</v>
      </c>
      <c r="AG1474" s="16" t="n">
        <v>0.288682368272335</v>
      </c>
      <c r="AH1474" s="16"/>
      <c r="AI1474" s="16" t="n">
        <v>0.307819464436327</v>
      </c>
      <c r="AJ1474" s="16" t="n">
        <v>0.289952971530096</v>
      </c>
    </row>
    <row r="1475">
      <c r="B1475" t="s">
        <v>414</v>
      </c>
      <c r="C1475" s="16" t="n">
        <v>0.155785601100565</v>
      </c>
      <c r="D1475" s="16" t="n">
        <v>0.16188476061504</v>
      </c>
      <c r="E1475" s="16" t="n">
        <v>0.150836643582804</v>
      </c>
      <c r="F1475" s="16"/>
      <c r="G1475" s="16" t="n">
        <v>0.147849226922639</v>
      </c>
      <c r="H1475" s="16" t="n">
        <v>0.162014130135061</v>
      </c>
      <c r="I1475" s="16" t="n">
        <v>0.153125635182317</v>
      </c>
      <c r="J1475" s="16"/>
      <c r="K1475" s="16" t="n">
        <v>0.14235500171462</v>
      </c>
      <c r="L1475" s="16" t="n">
        <v>0.194191231907432</v>
      </c>
      <c r="M1475" s="16" t="n">
        <v>0.151505838405781</v>
      </c>
      <c r="N1475" s="16" t="n">
        <v>0.184411430384594</v>
      </c>
      <c r="O1475" s="16" t="n">
        <v>0.124525407008501</v>
      </c>
      <c r="P1475" s="16" t="n">
        <v>0.137012637479719</v>
      </c>
      <c r="Q1475" s="16" t="n">
        <v>0.142287107977513</v>
      </c>
      <c r="R1475" s="16" t="n">
        <v>0.152262800658177</v>
      </c>
      <c r="S1475" s="16" t="n">
        <v>0.157159784593928</v>
      </c>
      <c r="T1475" s="16" t="n">
        <v>0.173801855054405</v>
      </c>
      <c r="U1475" s="16" t="n">
        <v>0.117031527587534</v>
      </c>
      <c r="V1475" s="16" t="n">
        <v>0.166190409809102</v>
      </c>
      <c r="W1475" s="16"/>
      <c r="X1475" s="16" t="n">
        <v>0.151065478597177</v>
      </c>
      <c r="Y1475" s="16" t="n">
        <v>0.16384981265965</v>
      </c>
      <c r="Z1475" s="16"/>
      <c r="AA1475" s="16" t="n">
        <v>0.162852841745555</v>
      </c>
      <c r="AB1475" s="16" t="n">
        <v>0.15968160597901</v>
      </c>
      <c r="AC1475" s="16" t="n">
        <v>0.145470285432941</v>
      </c>
      <c r="AD1475" s="16"/>
      <c r="AE1475" s="16" t="n">
        <v>0.153363932564965</v>
      </c>
      <c r="AF1475" s="16" t="n">
        <v>0.167898307536612</v>
      </c>
      <c r="AG1475" s="16" t="n">
        <v>0.136370379307813</v>
      </c>
      <c r="AH1475" s="16"/>
      <c r="AI1475" s="16" t="n">
        <v>0.157084073887768</v>
      </c>
      <c r="AJ1475" s="16" t="n">
        <v>0.185341787138659</v>
      </c>
    </row>
    <row r="1476">
      <c r="B1476" t="s">
        <v>415</v>
      </c>
      <c r="C1476" s="16" t="n">
        <v>0.078270633301669</v>
      </c>
      <c r="D1476" s="16" t="n">
        <v>0.0828501686029401</v>
      </c>
      <c r="E1476" s="16" t="n">
        <v>0.072673976160893</v>
      </c>
      <c r="F1476" s="16"/>
      <c r="G1476" s="16" t="n">
        <v>0.0821933868206438</v>
      </c>
      <c r="H1476" s="16" t="n">
        <v>0.0751775486081597</v>
      </c>
      <c r="I1476" s="16" t="n">
        <v>0.0795988567046032</v>
      </c>
      <c r="J1476" s="16"/>
      <c r="K1476" s="16" t="n">
        <v>0.0866985491256994</v>
      </c>
      <c r="L1476" s="16" t="n">
        <v>0.0659072202557629</v>
      </c>
      <c r="M1476" s="16" t="n">
        <v>0.079928827959152</v>
      </c>
      <c r="N1476" s="16" t="n">
        <v>0.11753147384286</v>
      </c>
      <c r="O1476" s="16" t="n">
        <v>0.0765904463974777</v>
      </c>
      <c r="P1476" s="16" t="n">
        <v>0.0616152641763338</v>
      </c>
      <c r="Q1476" s="16" t="n">
        <v>0.0574564561628435</v>
      </c>
      <c r="R1476" s="16" t="n">
        <v>0.110479325686567</v>
      </c>
      <c r="S1476" s="16" t="n">
        <v>0.0643229627839806</v>
      </c>
      <c r="T1476" s="16" t="n">
        <v>0.066185937733701</v>
      </c>
      <c r="U1476" s="16" t="n">
        <v>0.0821516137695726</v>
      </c>
      <c r="V1476" s="16" t="n">
        <v>0.129476758426366</v>
      </c>
      <c r="W1476" s="16"/>
      <c r="X1476" s="16" t="n">
        <v>0.0838482522703778</v>
      </c>
      <c r="Y1476" s="16" t="n">
        <v>0.0687414104208322</v>
      </c>
      <c r="Z1476" s="16"/>
      <c r="AA1476" s="16" t="n">
        <v>0.0689348187426518</v>
      </c>
      <c r="AB1476" s="16" t="n">
        <v>0.083825435562386</v>
      </c>
      <c r="AC1476" s="16" t="n">
        <v>0.0775835016968955</v>
      </c>
      <c r="AD1476" s="16"/>
      <c r="AE1476" s="16" t="n">
        <v>0.0689051869087394</v>
      </c>
      <c r="AF1476" s="16" t="n">
        <v>0.0787574184745777</v>
      </c>
      <c r="AG1476" s="16" t="n">
        <v>0.102113771532302</v>
      </c>
      <c r="AH1476" s="16"/>
      <c r="AI1476" s="16" t="n">
        <v>0.0777880090534334</v>
      </c>
      <c r="AJ1476" s="16" t="n">
        <v>0.0838625815262761</v>
      </c>
    </row>
    <row r="1477">
      <c r="B1477" t="s">
        <v>94</v>
      </c>
      <c r="C1477" s="16" t="n">
        <v>0.123246236257399</v>
      </c>
      <c r="D1477" s="16" t="n">
        <v>0.108794623925147</v>
      </c>
      <c r="E1477" s="16" t="n">
        <v>0.135808972225908</v>
      </c>
      <c r="F1477" s="16"/>
      <c r="G1477" s="16" t="n">
        <v>0.11674434853972</v>
      </c>
      <c r="H1477" s="16" t="n">
        <v>0.137098820898436</v>
      </c>
      <c r="I1477" s="16" t="n">
        <v>0.112926914393468</v>
      </c>
      <c r="J1477" s="16"/>
      <c r="K1477" s="16" t="n">
        <v>0.101684628044929</v>
      </c>
      <c r="L1477" s="16" t="n">
        <v>0.130283948574547</v>
      </c>
      <c r="M1477" s="16" t="n">
        <v>0.162126272108688</v>
      </c>
      <c r="N1477" s="16" t="n">
        <v>0.0813083078711647</v>
      </c>
      <c r="O1477" s="16" t="n">
        <v>0.12067489055988</v>
      </c>
      <c r="P1477" s="16" t="n">
        <v>0.141025729414075</v>
      </c>
      <c r="Q1477" s="16" t="n">
        <v>0.153800751027663</v>
      </c>
      <c r="R1477" s="16" t="n">
        <v>0.0851419702306582</v>
      </c>
      <c r="S1477" s="16" t="n">
        <v>0.128828244763334</v>
      </c>
      <c r="T1477" s="16" t="n">
        <v>0.128318716530457</v>
      </c>
      <c r="U1477" s="16" t="n">
        <v>0.121609991953553</v>
      </c>
      <c r="V1477" s="16" t="n">
        <v>0.0906497199794153</v>
      </c>
      <c r="W1477" s="16"/>
      <c r="X1477" s="16" t="n">
        <v>0.131992861813487</v>
      </c>
      <c r="Y1477" s="16" t="n">
        <v>0.108302844669199</v>
      </c>
      <c r="Z1477" s="16"/>
      <c r="AA1477" s="16" t="n">
        <v>0.0758491396058419</v>
      </c>
      <c r="AB1477" s="16" t="n">
        <v>0.120125255627836</v>
      </c>
      <c r="AC1477" s="16" t="n">
        <v>0.161652658986828</v>
      </c>
      <c r="AD1477" s="16"/>
      <c r="AE1477" s="16" t="n">
        <v>0.0921724812118252</v>
      </c>
      <c r="AF1477" s="16" t="n">
        <v>0.130877417293165</v>
      </c>
      <c r="AG1477" s="16" t="n">
        <v>0.189517175134006</v>
      </c>
      <c r="AH1477" s="16"/>
      <c r="AI1477" s="16" t="n">
        <v>0.0622711568270236</v>
      </c>
      <c r="AJ1477" s="16" t="n">
        <v>0.130148304625784</v>
      </c>
    </row>
    <row r="1478">
      <c r="C1478" s="16"/>
      <c r="D1478" s="16"/>
      <c r="E1478" s="16"/>
      <c r="F1478" s="16"/>
      <c r="G1478" s="16"/>
      <c r="H1478" s="16"/>
      <c r="I1478" s="16"/>
      <c r="J1478" s="16"/>
      <c r="K1478" s="16"/>
      <c r="L1478" s="16"/>
      <c r="M1478" s="16"/>
      <c r="N1478" s="16"/>
      <c r="O1478" s="16"/>
      <c r="P1478" s="16"/>
      <c r="Q1478" s="16"/>
      <c r="R1478" s="16"/>
      <c r="S1478" s="16"/>
      <c r="T1478" s="16"/>
      <c r="U1478" s="16"/>
      <c r="V1478" s="16"/>
      <c r="W1478" s="16"/>
      <c r="X1478" s="16"/>
      <c r="Y1478" s="16"/>
      <c r="Z1478" s="16"/>
      <c r="AA1478" s="16"/>
      <c r="AB1478" s="16"/>
      <c r="AC1478" s="16"/>
      <c r="AD1478" s="16"/>
      <c r="AE1478" s="16"/>
      <c r="AF1478" s="16"/>
      <c r="AG1478" s="16"/>
      <c r="AH1478" s="16"/>
      <c r="AI1478" s="16"/>
      <c r="AJ1478" s="16"/>
    </row>
    <row r="1479">
      <c r="B1479" s="7" t="s">
        <v>418</v>
      </c>
      <c r="C1479" s="16"/>
      <c r="D1479" s="16"/>
      <c r="E1479" s="16"/>
      <c r="F1479" s="16"/>
      <c r="G1479" s="16"/>
      <c r="H1479" s="16"/>
      <c r="I1479" s="16"/>
      <c r="J1479" s="16"/>
      <c r="K1479" s="16"/>
      <c r="L1479" s="16"/>
      <c r="M1479" s="16"/>
      <c r="N1479" s="16"/>
      <c r="O1479" s="16"/>
      <c r="P1479" s="16"/>
      <c r="Q1479" s="16"/>
      <c r="R1479" s="16"/>
      <c r="S1479" s="16"/>
      <c r="T1479" s="16"/>
      <c r="U1479" s="16"/>
      <c r="V1479" s="16"/>
      <c r="W1479" s="16"/>
      <c r="X1479" s="16"/>
      <c r="Y1479" s="16"/>
      <c r="Z1479" s="16"/>
      <c r="AA1479" s="16"/>
      <c r="AB1479" s="16"/>
      <c r="AC1479" s="16"/>
      <c r="AD1479" s="16"/>
      <c r="AE1479" s="16"/>
      <c r="AF1479" s="16"/>
      <c r="AG1479" s="16"/>
      <c r="AH1479" s="16"/>
      <c r="AI1479" s="16"/>
      <c r="AJ1479" s="16"/>
    </row>
    <row r="1480">
      <c r="B1480" s="26" t="s">
        <v>65</v>
      </c>
      <c r="C1480" s="16"/>
      <c r="D1480" s="16"/>
      <c r="E1480" s="16"/>
      <c r="F1480" s="16"/>
      <c r="G1480" s="16"/>
      <c r="H1480" s="16"/>
      <c r="I1480" s="16"/>
      <c r="J1480" s="16"/>
      <c r="K1480" s="16"/>
      <c r="L1480" s="16"/>
      <c r="M1480" s="16"/>
      <c r="N1480" s="16"/>
      <c r="O1480" s="16"/>
      <c r="P1480" s="16"/>
      <c r="Q1480" s="16"/>
      <c r="R1480" s="16"/>
      <c r="S1480" s="16"/>
      <c r="T1480" s="16"/>
      <c r="U1480" s="16"/>
      <c r="V1480" s="16"/>
      <c r="W1480" s="16"/>
      <c r="X1480" s="16"/>
      <c r="Y1480" s="16"/>
      <c r="Z1480" s="16"/>
      <c r="AA1480" s="16"/>
      <c r="AB1480" s="16"/>
      <c r="AC1480" s="16"/>
      <c r="AD1480" s="16"/>
      <c r="AE1480" s="16"/>
      <c r="AF1480" s="16"/>
      <c r="AG1480" s="16"/>
      <c r="AH1480" s="16"/>
      <c r="AI1480" s="16"/>
      <c r="AJ1480" s="16"/>
    </row>
    <row r="1481">
      <c r="B1481" t="s">
        <v>411</v>
      </c>
      <c r="C1481" s="16" t="n">
        <v>0.140728560027683</v>
      </c>
      <c r="D1481" s="16" t="n">
        <v>0.14621966949845</v>
      </c>
      <c r="E1481" s="16" t="n">
        <v>0.134468380603198</v>
      </c>
      <c r="F1481" s="16"/>
      <c r="G1481" s="16" t="n">
        <v>0.133667916891971</v>
      </c>
      <c r="H1481" s="16" t="n">
        <v>0.144571842535489</v>
      </c>
      <c r="I1481" s="16" t="n">
        <v>0.139941752708743</v>
      </c>
      <c r="J1481" s="16"/>
      <c r="K1481" s="16" t="n">
        <v>0.171024684842215</v>
      </c>
      <c r="L1481" s="16" t="n">
        <v>0.125921922660712</v>
      </c>
      <c r="M1481" s="16" t="n">
        <v>0.132162519530881</v>
      </c>
      <c r="N1481" s="16" t="n">
        <v>0.168294240232491</v>
      </c>
      <c r="O1481" s="16" t="n">
        <v>0.143210197675846</v>
      </c>
      <c r="P1481" s="16" t="n">
        <v>0.159182292191733</v>
      </c>
      <c r="Q1481" s="16" t="n">
        <v>0.13849923523263</v>
      </c>
      <c r="R1481" s="16" t="n">
        <v>0.106790406140842</v>
      </c>
      <c r="S1481" s="16" t="n">
        <v>0.118495665688453</v>
      </c>
      <c r="T1481" s="16" t="n">
        <v>0.118181042405861</v>
      </c>
      <c r="U1481" s="16" t="n">
        <v>0.165769312440665</v>
      </c>
      <c r="V1481" s="16" t="n">
        <v>0.096290997654323</v>
      </c>
      <c r="W1481" s="16"/>
      <c r="X1481" s="16" t="n">
        <v>0.134363798202589</v>
      </c>
      <c r="Y1481" s="16" t="n">
        <v>0.151602596844293</v>
      </c>
      <c r="Z1481" s="16"/>
      <c r="AA1481" s="16" t="n">
        <v>0.146173524271671</v>
      </c>
      <c r="AB1481" s="16" t="n">
        <v>0.129610529266492</v>
      </c>
      <c r="AC1481" s="16" t="n">
        <v>0.151666888368764</v>
      </c>
      <c r="AD1481" s="16"/>
      <c r="AE1481" s="16" t="n">
        <v>0.161398388582797</v>
      </c>
      <c r="AF1481" s="16" t="n">
        <v>0.118984971807158</v>
      </c>
      <c r="AG1481" s="16" t="n">
        <v>0.132215120484733</v>
      </c>
      <c r="AH1481" s="16"/>
      <c r="AI1481" s="16" t="n">
        <v>0.144359690817166</v>
      </c>
      <c r="AJ1481" s="16" t="n">
        <v>0.112512713911706</v>
      </c>
    </row>
    <row r="1482">
      <c r="B1482" t="s">
        <v>412</v>
      </c>
      <c r="C1482" s="16" t="n">
        <v>0.207987036959731</v>
      </c>
      <c r="D1482" s="16" t="n">
        <v>0.20986877347067</v>
      </c>
      <c r="E1482" s="16" t="n">
        <v>0.207649251681212</v>
      </c>
      <c r="F1482" s="16"/>
      <c r="G1482" s="16" t="n">
        <v>0.247164975737521</v>
      </c>
      <c r="H1482" s="16" t="n">
        <v>0.201930223235774</v>
      </c>
      <c r="I1482" s="16" t="n">
        <v>0.198148111059756</v>
      </c>
      <c r="J1482" s="16"/>
      <c r="K1482" s="16" t="n">
        <v>0.229967978862146</v>
      </c>
      <c r="L1482" s="16" t="n">
        <v>0.208217276635151</v>
      </c>
      <c r="M1482" s="16" t="n">
        <v>0.178536367416515</v>
      </c>
      <c r="N1482" s="16" t="n">
        <v>0.16697780086777</v>
      </c>
      <c r="O1482" s="16" t="n">
        <v>0.256211561149495</v>
      </c>
      <c r="P1482" s="16" t="n">
        <v>0.139078792165784</v>
      </c>
      <c r="Q1482" s="16" t="n">
        <v>0.240579287504724</v>
      </c>
      <c r="R1482" s="16" t="n">
        <v>0.246531303231479</v>
      </c>
      <c r="S1482" s="16" t="n">
        <v>0.242276371944731</v>
      </c>
      <c r="T1482" s="16" t="n">
        <v>0.139009836104332</v>
      </c>
      <c r="U1482" s="16" t="n">
        <v>0.243228163173244</v>
      </c>
      <c r="V1482" s="16" t="n">
        <v>0.251004076523644</v>
      </c>
      <c r="W1482" s="16"/>
      <c r="X1482" s="16" t="n">
        <v>0.203361115834882</v>
      </c>
      <c r="Y1482" s="16" t="n">
        <v>0.215890307813326</v>
      </c>
      <c r="Z1482" s="16"/>
      <c r="AA1482" s="16" t="n">
        <v>0.220906507250323</v>
      </c>
      <c r="AB1482" s="16" t="n">
        <v>0.219278020059328</v>
      </c>
      <c r="AC1482" s="16" t="n">
        <v>0.183553891725497</v>
      </c>
      <c r="AD1482" s="16"/>
      <c r="AE1482" s="16" t="n">
        <v>0.21770602264623</v>
      </c>
      <c r="AF1482" s="16" t="n">
        <v>0.212398207378382</v>
      </c>
      <c r="AG1482" s="16" t="n">
        <v>0.172752160085359</v>
      </c>
      <c r="AH1482" s="16"/>
      <c r="AI1482" s="16" t="n">
        <v>0.246391894749167</v>
      </c>
      <c r="AJ1482" s="16" t="n">
        <v>0.20610667450601</v>
      </c>
    </row>
    <row r="1483">
      <c r="B1483" t="s">
        <v>413</v>
      </c>
      <c r="C1483" s="16" t="n">
        <v>0.322834417791688</v>
      </c>
      <c r="D1483" s="16" t="n">
        <v>0.307523046469491</v>
      </c>
      <c r="E1483" s="16" t="n">
        <v>0.336563083188296</v>
      </c>
      <c r="F1483" s="16"/>
      <c r="G1483" s="16" t="n">
        <v>0.262165045946825</v>
      </c>
      <c r="H1483" s="16" t="n">
        <v>0.32887782080843</v>
      </c>
      <c r="I1483" s="16" t="n">
        <v>0.341174058222718</v>
      </c>
      <c r="J1483" s="16"/>
      <c r="K1483" s="16" t="n">
        <v>0.319752705387845</v>
      </c>
      <c r="L1483" s="16" t="n">
        <v>0.299080319946078</v>
      </c>
      <c r="M1483" s="16" t="n">
        <v>0.345495501169428</v>
      </c>
      <c r="N1483" s="16" t="n">
        <v>0.369274631524523</v>
      </c>
      <c r="O1483" s="16" t="n">
        <v>0.292705745018653</v>
      </c>
      <c r="P1483" s="16" t="n">
        <v>0.368189380170492</v>
      </c>
      <c r="Q1483" s="16" t="n">
        <v>0.298737498586289</v>
      </c>
      <c r="R1483" s="16" t="n">
        <v>0.348651974332587</v>
      </c>
      <c r="S1483" s="16" t="n">
        <v>0.2996983056559</v>
      </c>
      <c r="T1483" s="16" t="n">
        <v>0.355559762116189</v>
      </c>
      <c r="U1483" s="16" t="n">
        <v>0.263303410772247</v>
      </c>
      <c r="V1483" s="16" t="n">
        <v>0.305884979149994</v>
      </c>
      <c r="W1483" s="16"/>
      <c r="X1483" s="16" t="n">
        <v>0.320311503185134</v>
      </c>
      <c r="Y1483" s="16" t="n">
        <v>0.327144754465823</v>
      </c>
      <c r="Z1483" s="16"/>
      <c r="AA1483" s="16" t="n">
        <v>0.351684540809563</v>
      </c>
      <c r="AB1483" s="16" t="n">
        <v>0.31093028723624</v>
      </c>
      <c r="AC1483" s="16" t="n">
        <v>0.317920105773305</v>
      </c>
      <c r="AD1483" s="16"/>
      <c r="AE1483" s="16" t="n">
        <v>0.306379626510379</v>
      </c>
      <c r="AF1483" s="16" t="n">
        <v>0.327784134162801</v>
      </c>
      <c r="AG1483" s="16" t="n">
        <v>0.355988308547852</v>
      </c>
      <c r="AH1483" s="16"/>
      <c r="AI1483" s="16" t="n">
        <v>0.354310054098411</v>
      </c>
      <c r="AJ1483" s="16" t="n">
        <v>0.339963829255233</v>
      </c>
    </row>
    <row r="1484">
      <c r="B1484" t="s">
        <v>414</v>
      </c>
      <c r="C1484" s="16" t="n">
        <v>0.145381328479857</v>
      </c>
      <c r="D1484" s="16" t="n">
        <v>0.162946075164497</v>
      </c>
      <c r="E1484" s="16" t="n">
        <v>0.128083562917882</v>
      </c>
      <c r="F1484" s="16"/>
      <c r="G1484" s="16" t="n">
        <v>0.15898910410406</v>
      </c>
      <c r="H1484" s="16" t="n">
        <v>0.134781031893804</v>
      </c>
      <c r="I1484" s="16" t="n">
        <v>0.149868454332113</v>
      </c>
      <c r="J1484" s="16"/>
      <c r="K1484" s="16" t="n">
        <v>0.128712767149771</v>
      </c>
      <c r="L1484" s="16" t="n">
        <v>0.154814816093715</v>
      </c>
      <c r="M1484" s="16" t="n">
        <v>0.129755464095637</v>
      </c>
      <c r="N1484" s="16" t="n">
        <v>0.126269428139857</v>
      </c>
      <c r="O1484" s="16" t="n">
        <v>0.131750818281751</v>
      </c>
      <c r="P1484" s="16" t="n">
        <v>0.174310840358848</v>
      </c>
      <c r="Q1484" s="16" t="n">
        <v>0.105649892842923</v>
      </c>
      <c r="R1484" s="16" t="n">
        <v>0.135280617607621</v>
      </c>
      <c r="S1484" s="16" t="n">
        <v>0.154954768431905</v>
      </c>
      <c r="T1484" s="16" t="n">
        <v>0.165711696017382</v>
      </c>
      <c r="U1484" s="16" t="n">
        <v>0.183049139510292</v>
      </c>
      <c r="V1484" s="16" t="n">
        <v>0.214293826767851</v>
      </c>
      <c r="W1484" s="16"/>
      <c r="X1484" s="16" t="n">
        <v>0.155436806352479</v>
      </c>
      <c r="Y1484" s="16" t="n">
        <v>0.128201795356655</v>
      </c>
      <c r="Z1484" s="16"/>
      <c r="AA1484" s="16" t="n">
        <v>0.160653469626296</v>
      </c>
      <c r="AB1484" s="16" t="n">
        <v>0.151046803568038</v>
      </c>
      <c r="AC1484" s="16" t="n">
        <v>0.126773376020138</v>
      </c>
      <c r="AD1484" s="16"/>
      <c r="AE1484" s="16" t="n">
        <v>0.150730143538353</v>
      </c>
      <c r="AF1484" s="16" t="n">
        <v>0.152334868482851</v>
      </c>
      <c r="AG1484" s="16" t="n">
        <v>0.116331514190168</v>
      </c>
      <c r="AH1484" s="16"/>
      <c r="AI1484" s="16" t="n">
        <v>0.141964672804361</v>
      </c>
      <c r="AJ1484" s="16" t="n">
        <v>0.167715124512458</v>
      </c>
    </row>
    <row r="1485">
      <c r="B1485" t="s">
        <v>415</v>
      </c>
      <c r="C1485" s="16" t="n">
        <v>0.0606634317932889</v>
      </c>
      <c r="D1485" s="16" t="n">
        <v>0.0592047466935337</v>
      </c>
      <c r="E1485" s="16" t="n">
        <v>0.0627233809613813</v>
      </c>
      <c r="F1485" s="16"/>
      <c r="G1485" s="16" t="n">
        <v>0.0640425773102242</v>
      </c>
      <c r="H1485" s="16" t="n">
        <v>0.0530510967873531</v>
      </c>
      <c r="I1485" s="16" t="n">
        <v>0.0664106958248748</v>
      </c>
      <c r="J1485" s="16"/>
      <c r="K1485" s="16" t="n">
        <v>0.0584954209424562</v>
      </c>
      <c r="L1485" s="16" t="n">
        <v>0.0607064850523937</v>
      </c>
      <c r="M1485" s="16" t="n">
        <v>0.067019488012754</v>
      </c>
      <c r="N1485" s="16" t="n">
        <v>0.0498134752024687</v>
      </c>
      <c r="O1485" s="16" t="n">
        <v>0.0535725087676346</v>
      </c>
      <c r="P1485" s="16" t="n">
        <v>0.0604055688030527</v>
      </c>
      <c r="Q1485" s="16" t="n">
        <v>0.0692303569962303</v>
      </c>
      <c r="R1485" s="16" t="n">
        <v>0.0599375353646499</v>
      </c>
      <c r="S1485" s="16" t="n">
        <v>0.0686256861815724</v>
      </c>
      <c r="T1485" s="16" t="n">
        <v>0.0792069734927867</v>
      </c>
      <c r="U1485" s="16" t="n">
        <v>0.031945625778572</v>
      </c>
      <c r="V1485" s="16" t="n">
        <v>0.0418763999247722</v>
      </c>
      <c r="W1485" s="16"/>
      <c r="X1485" s="16" t="n">
        <v>0.0603361468537402</v>
      </c>
      <c r="Y1485" s="16" t="n">
        <v>0.0612225899487667</v>
      </c>
      <c r="Z1485" s="16"/>
      <c r="AA1485" s="16" t="n">
        <v>0.0488959056750271</v>
      </c>
      <c r="AB1485" s="16" t="n">
        <v>0.0680467605562211</v>
      </c>
      <c r="AC1485" s="16" t="n">
        <v>0.0592868339669386</v>
      </c>
      <c r="AD1485" s="16"/>
      <c r="AE1485" s="16" t="n">
        <v>0.055351354361019</v>
      </c>
      <c r="AF1485" s="16" t="n">
        <v>0.0593392890237715</v>
      </c>
      <c r="AG1485" s="16" t="n">
        <v>0.0776022508259803</v>
      </c>
      <c r="AH1485" s="16"/>
      <c r="AI1485" s="16" t="n">
        <v>0.0495773336631989</v>
      </c>
      <c r="AJ1485" s="16" t="n">
        <v>0.0707572951536293</v>
      </c>
    </row>
    <row r="1486">
      <c r="B1486" t="s">
        <v>94</v>
      </c>
      <c r="C1486" s="16" t="n">
        <v>0.122405224947752</v>
      </c>
      <c r="D1486" s="16" t="n">
        <v>0.114237688703359</v>
      </c>
      <c r="E1486" s="16" t="n">
        <v>0.130512340648032</v>
      </c>
      <c r="F1486" s="16"/>
      <c r="G1486" s="16" t="n">
        <v>0.133970380009399</v>
      </c>
      <c r="H1486" s="16" t="n">
        <v>0.136787984739149</v>
      </c>
      <c r="I1486" s="16" t="n">
        <v>0.104456927851795</v>
      </c>
      <c r="J1486" s="16"/>
      <c r="K1486" s="16" t="n">
        <v>0.0920464428155675</v>
      </c>
      <c r="L1486" s="16" t="n">
        <v>0.15125917961195</v>
      </c>
      <c r="M1486" s="16" t="n">
        <v>0.147030659774785</v>
      </c>
      <c r="N1486" s="16" t="n">
        <v>0.11937042403289</v>
      </c>
      <c r="O1486" s="16" t="n">
        <v>0.12254916910662</v>
      </c>
      <c r="P1486" s="16" t="n">
        <v>0.0988331263100905</v>
      </c>
      <c r="Q1486" s="16" t="n">
        <v>0.147303728837204</v>
      </c>
      <c r="R1486" s="16" t="n">
        <v>0.102808163322821</v>
      </c>
      <c r="S1486" s="16" t="n">
        <v>0.115949202097438</v>
      </c>
      <c r="T1486" s="16" t="n">
        <v>0.14233068986345</v>
      </c>
      <c r="U1486" s="16" t="n">
        <v>0.11270434832498</v>
      </c>
      <c r="V1486" s="16" t="n">
        <v>0.0906497199794153</v>
      </c>
      <c r="W1486" s="16"/>
      <c r="X1486" s="16" t="n">
        <v>0.126190629571176</v>
      </c>
      <c r="Y1486" s="16" t="n">
        <v>0.115937955571137</v>
      </c>
      <c r="Z1486" s="16"/>
      <c r="AA1486" s="16" t="n">
        <v>0.0716860523671201</v>
      </c>
      <c r="AB1486" s="16" t="n">
        <v>0.121087599313681</v>
      </c>
      <c r="AC1486" s="16" t="n">
        <v>0.160798904145357</v>
      </c>
      <c r="AD1486" s="16"/>
      <c r="AE1486" s="16" t="n">
        <v>0.108434464361222</v>
      </c>
      <c r="AF1486" s="16" t="n">
        <v>0.129158529145037</v>
      </c>
      <c r="AG1486" s="16" t="n">
        <v>0.145110645865908</v>
      </c>
      <c r="AH1486" s="16"/>
      <c r="AI1486" s="16" t="n">
        <v>0.0633963538676964</v>
      </c>
      <c r="AJ1486" s="16" t="n">
        <v>0.102944362660964</v>
      </c>
    </row>
    <row r="1487">
      <c r="C1487" s="16"/>
      <c r="D1487" s="16"/>
      <c r="E1487" s="16"/>
      <c r="F1487" s="16"/>
      <c r="G1487" s="16"/>
      <c r="H1487" s="16"/>
      <c r="I1487" s="16"/>
      <c r="J1487" s="16"/>
      <c r="K1487" s="16"/>
      <c r="L1487" s="16"/>
      <c r="M1487" s="16"/>
      <c r="N1487" s="16"/>
      <c r="O1487" s="16"/>
      <c r="P1487" s="16"/>
      <c r="Q1487" s="16"/>
      <c r="R1487" s="16"/>
      <c r="S1487" s="16"/>
      <c r="T1487" s="16"/>
      <c r="U1487" s="16"/>
      <c r="V1487" s="16"/>
      <c r="W1487" s="16"/>
      <c r="X1487" s="16"/>
      <c r="Y1487" s="16"/>
      <c r="Z1487" s="16"/>
      <c r="AA1487" s="16"/>
      <c r="AB1487" s="16"/>
      <c r="AC1487" s="16"/>
      <c r="AD1487" s="16"/>
      <c r="AE1487" s="16"/>
      <c r="AF1487" s="16"/>
      <c r="AG1487" s="16"/>
      <c r="AH1487" s="16"/>
      <c r="AI1487" s="16"/>
      <c r="AJ1487" s="16"/>
    </row>
    <row r="1488">
      <c r="B1488" s="7" t="s">
        <v>419</v>
      </c>
      <c r="C1488" s="16"/>
      <c r="D1488" s="16"/>
      <c r="E1488" s="16"/>
      <c r="F1488" s="16"/>
      <c r="G1488" s="16"/>
      <c r="H1488" s="16"/>
      <c r="I1488" s="16"/>
      <c r="J1488" s="16"/>
      <c r="K1488" s="16"/>
      <c r="L1488" s="16"/>
      <c r="M1488" s="16"/>
      <c r="N1488" s="16"/>
      <c r="O1488" s="16"/>
      <c r="P1488" s="16"/>
      <c r="Q1488" s="16"/>
      <c r="R1488" s="16"/>
      <c r="S1488" s="16"/>
      <c r="T1488" s="16"/>
      <c r="U1488" s="16"/>
      <c r="V1488" s="16"/>
      <c r="W1488" s="16"/>
      <c r="X1488" s="16"/>
      <c r="Y1488" s="16"/>
      <c r="Z1488" s="16"/>
      <c r="AA1488" s="16"/>
      <c r="AB1488" s="16"/>
      <c r="AC1488" s="16"/>
      <c r="AD1488" s="16"/>
      <c r="AE1488" s="16"/>
      <c r="AF1488" s="16"/>
      <c r="AG1488" s="16"/>
      <c r="AH1488" s="16"/>
      <c r="AI1488" s="16"/>
      <c r="AJ1488" s="16"/>
    </row>
    <row r="1489">
      <c r="B1489" s="26" t="s">
        <v>65</v>
      </c>
      <c r="C1489" s="16"/>
      <c r="D1489" s="16"/>
      <c r="E1489" s="16"/>
      <c r="F1489" s="16"/>
      <c r="G1489" s="16"/>
      <c r="H1489" s="16"/>
      <c r="I1489" s="16"/>
      <c r="J1489" s="16"/>
      <c r="K1489" s="16"/>
      <c r="L1489" s="16"/>
      <c r="M1489" s="16"/>
      <c r="N1489" s="16"/>
      <c r="O1489" s="16"/>
      <c r="P1489" s="16"/>
      <c r="Q1489" s="16"/>
      <c r="R1489" s="16"/>
      <c r="S1489" s="16"/>
      <c r="T1489" s="16"/>
      <c r="U1489" s="16"/>
      <c r="V1489" s="16"/>
      <c r="W1489" s="16"/>
      <c r="X1489" s="16"/>
      <c r="Y1489" s="16"/>
      <c r="Z1489" s="16"/>
      <c r="AA1489" s="16"/>
      <c r="AB1489" s="16"/>
      <c r="AC1489" s="16"/>
      <c r="AD1489" s="16"/>
      <c r="AE1489" s="16"/>
      <c r="AF1489" s="16"/>
      <c r="AG1489" s="16"/>
      <c r="AH1489" s="16"/>
      <c r="AI1489" s="16"/>
      <c r="AJ1489" s="16"/>
    </row>
    <row r="1490">
      <c r="B1490" t="s">
        <v>411</v>
      </c>
      <c r="C1490" s="16" t="n">
        <v>0.107632811514439</v>
      </c>
      <c r="D1490" s="16" t="n">
        <v>0.123242481964229</v>
      </c>
      <c r="E1490" s="16" t="n">
        <v>0.0934266501343137</v>
      </c>
      <c r="F1490" s="16"/>
      <c r="G1490" s="16" t="n">
        <v>0.117382696605298</v>
      </c>
      <c r="H1490" s="16" t="n">
        <v>0.106696471469787</v>
      </c>
      <c r="I1490" s="16" t="n">
        <v>0.104653098638225</v>
      </c>
      <c r="J1490" s="16"/>
      <c r="K1490" s="16" t="n">
        <v>0.156731226304754</v>
      </c>
      <c r="L1490" s="16" t="n">
        <v>0.0850834091075412</v>
      </c>
      <c r="M1490" s="16" t="n">
        <v>0.101077547712775</v>
      </c>
      <c r="N1490" s="16" t="n">
        <v>0.109440078026374</v>
      </c>
      <c r="O1490" s="16" t="n">
        <v>0.113508239212767</v>
      </c>
      <c r="P1490" s="16" t="n">
        <v>0.0990006307871787</v>
      </c>
      <c r="Q1490" s="16" t="n">
        <v>0.10880709361822</v>
      </c>
      <c r="R1490" s="16" t="n">
        <v>0.0795096600798023</v>
      </c>
      <c r="S1490" s="16" t="n">
        <v>0.121944443162699</v>
      </c>
      <c r="T1490" s="16" t="n">
        <v>0.0797487010107147</v>
      </c>
      <c r="U1490" s="16" t="n">
        <v>0.134769897988288</v>
      </c>
      <c r="V1490" s="16" t="n">
        <v>0</v>
      </c>
      <c r="W1490" s="16"/>
      <c r="X1490" s="16" t="n">
        <v>0.0763775086802512</v>
      </c>
      <c r="Y1490" s="16" t="n">
        <v>0.161031716779561</v>
      </c>
      <c r="Z1490" s="16"/>
      <c r="AA1490" s="16" t="n">
        <v>0.124704680788555</v>
      </c>
      <c r="AB1490" s="16" t="n">
        <v>0.0978947710415372</v>
      </c>
      <c r="AC1490" s="16" t="n">
        <v>0.108327950353326</v>
      </c>
      <c r="AD1490" s="16"/>
      <c r="AE1490" s="16" t="n">
        <v>0.121522593260542</v>
      </c>
      <c r="AF1490" s="16" t="n">
        <v>0.0976996851155604</v>
      </c>
      <c r="AG1490" s="16" t="n">
        <v>0.0919284199313178</v>
      </c>
      <c r="AH1490" s="16"/>
      <c r="AI1490" s="16" t="n">
        <v>0.12990454744346</v>
      </c>
      <c r="AJ1490" s="16" t="n">
        <v>0.0861824710621949</v>
      </c>
    </row>
    <row r="1491">
      <c r="B1491" t="s">
        <v>412</v>
      </c>
      <c r="C1491" s="16" t="n">
        <v>0.200394480771895</v>
      </c>
      <c r="D1491" s="16" t="n">
        <v>0.199237075461414</v>
      </c>
      <c r="E1491" s="16" t="n">
        <v>0.203898072185586</v>
      </c>
      <c r="F1491" s="16"/>
      <c r="G1491" s="16" t="n">
        <v>0.173659781889495</v>
      </c>
      <c r="H1491" s="16" t="n">
        <v>0.205512692165226</v>
      </c>
      <c r="I1491" s="16" t="n">
        <v>0.206192033293226</v>
      </c>
      <c r="J1491" s="16"/>
      <c r="K1491" s="16" t="n">
        <v>0.210812777381702</v>
      </c>
      <c r="L1491" s="16" t="n">
        <v>0.155803546980758</v>
      </c>
      <c r="M1491" s="16" t="n">
        <v>0.155213702171955</v>
      </c>
      <c r="N1491" s="16" t="n">
        <v>0.146985296849693</v>
      </c>
      <c r="O1491" s="16" t="n">
        <v>0.202323823983532</v>
      </c>
      <c r="P1491" s="16" t="n">
        <v>0.222589723737481</v>
      </c>
      <c r="Q1491" s="16" t="n">
        <v>0.212916802156614</v>
      </c>
      <c r="R1491" s="16" t="n">
        <v>0.165200015116899</v>
      </c>
      <c r="S1491" s="16" t="n">
        <v>0.206654237338876</v>
      </c>
      <c r="T1491" s="16" t="n">
        <v>0.304953366879797</v>
      </c>
      <c r="U1491" s="16" t="n">
        <v>0.190057427955464</v>
      </c>
      <c r="V1491" s="16" t="n">
        <v>0.282079866645384</v>
      </c>
      <c r="W1491" s="16"/>
      <c r="X1491" s="16" t="n">
        <v>0.20242759216282</v>
      </c>
      <c r="Y1491" s="16" t="n">
        <v>0.196920960674094</v>
      </c>
      <c r="Z1491" s="16"/>
      <c r="AA1491" s="16" t="n">
        <v>0.236421165811328</v>
      </c>
      <c r="AB1491" s="16" t="n">
        <v>0.184857752522849</v>
      </c>
      <c r="AC1491" s="16" t="n">
        <v>0.195155755193888</v>
      </c>
      <c r="AD1491" s="16"/>
      <c r="AE1491" s="16" t="n">
        <v>0.237345143474291</v>
      </c>
      <c r="AF1491" s="16" t="n">
        <v>0.182432063271834</v>
      </c>
      <c r="AG1491" s="16" t="n">
        <v>0.140557204191485</v>
      </c>
      <c r="AH1491" s="16"/>
      <c r="AI1491" s="16" t="n">
        <v>0.205193824115663</v>
      </c>
      <c r="AJ1491" s="16" t="n">
        <v>0.20296612372675</v>
      </c>
    </row>
    <row r="1492">
      <c r="B1492" t="s">
        <v>413</v>
      </c>
      <c r="C1492" s="16" t="n">
        <v>0.345846065843023</v>
      </c>
      <c r="D1492" s="16" t="n">
        <v>0.339696622935905</v>
      </c>
      <c r="E1492" s="16" t="n">
        <v>0.351985134106922</v>
      </c>
      <c r="F1492" s="16"/>
      <c r="G1492" s="16" t="n">
        <v>0.308181545432366</v>
      </c>
      <c r="H1492" s="16" t="n">
        <v>0.349943919483738</v>
      </c>
      <c r="I1492" s="16" t="n">
        <v>0.356909708153206</v>
      </c>
      <c r="J1492" s="16"/>
      <c r="K1492" s="16" t="n">
        <v>0.324491436325843</v>
      </c>
      <c r="L1492" s="16" t="n">
        <v>0.377930897576344</v>
      </c>
      <c r="M1492" s="16" t="n">
        <v>0.374666568428978</v>
      </c>
      <c r="N1492" s="16" t="n">
        <v>0.32742222392653</v>
      </c>
      <c r="O1492" s="16" t="n">
        <v>0.332685588914844</v>
      </c>
      <c r="P1492" s="16" t="n">
        <v>0.308280290633178</v>
      </c>
      <c r="Q1492" s="16" t="n">
        <v>0.302368519471775</v>
      </c>
      <c r="R1492" s="16" t="n">
        <v>0.397180179233286</v>
      </c>
      <c r="S1492" s="16" t="n">
        <v>0.330800925853093</v>
      </c>
      <c r="T1492" s="16" t="n">
        <v>0.372588052631667</v>
      </c>
      <c r="U1492" s="16" t="n">
        <v>0.371346375902703</v>
      </c>
      <c r="V1492" s="16" t="n">
        <v>0.439075819511331</v>
      </c>
      <c r="W1492" s="16"/>
      <c r="X1492" s="16" t="n">
        <v>0.363339104264249</v>
      </c>
      <c r="Y1492" s="16" t="n">
        <v>0.315959646043806</v>
      </c>
      <c r="Z1492" s="16"/>
      <c r="AA1492" s="16" t="n">
        <v>0.358486324746571</v>
      </c>
      <c r="AB1492" s="16" t="n">
        <v>0.364460593593133</v>
      </c>
      <c r="AC1492" s="16" t="n">
        <v>0.311818994015872</v>
      </c>
      <c r="AD1492" s="16"/>
      <c r="AE1492" s="16" t="n">
        <v>0.338889261633498</v>
      </c>
      <c r="AF1492" s="16" t="n">
        <v>0.341647038536224</v>
      </c>
      <c r="AG1492" s="16" t="n">
        <v>0.373289702431072</v>
      </c>
      <c r="AH1492" s="16"/>
      <c r="AI1492" s="16" t="n">
        <v>0.385911511959819</v>
      </c>
      <c r="AJ1492" s="16" t="n">
        <v>0.370367681198706</v>
      </c>
    </row>
    <row r="1493">
      <c r="B1493" t="s">
        <v>414</v>
      </c>
      <c r="C1493" s="16" t="n">
        <v>0.147550088920907</v>
      </c>
      <c r="D1493" s="16" t="n">
        <v>0.148020388743192</v>
      </c>
      <c r="E1493" s="16" t="n">
        <v>0.147065831074361</v>
      </c>
      <c r="F1493" s="16"/>
      <c r="G1493" s="16" t="n">
        <v>0.168049444249537</v>
      </c>
      <c r="H1493" s="16" t="n">
        <v>0.139781254115641</v>
      </c>
      <c r="I1493" s="16" t="n">
        <v>0.146681163797556</v>
      </c>
      <c r="J1493" s="16"/>
      <c r="K1493" s="16" t="n">
        <v>0.115312565629917</v>
      </c>
      <c r="L1493" s="16" t="n">
        <v>0.155336245617309</v>
      </c>
      <c r="M1493" s="16" t="n">
        <v>0.11131978118773</v>
      </c>
      <c r="N1493" s="16" t="n">
        <v>0.20553544280931</v>
      </c>
      <c r="O1493" s="16" t="n">
        <v>0.21850540815085</v>
      </c>
      <c r="P1493" s="16" t="n">
        <v>0.190033561562083</v>
      </c>
      <c r="Q1493" s="16" t="n">
        <v>0.137461264624398</v>
      </c>
      <c r="R1493" s="16" t="n">
        <v>0.0931350517848385</v>
      </c>
      <c r="S1493" s="16" t="n">
        <v>0.151935445982276</v>
      </c>
      <c r="T1493" s="16" t="n">
        <v>0.123312078820375</v>
      </c>
      <c r="U1493" s="16" t="n">
        <v>0.111964815282489</v>
      </c>
      <c r="V1493" s="16" t="n">
        <v>0.0919035962095466</v>
      </c>
      <c r="W1493" s="16"/>
      <c r="X1493" s="16" t="n">
        <v>0.146283817390447</v>
      </c>
      <c r="Y1493" s="16" t="n">
        <v>0.149713482245031</v>
      </c>
      <c r="Z1493" s="16"/>
      <c r="AA1493" s="16" t="n">
        <v>0.163930510134238</v>
      </c>
      <c r="AB1493" s="16" t="n">
        <v>0.149044055175708</v>
      </c>
      <c r="AC1493" s="16" t="n">
        <v>0.133721283131202</v>
      </c>
      <c r="AD1493" s="16"/>
      <c r="AE1493" s="16" t="n">
        <v>0.136970904605282</v>
      </c>
      <c r="AF1493" s="16" t="n">
        <v>0.163348200651404</v>
      </c>
      <c r="AG1493" s="16" t="n">
        <v>0.141942793934194</v>
      </c>
      <c r="AH1493" s="16"/>
      <c r="AI1493" s="16" t="n">
        <v>0.156318703788986</v>
      </c>
      <c r="AJ1493" s="16" t="n">
        <v>0.161945805490033</v>
      </c>
    </row>
    <row r="1494">
      <c r="B1494" t="s">
        <v>415</v>
      </c>
      <c r="C1494" s="16" t="n">
        <v>0.0493180773838714</v>
      </c>
      <c r="D1494" s="16" t="n">
        <v>0.0496984760930566</v>
      </c>
      <c r="E1494" s="16" t="n">
        <v>0.0493327930286108</v>
      </c>
      <c r="F1494" s="16"/>
      <c r="G1494" s="16" t="n">
        <v>0.0586147287937679</v>
      </c>
      <c r="H1494" s="16" t="n">
        <v>0.0456883635197409</v>
      </c>
      <c r="I1494" s="16" t="n">
        <v>0.049023066109355</v>
      </c>
      <c r="J1494" s="16"/>
      <c r="K1494" s="16" t="n">
        <v>0.0656389258275734</v>
      </c>
      <c r="L1494" s="16" t="n">
        <v>0.0505285928837705</v>
      </c>
      <c r="M1494" s="16" t="n">
        <v>0.0481593118997996</v>
      </c>
      <c r="N1494" s="16" t="n">
        <v>0.0410085136726807</v>
      </c>
      <c r="O1494" s="16" t="n">
        <v>0.0294108228654485</v>
      </c>
      <c r="P1494" s="16" t="n">
        <v>0.0466943536188237</v>
      </c>
      <c r="Q1494" s="16" t="n">
        <v>0.0527885580132204</v>
      </c>
      <c r="R1494" s="16" t="n">
        <v>0.0744256238038509</v>
      </c>
      <c r="S1494" s="16" t="n">
        <v>0.0596374223336707</v>
      </c>
      <c r="T1494" s="16" t="n">
        <v>0.0250263084741289</v>
      </c>
      <c r="U1494" s="16" t="n">
        <v>0.043710344078943</v>
      </c>
      <c r="V1494" s="16" t="n">
        <v>0.0418763999247722</v>
      </c>
      <c r="W1494" s="16"/>
      <c r="X1494" s="16" t="n">
        <v>0.048445004131891</v>
      </c>
      <c r="Y1494" s="16" t="n">
        <v>0.0508097012570857</v>
      </c>
      <c r="Z1494" s="16"/>
      <c r="AA1494" s="16" t="n">
        <v>0.0332045157283511</v>
      </c>
      <c r="AB1494" s="16" t="n">
        <v>0.0447730865262769</v>
      </c>
      <c r="AC1494" s="16" t="n">
        <v>0.0670350352964057</v>
      </c>
      <c r="AD1494" s="16"/>
      <c r="AE1494" s="16" t="n">
        <v>0.0484859289074675</v>
      </c>
      <c r="AF1494" s="16" t="n">
        <v>0.0457417515282234</v>
      </c>
      <c r="AG1494" s="16" t="n">
        <v>0.0591609584881244</v>
      </c>
      <c r="AH1494" s="16"/>
      <c r="AI1494" s="16" t="n">
        <v>0.0313967335311172</v>
      </c>
      <c r="AJ1494" s="16" t="n">
        <v>0.04735254267133</v>
      </c>
    </row>
    <row r="1495">
      <c r="B1495" t="s">
        <v>94</v>
      </c>
      <c r="C1495" s="16" t="n">
        <v>0.149258475565864</v>
      </c>
      <c r="D1495" s="16" t="n">
        <v>0.140104954802203</v>
      </c>
      <c r="E1495" s="16" t="n">
        <v>0.154291519470207</v>
      </c>
      <c r="F1495" s="16"/>
      <c r="G1495" s="16" t="n">
        <v>0.174111803029536</v>
      </c>
      <c r="H1495" s="16" t="n">
        <v>0.152377299245867</v>
      </c>
      <c r="I1495" s="16" t="n">
        <v>0.136540930008431</v>
      </c>
      <c r="J1495" s="16"/>
      <c r="K1495" s="16" t="n">
        <v>0.127013068530211</v>
      </c>
      <c r="L1495" s="16" t="n">
        <v>0.175317307834278</v>
      </c>
      <c r="M1495" s="16" t="n">
        <v>0.209563088598762</v>
      </c>
      <c r="N1495" s="16" t="n">
        <v>0.169608444715412</v>
      </c>
      <c r="O1495" s="16" t="n">
        <v>0.10356611687256</v>
      </c>
      <c r="P1495" s="16" t="n">
        <v>0.133401439661256</v>
      </c>
      <c r="Q1495" s="16" t="n">
        <v>0.185657762115773</v>
      </c>
      <c r="R1495" s="16" t="n">
        <v>0.190549469981324</v>
      </c>
      <c r="S1495" s="16" t="n">
        <v>0.129027525329385</v>
      </c>
      <c r="T1495" s="16" t="n">
        <v>0.0943714921833176</v>
      </c>
      <c r="U1495" s="16" t="n">
        <v>0.148151138792114</v>
      </c>
      <c r="V1495" s="16" t="n">
        <v>0.145064317708966</v>
      </c>
      <c r="W1495" s="16"/>
      <c r="X1495" s="16" t="n">
        <v>0.163126973370341</v>
      </c>
      <c r="Y1495" s="16" t="n">
        <v>0.125564493000423</v>
      </c>
      <c r="Z1495" s="16"/>
      <c r="AA1495" s="16" t="n">
        <v>0.0832528027909561</v>
      </c>
      <c r="AB1495" s="16" t="n">
        <v>0.158969741140495</v>
      </c>
      <c r="AC1495" s="16" t="n">
        <v>0.183940982009307</v>
      </c>
      <c r="AD1495" s="16"/>
      <c r="AE1495" s="16" t="n">
        <v>0.116786168118919</v>
      </c>
      <c r="AF1495" s="16" t="n">
        <v>0.169131260896754</v>
      </c>
      <c r="AG1495" s="16" t="n">
        <v>0.193120921023807</v>
      </c>
      <c r="AH1495" s="16"/>
      <c r="AI1495" s="16" t="n">
        <v>0.0912746791609544</v>
      </c>
      <c r="AJ1495" s="16" t="n">
        <v>0.131185375850987</v>
      </c>
    </row>
    <row r="1496">
      <c r="C1496" s="16"/>
      <c r="D1496" s="16"/>
      <c r="E1496" s="16"/>
      <c r="F1496" s="16"/>
      <c r="G1496" s="16"/>
      <c r="H1496" s="16"/>
      <c r="I1496" s="16"/>
      <c r="J1496" s="16"/>
      <c r="K1496" s="16"/>
      <c r="L1496" s="16"/>
      <c r="M1496" s="16"/>
      <c r="N1496" s="16"/>
      <c r="O1496" s="16"/>
      <c r="P1496" s="16"/>
      <c r="Q1496" s="16"/>
      <c r="R1496" s="16"/>
      <c r="S1496" s="16"/>
      <c r="T1496" s="16"/>
      <c r="U1496" s="16"/>
      <c r="V1496" s="16"/>
      <c r="W1496" s="16"/>
      <c r="X1496" s="16"/>
      <c r="Y1496" s="16"/>
      <c r="Z1496" s="16"/>
      <c r="AA1496" s="16"/>
      <c r="AB1496" s="16"/>
      <c r="AC1496" s="16"/>
      <c r="AD1496" s="16"/>
      <c r="AE1496" s="16"/>
      <c r="AF1496" s="16"/>
      <c r="AG1496" s="16"/>
      <c r="AH1496" s="16"/>
      <c r="AI1496" s="16"/>
      <c r="AJ1496" s="16"/>
    </row>
    <row r="1497">
      <c r="B1497" s="7" t="s">
        <v>420</v>
      </c>
      <c r="C1497" s="16"/>
      <c r="D1497" s="16"/>
      <c r="E1497" s="16"/>
      <c r="F1497" s="16"/>
      <c r="G1497" s="16"/>
      <c r="H1497" s="16"/>
      <c r="I1497" s="16"/>
      <c r="J1497" s="16"/>
      <c r="K1497" s="16"/>
      <c r="L1497" s="16"/>
      <c r="M1497" s="16"/>
      <c r="N1497" s="16"/>
      <c r="O1497" s="16"/>
      <c r="P1497" s="16"/>
      <c r="Q1497" s="16"/>
      <c r="R1497" s="16"/>
      <c r="S1497" s="16"/>
      <c r="T1497" s="16"/>
      <c r="U1497" s="16"/>
      <c r="V1497" s="16"/>
      <c r="W1497" s="16"/>
      <c r="X1497" s="16"/>
      <c r="Y1497" s="16"/>
      <c r="Z1497" s="16"/>
      <c r="AA1497" s="16"/>
      <c r="AB1497" s="16"/>
      <c r="AC1497" s="16"/>
      <c r="AD1497" s="16"/>
      <c r="AE1497" s="16"/>
      <c r="AF1497" s="16"/>
      <c r="AG1497" s="16"/>
      <c r="AH1497" s="16"/>
      <c r="AI1497" s="16"/>
      <c r="AJ1497" s="16"/>
    </row>
    <row r="1498">
      <c r="B1498" s="26" t="s">
        <v>65</v>
      </c>
      <c r="C1498" s="16"/>
      <c r="D1498" s="16"/>
      <c r="E1498" s="16"/>
      <c r="F1498" s="16"/>
      <c r="G1498" s="16"/>
      <c r="H1498" s="16"/>
      <c r="I1498" s="16"/>
      <c r="J1498" s="16"/>
      <c r="K1498" s="16"/>
      <c r="L1498" s="16"/>
      <c r="M1498" s="16"/>
      <c r="N1498" s="16"/>
      <c r="O1498" s="16"/>
      <c r="P1498" s="16"/>
      <c r="Q1498" s="16"/>
      <c r="R1498" s="16"/>
      <c r="S1498" s="16"/>
      <c r="T1498" s="16"/>
      <c r="U1498" s="16"/>
      <c r="V1498" s="16"/>
      <c r="W1498" s="16"/>
      <c r="X1498" s="16"/>
      <c r="Y1498" s="16"/>
      <c r="Z1498" s="16"/>
      <c r="AA1498" s="16"/>
      <c r="AB1498" s="16"/>
      <c r="AC1498" s="16"/>
      <c r="AD1498" s="16"/>
      <c r="AE1498" s="16"/>
      <c r="AF1498" s="16"/>
      <c r="AG1498" s="16"/>
      <c r="AH1498" s="16"/>
      <c r="AI1498" s="16"/>
      <c r="AJ1498" s="16"/>
    </row>
    <row r="1499">
      <c r="B1499" t="s">
        <v>411</v>
      </c>
      <c r="C1499" s="16" t="n">
        <v>0.120294381837678</v>
      </c>
      <c r="D1499" s="16" t="n">
        <v>0.137506538677353</v>
      </c>
      <c r="E1499" s="16" t="n">
        <v>0.105350671360931</v>
      </c>
      <c r="F1499" s="16"/>
      <c r="G1499" s="16" t="n">
        <v>0.129104140422107</v>
      </c>
      <c r="H1499" s="16" t="n">
        <v>0.130936753489226</v>
      </c>
      <c r="I1499" s="16" t="n">
        <v>0.106914102372728</v>
      </c>
      <c r="J1499" s="16"/>
      <c r="K1499" s="16" t="n">
        <v>0.17026283454999</v>
      </c>
      <c r="L1499" s="16" t="n">
        <v>0.110005657792645</v>
      </c>
      <c r="M1499" s="16" t="n">
        <v>0.0790612523695979</v>
      </c>
      <c r="N1499" s="16" t="n">
        <v>0.105319103984981</v>
      </c>
      <c r="O1499" s="16" t="n">
        <v>0.139935383212545</v>
      </c>
      <c r="P1499" s="16" t="n">
        <v>0.119162716673647</v>
      </c>
      <c r="Q1499" s="16" t="n">
        <v>0.111041169190001</v>
      </c>
      <c r="R1499" s="16" t="n">
        <v>0.158244520125292</v>
      </c>
      <c r="S1499" s="16" t="n">
        <v>0.134015771599137</v>
      </c>
      <c r="T1499" s="16" t="n">
        <v>0.06739064521508</v>
      </c>
      <c r="U1499" s="16" t="n">
        <v>0.132435006807371</v>
      </c>
      <c r="V1499" s="16" t="n">
        <v>0.0811029864065147</v>
      </c>
      <c r="W1499" s="16"/>
      <c r="X1499" s="16" t="n">
        <v>0.109386580552208</v>
      </c>
      <c r="Y1499" s="16" t="n">
        <v>0.138930088251519</v>
      </c>
      <c r="Z1499" s="16"/>
      <c r="AA1499" s="16" t="n">
        <v>0.109347794251055</v>
      </c>
      <c r="AB1499" s="16" t="n">
        <v>0.116836115268663</v>
      </c>
      <c r="AC1499" s="16" t="n">
        <v>0.132826012248898</v>
      </c>
      <c r="AD1499" s="16"/>
      <c r="AE1499" s="16" t="n">
        <v>0.1253082081137</v>
      </c>
      <c r="AF1499" s="16" t="n">
        <v>0.123828485333423</v>
      </c>
      <c r="AG1499" s="16" t="n">
        <v>0.0994317941095916</v>
      </c>
      <c r="AH1499" s="16"/>
      <c r="AI1499" s="16" t="n">
        <v>0.114178388257168</v>
      </c>
      <c r="AJ1499" s="16" t="n">
        <v>0.101803583276037</v>
      </c>
    </row>
    <row r="1500">
      <c r="B1500" t="s">
        <v>412</v>
      </c>
      <c r="C1500" s="16" t="n">
        <v>0.192793709690991</v>
      </c>
      <c r="D1500" s="16" t="n">
        <v>0.202189761873381</v>
      </c>
      <c r="E1500" s="16" t="n">
        <v>0.184518762280982</v>
      </c>
      <c r="F1500" s="16"/>
      <c r="G1500" s="16" t="n">
        <v>0.200473563786533</v>
      </c>
      <c r="H1500" s="16" t="n">
        <v>0.196083958849156</v>
      </c>
      <c r="I1500" s="16" t="n">
        <v>0.186699504597641</v>
      </c>
      <c r="J1500" s="16"/>
      <c r="K1500" s="16" t="n">
        <v>0.188658297095096</v>
      </c>
      <c r="L1500" s="16" t="n">
        <v>0.162791475532362</v>
      </c>
      <c r="M1500" s="16" t="n">
        <v>0.18969016680045</v>
      </c>
      <c r="N1500" s="16" t="n">
        <v>0.197121322564334</v>
      </c>
      <c r="O1500" s="16" t="n">
        <v>0.193106722534975</v>
      </c>
      <c r="P1500" s="16" t="n">
        <v>0.176408531731266</v>
      </c>
      <c r="Q1500" s="16" t="n">
        <v>0.211138542338522</v>
      </c>
      <c r="R1500" s="16" t="n">
        <v>0.152160374418489</v>
      </c>
      <c r="S1500" s="16" t="n">
        <v>0.188788263955932</v>
      </c>
      <c r="T1500" s="16" t="n">
        <v>0.228385234417871</v>
      </c>
      <c r="U1500" s="16" t="n">
        <v>0.199221936212485</v>
      </c>
      <c r="V1500" s="16" t="n">
        <v>0.312030074615328</v>
      </c>
      <c r="W1500" s="16"/>
      <c r="X1500" s="16" t="n">
        <v>0.185907502097402</v>
      </c>
      <c r="Y1500" s="16" t="n">
        <v>0.204558623596218</v>
      </c>
      <c r="Z1500" s="16"/>
      <c r="AA1500" s="16" t="n">
        <v>0.209742434860244</v>
      </c>
      <c r="AB1500" s="16" t="n">
        <v>0.193382356467784</v>
      </c>
      <c r="AC1500" s="16" t="n">
        <v>0.17976536056961</v>
      </c>
      <c r="AD1500" s="16"/>
      <c r="AE1500" s="16" t="n">
        <v>0.221435894261662</v>
      </c>
      <c r="AF1500" s="16" t="n">
        <v>0.174802630801868</v>
      </c>
      <c r="AG1500" s="16" t="n">
        <v>0.155091422440965</v>
      </c>
      <c r="AH1500" s="16"/>
      <c r="AI1500" s="16" t="n">
        <v>0.214565660983547</v>
      </c>
      <c r="AJ1500" s="16" t="n">
        <v>0.176468210513686</v>
      </c>
    </row>
    <row r="1501">
      <c r="B1501" t="s">
        <v>413</v>
      </c>
      <c r="C1501" s="16" t="n">
        <v>0.329198227029574</v>
      </c>
      <c r="D1501" s="16" t="n">
        <v>0.313413350250638</v>
      </c>
      <c r="E1501" s="16" t="n">
        <v>0.342311720188702</v>
      </c>
      <c r="F1501" s="16"/>
      <c r="G1501" s="16" t="n">
        <v>0.285789010393319</v>
      </c>
      <c r="H1501" s="16" t="n">
        <v>0.317642536468602</v>
      </c>
      <c r="I1501" s="16" t="n">
        <v>0.357093555893206</v>
      </c>
      <c r="J1501" s="16"/>
      <c r="K1501" s="16" t="n">
        <v>0.343785056524588</v>
      </c>
      <c r="L1501" s="16" t="n">
        <v>0.278559834255339</v>
      </c>
      <c r="M1501" s="16" t="n">
        <v>0.335149929659071</v>
      </c>
      <c r="N1501" s="16" t="n">
        <v>0.404191731190644</v>
      </c>
      <c r="O1501" s="16" t="n">
        <v>0.321621384429562</v>
      </c>
      <c r="P1501" s="16" t="n">
        <v>0.343983856993491</v>
      </c>
      <c r="Q1501" s="16" t="n">
        <v>0.249827680311897</v>
      </c>
      <c r="R1501" s="16" t="n">
        <v>0.363329532567185</v>
      </c>
      <c r="S1501" s="16" t="n">
        <v>0.347795558000425</v>
      </c>
      <c r="T1501" s="16" t="n">
        <v>0.380912188432016</v>
      </c>
      <c r="U1501" s="16" t="n">
        <v>0.309007921546504</v>
      </c>
      <c r="V1501" s="16" t="n">
        <v>0.21530197902565</v>
      </c>
      <c r="W1501" s="16"/>
      <c r="X1501" s="16" t="n">
        <v>0.332492420096757</v>
      </c>
      <c r="Y1501" s="16" t="n">
        <v>0.323570180344098</v>
      </c>
      <c r="Z1501" s="16"/>
      <c r="AA1501" s="16" t="n">
        <v>0.371110572181897</v>
      </c>
      <c r="AB1501" s="16" t="n">
        <v>0.319847420430742</v>
      </c>
      <c r="AC1501" s="16" t="n">
        <v>0.311434696866006</v>
      </c>
      <c r="AD1501" s="16"/>
      <c r="AE1501" s="16" t="n">
        <v>0.332335413448227</v>
      </c>
      <c r="AF1501" s="16" t="n">
        <v>0.337770204148098</v>
      </c>
      <c r="AG1501" s="16" t="n">
        <v>0.302570411541165</v>
      </c>
      <c r="AH1501" s="16"/>
      <c r="AI1501" s="16" t="n">
        <v>0.365068166987977</v>
      </c>
      <c r="AJ1501" s="16" t="n">
        <v>0.350487450685838</v>
      </c>
    </row>
    <row r="1502">
      <c r="B1502" t="s">
        <v>414</v>
      </c>
      <c r="C1502" s="16" t="n">
        <v>0.118145613614208</v>
      </c>
      <c r="D1502" s="16" t="n">
        <v>0.118893620870561</v>
      </c>
      <c r="E1502" s="16" t="n">
        <v>0.119580060869958</v>
      </c>
      <c r="F1502" s="16"/>
      <c r="G1502" s="16" t="n">
        <v>0.115684519097073</v>
      </c>
      <c r="H1502" s="16" t="n">
        <v>0.115046756107118</v>
      </c>
      <c r="I1502" s="16" t="n">
        <v>0.122000566813886</v>
      </c>
      <c r="J1502" s="16"/>
      <c r="K1502" s="16" t="n">
        <v>0.0937772268740958</v>
      </c>
      <c r="L1502" s="16" t="n">
        <v>0.149500985856021</v>
      </c>
      <c r="M1502" s="16" t="n">
        <v>0.139408020693911</v>
      </c>
      <c r="N1502" s="16" t="n">
        <v>0.077131012493953</v>
      </c>
      <c r="O1502" s="16" t="n">
        <v>0.125910332344117</v>
      </c>
      <c r="P1502" s="16" t="n">
        <v>0.132029115699139</v>
      </c>
      <c r="Q1502" s="16" t="n">
        <v>0.141678089867079</v>
      </c>
      <c r="R1502" s="16" t="n">
        <v>0.0655184310865967</v>
      </c>
      <c r="S1502" s="16" t="n">
        <v>0.109893908678475</v>
      </c>
      <c r="T1502" s="16" t="n">
        <v>0.125018993996666</v>
      </c>
      <c r="U1502" s="16" t="n">
        <v>0.0788578732705352</v>
      </c>
      <c r="V1502" s="16" t="n">
        <v>0.177127897956156</v>
      </c>
      <c r="W1502" s="16"/>
      <c r="X1502" s="16" t="n">
        <v>0.130766084171147</v>
      </c>
      <c r="Y1502" s="16" t="n">
        <v>0.0965838544705997</v>
      </c>
      <c r="Z1502" s="16"/>
      <c r="AA1502" s="16" t="n">
        <v>0.123844948091974</v>
      </c>
      <c r="AB1502" s="16" t="n">
        <v>0.125288363680793</v>
      </c>
      <c r="AC1502" s="16" t="n">
        <v>0.104475577641619</v>
      </c>
      <c r="AD1502" s="16"/>
      <c r="AE1502" s="16" t="n">
        <v>0.124002729983624</v>
      </c>
      <c r="AF1502" s="16" t="n">
        <v>0.110786714718099</v>
      </c>
      <c r="AG1502" s="16" t="n">
        <v>0.118288752656111</v>
      </c>
      <c r="AH1502" s="16"/>
      <c r="AI1502" s="16" t="n">
        <v>0.118238555393792</v>
      </c>
      <c r="AJ1502" s="16" t="n">
        <v>0.130716759941462</v>
      </c>
    </row>
    <row r="1503">
      <c r="B1503" t="s">
        <v>415</v>
      </c>
      <c r="C1503" s="16" t="n">
        <v>0.0566710047574323</v>
      </c>
      <c r="D1503" s="16" t="n">
        <v>0.0465160497025163</v>
      </c>
      <c r="E1503" s="16" t="n">
        <v>0.0671997774682396</v>
      </c>
      <c r="F1503" s="16"/>
      <c r="G1503" s="16" t="n">
        <v>0.0438295383213449</v>
      </c>
      <c r="H1503" s="16" t="n">
        <v>0.0616770991525745</v>
      </c>
      <c r="I1503" s="16" t="n">
        <v>0.0570856022912245</v>
      </c>
      <c r="J1503" s="16"/>
      <c r="K1503" s="16" t="n">
        <v>0.0595539051520689</v>
      </c>
      <c r="L1503" s="16" t="n">
        <v>0.075760268654028</v>
      </c>
      <c r="M1503" s="16" t="n">
        <v>0.0338306256134961</v>
      </c>
      <c r="N1503" s="16" t="n">
        <v>0.0713314912115297</v>
      </c>
      <c r="O1503" s="16" t="n">
        <v>0.030409098557599</v>
      </c>
      <c r="P1503" s="16" t="n">
        <v>0.0650321528848338</v>
      </c>
      <c r="Q1503" s="16" t="n">
        <v>0.0635274481553399</v>
      </c>
      <c r="R1503" s="16" t="n">
        <v>0.064473297765697</v>
      </c>
      <c r="S1503" s="16" t="n">
        <v>0.0379707979323776</v>
      </c>
      <c r="T1503" s="16" t="n">
        <v>0.0405071931364246</v>
      </c>
      <c r="U1503" s="16" t="n">
        <v>0.0811993461349562</v>
      </c>
      <c r="V1503" s="16" t="n">
        <v>0.0672530151256617</v>
      </c>
      <c r="W1503" s="16"/>
      <c r="X1503" s="16" t="n">
        <v>0.0509340851386542</v>
      </c>
      <c r="Y1503" s="16" t="n">
        <v>0.0664723888253436</v>
      </c>
      <c r="Z1503" s="16"/>
      <c r="AA1503" s="16" t="n">
        <v>0.0564575881649304</v>
      </c>
      <c r="AB1503" s="16" t="n">
        <v>0.0565679789648082</v>
      </c>
      <c r="AC1503" s="16" t="n">
        <v>0.0569629440611648</v>
      </c>
      <c r="AD1503" s="16"/>
      <c r="AE1503" s="16" t="n">
        <v>0.0507364152106874</v>
      </c>
      <c r="AF1503" s="16" t="n">
        <v>0.0520422501692436</v>
      </c>
      <c r="AG1503" s="16" t="n">
        <v>0.0823158963514717</v>
      </c>
      <c r="AH1503" s="16"/>
      <c r="AI1503" s="16" t="n">
        <v>0.0564906349329017</v>
      </c>
      <c r="AJ1503" s="16" t="n">
        <v>0.0696345020999639</v>
      </c>
    </row>
    <row r="1504">
      <c r="B1504" t="s">
        <v>94</v>
      </c>
      <c r="C1504" s="16" t="n">
        <v>0.182897063070117</v>
      </c>
      <c r="D1504" s="16" t="n">
        <v>0.181480678625551</v>
      </c>
      <c r="E1504" s="16" t="n">
        <v>0.181039007831188</v>
      </c>
      <c r="F1504" s="16"/>
      <c r="G1504" s="16" t="n">
        <v>0.225119227979624</v>
      </c>
      <c r="H1504" s="16" t="n">
        <v>0.178612895933323</v>
      </c>
      <c r="I1504" s="16" t="n">
        <v>0.170206668031315</v>
      </c>
      <c r="J1504" s="16"/>
      <c r="K1504" s="16" t="n">
        <v>0.143962679804161</v>
      </c>
      <c r="L1504" s="16" t="n">
        <v>0.223381777909605</v>
      </c>
      <c r="M1504" s="16" t="n">
        <v>0.222860004863474</v>
      </c>
      <c r="N1504" s="16" t="n">
        <v>0.144905338554558</v>
      </c>
      <c r="O1504" s="16" t="n">
        <v>0.189017078921203</v>
      </c>
      <c r="P1504" s="16" t="n">
        <v>0.163383626017623</v>
      </c>
      <c r="Q1504" s="16" t="n">
        <v>0.22278707013716</v>
      </c>
      <c r="R1504" s="16" t="n">
        <v>0.19627384403674</v>
      </c>
      <c r="S1504" s="16" t="n">
        <v>0.181535699833653</v>
      </c>
      <c r="T1504" s="16" t="n">
        <v>0.157785744801943</v>
      </c>
      <c r="U1504" s="16" t="n">
        <v>0.199277916028149</v>
      </c>
      <c r="V1504" s="16" t="n">
        <v>0.147184046870688</v>
      </c>
      <c r="W1504" s="16"/>
      <c r="X1504" s="16" t="n">
        <v>0.190513327943832</v>
      </c>
      <c r="Y1504" s="16" t="n">
        <v>0.169884864512222</v>
      </c>
      <c r="Z1504" s="16"/>
      <c r="AA1504" s="16" t="n">
        <v>0.129496662449899</v>
      </c>
      <c r="AB1504" s="16" t="n">
        <v>0.18807776518721</v>
      </c>
      <c r="AC1504" s="16" t="n">
        <v>0.214535408612701</v>
      </c>
      <c r="AD1504" s="16"/>
      <c r="AE1504" s="16" t="n">
        <v>0.146181338982099</v>
      </c>
      <c r="AF1504" s="16" t="n">
        <v>0.200769714829268</v>
      </c>
      <c r="AG1504" s="16" t="n">
        <v>0.242301722900696</v>
      </c>
      <c r="AH1504" s="16"/>
      <c r="AI1504" s="16" t="n">
        <v>0.131458593444614</v>
      </c>
      <c r="AJ1504" s="16" t="n">
        <v>0.170889493483013</v>
      </c>
    </row>
    <row r="1505">
      <c r="C1505" s="16"/>
      <c r="D1505" s="16"/>
      <c r="E1505" s="16"/>
      <c r="F1505" s="16"/>
      <c r="G1505" s="16"/>
      <c r="H1505" s="16"/>
      <c r="I1505" s="16"/>
      <c r="J1505" s="16"/>
      <c r="K1505" s="16"/>
      <c r="L1505" s="16"/>
      <c r="M1505" s="16"/>
      <c r="N1505" s="16"/>
      <c r="O1505" s="16"/>
      <c r="P1505" s="16"/>
      <c r="Q1505" s="16"/>
      <c r="R1505" s="16"/>
      <c r="S1505" s="16"/>
      <c r="T1505" s="16"/>
      <c r="U1505" s="16"/>
      <c r="V1505" s="16"/>
      <c r="W1505" s="16"/>
      <c r="X1505" s="16"/>
      <c r="Y1505" s="16"/>
      <c r="Z1505" s="16"/>
      <c r="AA1505" s="16"/>
      <c r="AB1505" s="16"/>
      <c r="AC1505" s="16"/>
      <c r="AD1505" s="16"/>
      <c r="AE1505" s="16"/>
      <c r="AF1505" s="16"/>
      <c r="AG1505" s="16"/>
      <c r="AH1505" s="16"/>
      <c r="AI1505" s="16"/>
      <c r="AJ1505" s="16"/>
    </row>
    <row r="1506">
      <c r="B1506" s="7" t="s">
        <v>421</v>
      </c>
      <c r="C1506" s="16"/>
      <c r="D1506" s="16"/>
      <c r="E1506" s="16"/>
      <c r="F1506" s="16"/>
      <c r="G1506" s="16"/>
      <c r="H1506" s="16"/>
      <c r="I1506" s="16"/>
      <c r="J1506" s="16"/>
      <c r="K1506" s="16"/>
      <c r="L1506" s="16"/>
      <c r="M1506" s="16"/>
      <c r="N1506" s="16"/>
      <c r="O1506" s="16"/>
      <c r="P1506" s="16"/>
      <c r="Q1506" s="16"/>
      <c r="R1506" s="16"/>
      <c r="S1506" s="16"/>
      <c r="T1506" s="16"/>
      <c r="U1506" s="16"/>
      <c r="V1506" s="16"/>
      <c r="W1506" s="16"/>
      <c r="X1506" s="16"/>
      <c r="Y1506" s="16"/>
      <c r="Z1506" s="16"/>
      <c r="AA1506" s="16"/>
      <c r="AB1506" s="16"/>
      <c r="AC1506" s="16"/>
      <c r="AD1506" s="16"/>
      <c r="AE1506" s="16"/>
      <c r="AF1506" s="16"/>
      <c r="AG1506" s="16"/>
      <c r="AH1506" s="16"/>
      <c r="AI1506" s="16"/>
      <c r="AJ1506" s="16"/>
    </row>
    <row r="1507">
      <c r="B1507" s="26" t="s">
        <v>65</v>
      </c>
      <c r="C1507" s="16"/>
      <c r="D1507" s="16"/>
      <c r="E1507" s="16"/>
      <c r="F1507" s="16"/>
      <c r="G1507" s="16"/>
      <c r="H1507" s="16"/>
      <c r="I1507" s="16"/>
      <c r="J1507" s="16"/>
      <c r="K1507" s="16"/>
      <c r="L1507" s="16"/>
      <c r="M1507" s="16"/>
      <c r="N1507" s="16"/>
      <c r="O1507" s="16"/>
      <c r="P1507" s="16"/>
      <c r="Q1507" s="16"/>
      <c r="R1507" s="16"/>
      <c r="S1507" s="16"/>
      <c r="T1507" s="16"/>
      <c r="U1507" s="16"/>
      <c r="V1507" s="16"/>
      <c r="W1507" s="16"/>
      <c r="X1507" s="16"/>
      <c r="Y1507" s="16"/>
      <c r="Z1507" s="16"/>
      <c r="AA1507" s="16"/>
      <c r="AB1507" s="16"/>
      <c r="AC1507" s="16"/>
      <c r="AD1507" s="16"/>
      <c r="AE1507" s="16"/>
      <c r="AF1507" s="16"/>
      <c r="AG1507" s="16"/>
      <c r="AH1507" s="16"/>
      <c r="AI1507" s="16"/>
      <c r="AJ1507" s="16"/>
    </row>
    <row r="1508">
      <c r="B1508" t="s">
        <v>411</v>
      </c>
      <c r="C1508" s="16" t="n">
        <v>0.0932076731445044</v>
      </c>
      <c r="D1508" s="16" t="n">
        <v>0.104922513797461</v>
      </c>
      <c r="E1508" s="16" t="n">
        <v>0.0828332842485471</v>
      </c>
      <c r="F1508" s="16"/>
      <c r="G1508" s="16" t="n">
        <v>0.112816157229088</v>
      </c>
      <c r="H1508" s="16" t="n">
        <v>0.0817498833649879</v>
      </c>
      <c r="I1508" s="16" t="n">
        <v>0.0961225051611568</v>
      </c>
      <c r="J1508" s="16"/>
      <c r="K1508" s="16" t="n">
        <v>0.152790952233718</v>
      </c>
      <c r="L1508" s="16" t="n">
        <v>0.0805570761434093</v>
      </c>
      <c r="M1508" s="16" t="n">
        <v>0.0870785048379219</v>
      </c>
      <c r="N1508" s="16" t="n">
        <v>0.0727365121621741</v>
      </c>
      <c r="O1508" s="16" t="n">
        <v>0.0889259414799816</v>
      </c>
      <c r="P1508" s="16" t="n">
        <v>0.0961577771344023</v>
      </c>
      <c r="Q1508" s="16" t="n">
        <v>0.0357898929872106</v>
      </c>
      <c r="R1508" s="16" t="n">
        <v>0.084229757499659</v>
      </c>
      <c r="S1508" s="16" t="n">
        <v>0.109007506714718</v>
      </c>
      <c r="T1508" s="16" t="n">
        <v>0.0671006116433536</v>
      </c>
      <c r="U1508" s="16" t="n">
        <v>0.139271917731746</v>
      </c>
      <c r="V1508" s="16" t="n">
        <v>0.0557263712056252</v>
      </c>
      <c r="W1508" s="16"/>
      <c r="X1508" s="16" t="n">
        <v>0.0747332373325261</v>
      </c>
      <c r="Y1508" s="16" t="n">
        <v>0.124770785906008</v>
      </c>
      <c r="Z1508" s="16"/>
      <c r="AA1508" s="16" t="n">
        <v>0.105088933991323</v>
      </c>
      <c r="AB1508" s="16" t="n">
        <v>0.0985926281869018</v>
      </c>
      <c r="AC1508" s="16" t="n">
        <v>0.077423950604217</v>
      </c>
      <c r="AD1508" s="16"/>
      <c r="AE1508" s="16" t="n">
        <v>0.119572609375923</v>
      </c>
      <c r="AF1508" s="16" t="n">
        <v>0.0682530210548227</v>
      </c>
      <c r="AG1508" s="16" t="n">
        <v>0.0764161248158082</v>
      </c>
      <c r="AH1508" s="16"/>
      <c r="AI1508" s="16" t="n">
        <v>0.132609863192908</v>
      </c>
      <c r="AJ1508" s="16" t="n">
        <v>0.0542508396394367</v>
      </c>
    </row>
    <row r="1509">
      <c r="B1509" t="s">
        <v>412</v>
      </c>
      <c r="C1509" s="16" t="n">
        <v>0.123571547586111</v>
      </c>
      <c r="D1509" s="16" t="n">
        <v>0.118767433715459</v>
      </c>
      <c r="E1509" s="16" t="n">
        <v>0.128871560624856</v>
      </c>
      <c r="F1509" s="16"/>
      <c r="G1509" s="16" t="n">
        <v>0.0901051014488029</v>
      </c>
      <c r="H1509" s="16" t="n">
        <v>0.129474820443386</v>
      </c>
      <c r="I1509" s="16" t="n">
        <v>0.131297508915837</v>
      </c>
      <c r="J1509" s="16"/>
      <c r="K1509" s="16" t="n">
        <v>0.132776656200135</v>
      </c>
      <c r="L1509" s="16" t="n">
        <v>0.0964627370672345</v>
      </c>
      <c r="M1509" s="16" t="n">
        <v>0.123969680601342</v>
      </c>
      <c r="N1509" s="16" t="n">
        <v>0.0748940535437868</v>
      </c>
      <c r="O1509" s="16" t="n">
        <v>0.127658693529878</v>
      </c>
      <c r="P1509" s="16" t="n">
        <v>0.0904388295436932</v>
      </c>
      <c r="Q1509" s="16" t="n">
        <v>0.143798809257933</v>
      </c>
      <c r="R1509" s="16" t="n">
        <v>0.063714925703295</v>
      </c>
      <c r="S1509" s="16" t="n">
        <v>0.183294952473583</v>
      </c>
      <c r="T1509" s="16" t="n">
        <v>0.148275770184742</v>
      </c>
      <c r="U1509" s="16" t="n">
        <v>0.0946833466519893</v>
      </c>
      <c r="V1509" s="16" t="n">
        <v>0.212503524158906</v>
      </c>
      <c r="W1509" s="16"/>
      <c r="X1509" s="16" t="n">
        <v>0.117767542176947</v>
      </c>
      <c r="Y1509" s="16" t="n">
        <v>0.133487546053519</v>
      </c>
      <c r="Z1509" s="16"/>
      <c r="AA1509" s="16" t="n">
        <v>0.162087695300589</v>
      </c>
      <c r="AB1509" s="16" t="n">
        <v>0.111015787385625</v>
      </c>
      <c r="AC1509" s="16" t="n">
        <v>0.112547654260444</v>
      </c>
      <c r="AD1509" s="16"/>
      <c r="AE1509" s="16" t="n">
        <v>0.156318387946269</v>
      </c>
      <c r="AF1509" s="16" t="n">
        <v>0.109319984068461</v>
      </c>
      <c r="AG1509" s="16" t="n">
        <v>0.0669837830830455</v>
      </c>
      <c r="AH1509" s="16"/>
      <c r="AI1509" s="16" t="n">
        <v>0.204189586989023</v>
      </c>
      <c r="AJ1509" s="16" t="n">
        <v>0.0877726521742669</v>
      </c>
    </row>
    <row r="1510">
      <c r="B1510" t="s">
        <v>413</v>
      </c>
      <c r="C1510" s="16" t="n">
        <v>0.210906688018729</v>
      </c>
      <c r="D1510" s="16" t="n">
        <v>0.220097897559736</v>
      </c>
      <c r="E1510" s="16" t="n">
        <v>0.206183067280415</v>
      </c>
      <c r="F1510" s="16"/>
      <c r="G1510" s="16" t="n">
        <v>0.196372455341813</v>
      </c>
      <c r="H1510" s="16" t="n">
        <v>0.224086842030302</v>
      </c>
      <c r="I1510" s="16" t="n">
        <v>0.204385388343968</v>
      </c>
      <c r="J1510" s="16"/>
      <c r="K1510" s="16" t="n">
        <v>0.210452384558906</v>
      </c>
      <c r="L1510" s="16" t="n">
        <v>0.187382607842017</v>
      </c>
      <c r="M1510" s="16" t="n">
        <v>0.164566631633393</v>
      </c>
      <c r="N1510" s="16" t="n">
        <v>0.222180813071311</v>
      </c>
      <c r="O1510" s="16" t="n">
        <v>0.196615222446126</v>
      </c>
      <c r="P1510" s="16" t="n">
        <v>0.240526707658495</v>
      </c>
      <c r="Q1510" s="16" t="n">
        <v>0.21254541042283</v>
      </c>
      <c r="R1510" s="16" t="n">
        <v>0.240078469337476</v>
      </c>
      <c r="S1510" s="16" t="n">
        <v>0.208268067272246</v>
      </c>
      <c r="T1510" s="16" t="n">
        <v>0.224185452443115</v>
      </c>
      <c r="U1510" s="16" t="n">
        <v>0.310762040279069</v>
      </c>
      <c r="V1510" s="16" t="n">
        <v>0.126100910866332</v>
      </c>
      <c r="W1510" s="16"/>
      <c r="X1510" s="16" t="n">
        <v>0.187598611038078</v>
      </c>
      <c r="Y1510" s="16" t="n">
        <v>0.250727956147368</v>
      </c>
      <c r="Z1510" s="16"/>
      <c r="AA1510" s="16" t="n">
        <v>0.227339484341863</v>
      </c>
      <c r="AB1510" s="16" t="n">
        <v>0.206909727153</v>
      </c>
      <c r="AC1510" s="16" t="n">
        <v>0.204384426836206</v>
      </c>
      <c r="AD1510" s="16"/>
      <c r="AE1510" s="16" t="n">
        <v>0.20594099146461</v>
      </c>
      <c r="AF1510" s="16" t="n">
        <v>0.220622916498214</v>
      </c>
      <c r="AG1510" s="16" t="n">
        <v>0.203364590616658</v>
      </c>
      <c r="AH1510" s="16"/>
      <c r="AI1510" s="16" t="n">
        <v>0.236452355615639</v>
      </c>
      <c r="AJ1510" s="16" t="n">
        <v>0.214428487296075</v>
      </c>
    </row>
    <row r="1511">
      <c r="B1511" t="s">
        <v>414</v>
      </c>
      <c r="C1511" s="16" t="n">
        <v>0.240566301263642</v>
      </c>
      <c r="D1511" s="16" t="n">
        <v>0.2292428294491</v>
      </c>
      <c r="E1511" s="16" t="n">
        <v>0.252561967219038</v>
      </c>
      <c r="F1511" s="16"/>
      <c r="G1511" s="16" t="n">
        <v>0.248056364999625</v>
      </c>
      <c r="H1511" s="16" t="n">
        <v>0.224872097744789</v>
      </c>
      <c r="I1511" s="16" t="n">
        <v>0.252208624236468</v>
      </c>
      <c r="J1511" s="16"/>
      <c r="K1511" s="16" t="n">
        <v>0.218630408783397</v>
      </c>
      <c r="L1511" s="16" t="n">
        <v>0.253765385124631</v>
      </c>
      <c r="M1511" s="16" t="n">
        <v>0.248702719552767</v>
      </c>
      <c r="N1511" s="16" t="n">
        <v>0.19803355896653</v>
      </c>
      <c r="O1511" s="16" t="n">
        <v>0.252334783685737</v>
      </c>
      <c r="P1511" s="16" t="n">
        <v>0.25740332074765</v>
      </c>
      <c r="Q1511" s="16" t="n">
        <v>0.235614351387144</v>
      </c>
      <c r="R1511" s="16" t="n">
        <v>0.210663588964054</v>
      </c>
      <c r="S1511" s="16" t="n">
        <v>0.232784862961213</v>
      </c>
      <c r="T1511" s="16" t="n">
        <v>0.30106692804681</v>
      </c>
      <c r="U1511" s="16" t="n">
        <v>0.217378342437174</v>
      </c>
      <c r="V1511" s="16" t="n">
        <v>0.266124193670649</v>
      </c>
      <c r="W1511" s="16"/>
      <c r="X1511" s="16" t="n">
        <v>0.261351984055778</v>
      </c>
      <c r="Y1511" s="16" t="n">
        <v>0.205054480687901</v>
      </c>
      <c r="Z1511" s="16"/>
      <c r="AA1511" s="16" t="n">
        <v>0.231943590272412</v>
      </c>
      <c r="AB1511" s="16" t="n">
        <v>0.241328524584446</v>
      </c>
      <c r="AC1511" s="16" t="n">
        <v>0.245774437973753</v>
      </c>
      <c r="AD1511" s="16"/>
      <c r="AE1511" s="16" t="n">
        <v>0.239037710223811</v>
      </c>
      <c r="AF1511" s="16" t="n">
        <v>0.233764819037892</v>
      </c>
      <c r="AG1511" s="16" t="n">
        <v>0.259142110535625</v>
      </c>
      <c r="AH1511" s="16"/>
      <c r="AI1511" s="16" t="n">
        <v>0.22748377195827</v>
      </c>
      <c r="AJ1511" s="16" t="n">
        <v>0.256589732834005</v>
      </c>
    </row>
    <row r="1512">
      <c r="B1512" t="s">
        <v>415</v>
      </c>
      <c r="C1512" s="16" t="n">
        <v>0.213870872687152</v>
      </c>
      <c r="D1512" s="16" t="n">
        <v>0.20920192444921</v>
      </c>
      <c r="E1512" s="16" t="n">
        <v>0.212763564293513</v>
      </c>
      <c r="F1512" s="16"/>
      <c r="G1512" s="16" t="n">
        <v>0.24481633458287</v>
      </c>
      <c r="H1512" s="16" t="n">
        <v>0.211300588327727</v>
      </c>
      <c r="I1512" s="16" t="n">
        <v>0.204039859632122</v>
      </c>
      <c r="J1512" s="16"/>
      <c r="K1512" s="16" t="n">
        <v>0.161707397444917</v>
      </c>
      <c r="L1512" s="16" t="n">
        <v>0.268744404030457</v>
      </c>
      <c r="M1512" s="16" t="n">
        <v>0.220989276776549</v>
      </c>
      <c r="N1512" s="16" t="n">
        <v>0.318596128942552</v>
      </c>
      <c r="O1512" s="16" t="n">
        <v>0.209998675367807</v>
      </c>
      <c r="P1512" s="16" t="n">
        <v>0.198432153817433</v>
      </c>
      <c r="Q1512" s="16" t="n">
        <v>0.218777269851349</v>
      </c>
      <c r="R1512" s="16" t="n">
        <v>0.309010940793876</v>
      </c>
      <c r="S1512" s="16" t="n">
        <v>0.164200397245069</v>
      </c>
      <c r="T1512" s="16" t="n">
        <v>0.154899951868076</v>
      </c>
      <c r="U1512" s="16" t="n">
        <v>0.158127339536943</v>
      </c>
      <c r="V1512" s="16" t="n">
        <v>0.248895280119072</v>
      </c>
      <c r="W1512" s="16"/>
      <c r="X1512" s="16" t="n">
        <v>0.237030102576562</v>
      </c>
      <c r="Y1512" s="16" t="n">
        <v>0.174303906101082</v>
      </c>
      <c r="Z1512" s="16"/>
      <c r="AA1512" s="16" t="n">
        <v>0.190677141693929</v>
      </c>
      <c r="AB1512" s="16" t="n">
        <v>0.234189077563392</v>
      </c>
      <c r="AC1512" s="16" t="n">
        <v>0.203445707726515</v>
      </c>
      <c r="AD1512" s="16"/>
      <c r="AE1512" s="16" t="n">
        <v>0.172884277493144</v>
      </c>
      <c r="AF1512" s="16" t="n">
        <v>0.250019261978247</v>
      </c>
      <c r="AG1512" s="16" t="n">
        <v>0.245621050497664</v>
      </c>
      <c r="AH1512" s="16"/>
      <c r="AI1512" s="16" t="n">
        <v>0.139526338053964</v>
      </c>
      <c r="AJ1512" s="16" t="n">
        <v>0.286073301765682</v>
      </c>
    </row>
    <row r="1513">
      <c r="B1513" t="s">
        <v>94</v>
      </c>
      <c r="C1513" s="16" t="n">
        <v>0.117876917299861</v>
      </c>
      <c r="D1513" s="16" t="n">
        <v>0.117767401029032</v>
      </c>
      <c r="E1513" s="16" t="n">
        <v>0.11678655633363</v>
      </c>
      <c r="F1513" s="16"/>
      <c r="G1513" s="16" t="n">
        <v>0.107833586397802</v>
      </c>
      <c r="H1513" s="16" t="n">
        <v>0.128515768088808</v>
      </c>
      <c r="I1513" s="16" t="n">
        <v>0.111946113710449</v>
      </c>
      <c r="J1513" s="16"/>
      <c r="K1513" s="16" t="n">
        <v>0.123642200778927</v>
      </c>
      <c r="L1513" s="16" t="n">
        <v>0.113087789792251</v>
      </c>
      <c r="M1513" s="16" t="n">
        <v>0.154693186598027</v>
      </c>
      <c r="N1513" s="16" t="n">
        <v>0.113558933313647</v>
      </c>
      <c r="O1513" s="16" t="n">
        <v>0.12446668349047</v>
      </c>
      <c r="P1513" s="16" t="n">
        <v>0.117041211098326</v>
      </c>
      <c r="Q1513" s="16" t="n">
        <v>0.153474266093535</v>
      </c>
      <c r="R1513" s="16" t="n">
        <v>0.0923023177016411</v>
      </c>
      <c r="S1513" s="16" t="n">
        <v>0.10244421333317</v>
      </c>
      <c r="T1513" s="16" t="n">
        <v>0.104471285813904</v>
      </c>
      <c r="U1513" s="16" t="n">
        <v>0.0797770133630781</v>
      </c>
      <c r="V1513" s="16" t="n">
        <v>0.0906497199794153</v>
      </c>
      <c r="W1513" s="16"/>
      <c r="X1513" s="16" t="n">
        <v>0.121518522820108</v>
      </c>
      <c r="Y1513" s="16" t="n">
        <v>0.111655325104122</v>
      </c>
      <c r="Z1513" s="16"/>
      <c r="AA1513" s="16" t="n">
        <v>0.0828631543998844</v>
      </c>
      <c r="AB1513" s="16" t="n">
        <v>0.107964255126636</v>
      </c>
      <c r="AC1513" s="16" t="n">
        <v>0.156423822598864</v>
      </c>
      <c r="AD1513" s="16"/>
      <c r="AE1513" s="16" t="n">
        <v>0.106246023496243</v>
      </c>
      <c r="AF1513" s="16" t="n">
        <v>0.118019997362364</v>
      </c>
      <c r="AG1513" s="16" t="n">
        <v>0.148472340451199</v>
      </c>
      <c r="AH1513" s="16"/>
      <c r="AI1513" s="16" t="n">
        <v>0.0597380841901969</v>
      </c>
      <c r="AJ1513" s="16" t="n">
        <v>0.100884986290534</v>
      </c>
    </row>
    <row r="1514">
      <c r="C1514" s="16"/>
      <c r="D1514" s="16"/>
      <c r="E1514" s="16"/>
      <c r="F1514" s="16"/>
      <c r="G1514" s="16"/>
      <c r="H1514" s="16"/>
      <c r="I1514" s="16"/>
      <c r="J1514" s="16"/>
      <c r="K1514" s="16"/>
      <c r="L1514" s="16"/>
      <c r="M1514" s="16"/>
      <c r="N1514" s="16"/>
      <c r="O1514" s="16"/>
      <c r="P1514" s="16"/>
      <c r="Q1514" s="16"/>
      <c r="R1514" s="16"/>
      <c r="S1514" s="16"/>
      <c r="T1514" s="16"/>
      <c r="U1514" s="16"/>
      <c r="V1514" s="16"/>
      <c r="W1514" s="16"/>
      <c r="X1514" s="16"/>
      <c r="Y1514" s="16"/>
      <c r="Z1514" s="16"/>
      <c r="AA1514" s="16"/>
      <c r="AB1514" s="16"/>
      <c r="AC1514" s="16"/>
      <c r="AD1514" s="16"/>
      <c r="AE1514" s="16"/>
      <c r="AF1514" s="16"/>
      <c r="AG1514" s="16"/>
      <c r="AH1514" s="16"/>
      <c r="AI1514" s="16"/>
      <c r="AJ1514" s="16"/>
    </row>
    <row r="1515">
      <c r="B1515" s="7" t="s">
        <v>422</v>
      </c>
      <c r="C1515" s="16"/>
      <c r="D1515" s="16"/>
      <c r="E1515" s="16"/>
      <c r="F1515" s="16"/>
      <c r="G1515" s="16"/>
      <c r="H1515" s="16"/>
      <c r="I1515" s="16"/>
      <c r="J1515" s="16"/>
      <c r="K1515" s="16"/>
      <c r="L1515" s="16"/>
      <c r="M1515" s="16"/>
      <c r="N1515" s="16"/>
      <c r="O1515" s="16"/>
      <c r="P1515" s="16"/>
      <c r="Q1515" s="16"/>
      <c r="R1515" s="16"/>
      <c r="S1515" s="16"/>
      <c r="T1515" s="16"/>
      <c r="U1515" s="16"/>
      <c r="V1515" s="16"/>
      <c r="W1515" s="16"/>
      <c r="X1515" s="16"/>
      <c r="Y1515" s="16"/>
      <c r="Z1515" s="16"/>
      <c r="AA1515" s="16"/>
      <c r="AB1515" s="16"/>
      <c r="AC1515" s="16"/>
      <c r="AD1515" s="16"/>
      <c r="AE1515" s="16"/>
      <c r="AF1515" s="16"/>
      <c r="AG1515" s="16"/>
      <c r="AH1515" s="16"/>
      <c r="AI1515" s="16"/>
      <c r="AJ1515" s="16"/>
    </row>
    <row r="1516">
      <c r="B1516" s="26" t="s">
        <v>65</v>
      </c>
      <c r="C1516" s="16"/>
      <c r="D1516" s="16"/>
      <c r="E1516" s="16"/>
      <c r="F1516" s="16"/>
      <c r="G1516" s="16"/>
      <c r="H1516" s="16"/>
      <c r="I1516" s="16"/>
      <c r="J1516" s="16"/>
      <c r="K1516" s="16"/>
      <c r="L1516" s="16"/>
      <c r="M1516" s="16"/>
      <c r="N1516" s="16"/>
      <c r="O1516" s="16"/>
      <c r="P1516" s="16"/>
      <c r="Q1516" s="16"/>
      <c r="R1516" s="16"/>
      <c r="S1516" s="16"/>
      <c r="T1516" s="16"/>
      <c r="U1516" s="16"/>
      <c r="V1516" s="16"/>
      <c r="W1516" s="16"/>
      <c r="X1516" s="16"/>
      <c r="Y1516" s="16"/>
      <c r="Z1516" s="16"/>
      <c r="AA1516" s="16"/>
      <c r="AB1516" s="16"/>
      <c r="AC1516" s="16"/>
      <c r="AD1516" s="16"/>
      <c r="AE1516" s="16"/>
      <c r="AF1516" s="16"/>
      <c r="AG1516" s="16"/>
      <c r="AH1516" s="16"/>
      <c r="AI1516" s="16"/>
      <c r="AJ1516" s="16"/>
    </row>
    <row r="1517">
      <c r="B1517" t="s">
        <v>411</v>
      </c>
      <c r="C1517" s="16" t="n">
        <v>0.100412117982884</v>
      </c>
      <c r="D1517" s="16" t="n">
        <v>0.11185753260125</v>
      </c>
      <c r="E1517" s="16" t="n">
        <v>0.0901793422823865</v>
      </c>
      <c r="F1517" s="16"/>
      <c r="G1517" s="16" t="n">
        <v>0.109269662434649</v>
      </c>
      <c r="H1517" s="16" t="n">
        <v>0.0954330210212544</v>
      </c>
      <c r="I1517" s="16" t="n">
        <v>0.101545890737902</v>
      </c>
      <c r="J1517" s="16"/>
      <c r="K1517" s="16" t="n">
        <v>0.129960964713514</v>
      </c>
      <c r="L1517" s="16" t="n">
        <v>0.0733633809518242</v>
      </c>
      <c r="M1517" s="16" t="n">
        <v>0.0744461201813954</v>
      </c>
      <c r="N1517" s="16" t="n">
        <v>0.0797987567464108</v>
      </c>
      <c r="O1517" s="16" t="n">
        <v>0.125981035600873</v>
      </c>
      <c r="P1517" s="16" t="n">
        <v>0.11554628301263</v>
      </c>
      <c r="Q1517" s="16" t="n">
        <v>0.0944514089529812</v>
      </c>
      <c r="R1517" s="16" t="n">
        <v>0.119193876264495</v>
      </c>
      <c r="S1517" s="16" t="n">
        <v>0.0967781271594422</v>
      </c>
      <c r="T1517" s="16" t="n">
        <v>0.0916292421824694</v>
      </c>
      <c r="U1517" s="16" t="n">
        <v>0.149103307879617</v>
      </c>
      <c r="V1517" s="16" t="n">
        <v>0.0481034169587495</v>
      </c>
      <c r="W1517" s="16"/>
      <c r="X1517" s="16" t="n">
        <v>0.0742419916841437</v>
      </c>
      <c r="Y1517" s="16" t="n">
        <v>0.145123125980993</v>
      </c>
      <c r="Z1517" s="16"/>
      <c r="AA1517" s="16" t="n">
        <v>0.128500765945092</v>
      </c>
      <c r="AB1517" s="16" t="n">
        <v>0.0899366795518284</v>
      </c>
      <c r="AC1517" s="16" t="n">
        <v>0.0941368293297897</v>
      </c>
      <c r="AD1517" s="16"/>
      <c r="AE1517" s="16" t="n">
        <v>0.127576355263265</v>
      </c>
      <c r="AF1517" s="16" t="n">
        <v>0.0779864025692169</v>
      </c>
      <c r="AG1517" s="16" t="n">
        <v>0.0761001334891717</v>
      </c>
      <c r="AH1517" s="16"/>
      <c r="AI1517" s="16" t="n">
        <v>0.150727709640238</v>
      </c>
      <c r="AJ1517" s="16" t="n">
        <v>0.0588453610081783</v>
      </c>
    </row>
    <row r="1518">
      <c r="B1518" t="s">
        <v>412</v>
      </c>
      <c r="C1518" s="16" t="n">
        <v>0.180109974468249</v>
      </c>
      <c r="D1518" s="16" t="n">
        <v>0.17345040837203</v>
      </c>
      <c r="E1518" s="16" t="n">
        <v>0.187853692389552</v>
      </c>
      <c r="F1518" s="16"/>
      <c r="G1518" s="16" t="n">
        <v>0.174064486384391</v>
      </c>
      <c r="H1518" s="16" t="n">
        <v>0.193969059320852</v>
      </c>
      <c r="I1518" s="16" t="n">
        <v>0.169604346128486</v>
      </c>
      <c r="J1518" s="16"/>
      <c r="K1518" s="16" t="n">
        <v>0.19267753290447</v>
      </c>
      <c r="L1518" s="16" t="n">
        <v>0.117130982438592</v>
      </c>
      <c r="M1518" s="16" t="n">
        <v>0.14053216020409</v>
      </c>
      <c r="N1518" s="16" t="n">
        <v>0.191055572105557</v>
      </c>
      <c r="O1518" s="16" t="n">
        <v>0.229016160420958</v>
      </c>
      <c r="P1518" s="16" t="n">
        <v>0.158031126401061</v>
      </c>
      <c r="Q1518" s="16" t="n">
        <v>0.223202734862481</v>
      </c>
      <c r="R1518" s="16" t="n">
        <v>0.188118212075316</v>
      </c>
      <c r="S1518" s="16" t="n">
        <v>0.196209566846997</v>
      </c>
      <c r="T1518" s="16" t="n">
        <v>0.171497097178186</v>
      </c>
      <c r="U1518" s="16" t="n">
        <v>0.217993843923869</v>
      </c>
      <c r="V1518" s="16" t="n">
        <v>0.188252491109813</v>
      </c>
      <c r="W1518" s="16"/>
      <c r="X1518" s="16" t="n">
        <v>0.185897984168679</v>
      </c>
      <c r="Y1518" s="16" t="n">
        <v>0.170221304270218</v>
      </c>
      <c r="Z1518" s="16"/>
      <c r="AA1518" s="16" t="n">
        <v>0.199574962004899</v>
      </c>
      <c r="AB1518" s="16" t="n">
        <v>0.184235097434104</v>
      </c>
      <c r="AC1518" s="16" t="n">
        <v>0.160534083730121</v>
      </c>
      <c r="AD1518" s="16"/>
      <c r="AE1518" s="16" t="n">
        <v>0.205502311456087</v>
      </c>
      <c r="AF1518" s="16" t="n">
        <v>0.168904935685649</v>
      </c>
      <c r="AG1518" s="16" t="n">
        <v>0.136560107300731</v>
      </c>
      <c r="AH1518" s="16"/>
      <c r="AI1518" s="16" t="n">
        <v>0.213509584065602</v>
      </c>
      <c r="AJ1518" s="16" t="n">
        <v>0.163717005191909</v>
      </c>
    </row>
    <row r="1519">
      <c r="B1519" t="s">
        <v>413</v>
      </c>
      <c r="C1519" s="16" t="n">
        <v>0.301806197890748</v>
      </c>
      <c r="D1519" s="16" t="n">
        <v>0.3019315987817</v>
      </c>
      <c r="E1519" s="16" t="n">
        <v>0.303688462311979</v>
      </c>
      <c r="F1519" s="16"/>
      <c r="G1519" s="16" t="n">
        <v>0.262022380073908</v>
      </c>
      <c r="H1519" s="16" t="n">
        <v>0.308377247309187</v>
      </c>
      <c r="I1519" s="16" t="n">
        <v>0.311406018798378</v>
      </c>
      <c r="J1519" s="16"/>
      <c r="K1519" s="16" t="n">
        <v>0.288726150881306</v>
      </c>
      <c r="L1519" s="16" t="n">
        <v>0.315842030600275</v>
      </c>
      <c r="M1519" s="16" t="n">
        <v>0.355948703897197</v>
      </c>
      <c r="N1519" s="16" t="n">
        <v>0.314774609180597</v>
      </c>
      <c r="O1519" s="16" t="n">
        <v>0.224681097055928</v>
      </c>
      <c r="P1519" s="16" t="n">
        <v>0.336341645886389</v>
      </c>
      <c r="Q1519" s="16" t="n">
        <v>0.224553962264458</v>
      </c>
      <c r="R1519" s="16" t="n">
        <v>0.272896243449879</v>
      </c>
      <c r="S1519" s="16" t="n">
        <v>0.321427629106861</v>
      </c>
      <c r="T1519" s="16" t="n">
        <v>0.364261374068161</v>
      </c>
      <c r="U1519" s="16" t="n">
        <v>0.254843959252895</v>
      </c>
      <c r="V1519" s="16" t="n">
        <v>0.295749089804111</v>
      </c>
      <c r="W1519" s="16"/>
      <c r="X1519" s="16" t="n">
        <v>0.314878105441575</v>
      </c>
      <c r="Y1519" s="16" t="n">
        <v>0.279473169903653</v>
      </c>
      <c r="Z1519" s="16"/>
      <c r="AA1519" s="16" t="n">
        <v>0.317557257944865</v>
      </c>
      <c r="AB1519" s="16" t="n">
        <v>0.298420386066862</v>
      </c>
      <c r="AC1519" s="16" t="n">
        <v>0.294958871840216</v>
      </c>
      <c r="AD1519" s="16"/>
      <c r="AE1519" s="16" t="n">
        <v>0.302706625421343</v>
      </c>
      <c r="AF1519" s="16" t="n">
        <v>0.29450374697288</v>
      </c>
      <c r="AG1519" s="16" t="n">
        <v>0.314997721697649</v>
      </c>
      <c r="AH1519" s="16"/>
      <c r="AI1519" s="16" t="n">
        <v>0.31594664243197</v>
      </c>
      <c r="AJ1519" s="16" t="n">
        <v>0.319870306642262</v>
      </c>
    </row>
    <row r="1520">
      <c r="B1520" t="s">
        <v>414</v>
      </c>
      <c r="C1520" s="16" t="n">
        <v>0.174284946433602</v>
      </c>
      <c r="D1520" s="16" t="n">
        <v>0.169786227342629</v>
      </c>
      <c r="E1520" s="16" t="n">
        <v>0.175285669239485</v>
      </c>
      <c r="F1520" s="16"/>
      <c r="G1520" s="16" t="n">
        <v>0.177836498306729</v>
      </c>
      <c r="H1520" s="16" t="n">
        <v>0.170013621835568</v>
      </c>
      <c r="I1520" s="16" t="n">
        <v>0.176855916533005</v>
      </c>
      <c r="J1520" s="16"/>
      <c r="K1520" s="16" t="n">
        <v>0.191531148650642</v>
      </c>
      <c r="L1520" s="16" t="n">
        <v>0.211142585247109</v>
      </c>
      <c r="M1520" s="16" t="n">
        <v>0.167082061383264</v>
      </c>
      <c r="N1520" s="16" t="n">
        <v>0.14605726741319</v>
      </c>
      <c r="O1520" s="16" t="n">
        <v>0.211880188261968</v>
      </c>
      <c r="P1520" s="16" t="n">
        <v>0.163717137383004</v>
      </c>
      <c r="Q1520" s="16" t="n">
        <v>0.173653769629427</v>
      </c>
      <c r="R1520" s="16" t="n">
        <v>0.16019547563833</v>
      </c>
      <c r="S1520" s="16" t="n">
        <v>0.170897752652808</v>
      </c>
      <c r="T1520" s="16" t="n">
        <v>0.12568348089002</v>
      </c>
      <c r="U1520" s="16" t="n">
        <v>0.150987956455629</v>
      </c>
      <c r="V1520" s="16" t="n">
        <v>0.168703344908109</v>
      </c>
      <c r="W1520" s="16"/>
      <c r="X1520" s="16" t="n">
        <v>0.17278778870112</v>
      </c>
      <c r="Y1520" s="16" t="n">
        <v>0.176842803074692</v>
      </c>
      <c r="Z1520" s="16"/>
      <c r="AA1520" s="16" t="n">
        <v>0.200099866637452</v>
      </c>
      <c r="AB1520" s="16" t="n">
        <v>0.170375277425665</v>
      </c>
      <c r="AC1520" s="16" t="n">
        <v>0.160869805710949</v>
      </c>
      <c r="AD1520" s="16"/>
      <c r="AE1520" s="16" t="n">
        <v>0.150483784436626</v>
      </c>
      <c r="AF1520" s="16" t="n">
        <v>0.202669952087082</v>
      </c>
      <c r="AG1520" s="16" t="n">
        <v>0.176944571092251</v>
      </c>
      <c r="AH1520" s="16"/>
      <c r="AI1520" s="16" t="n">
        <v>0.165831753236134</v>
      </c>
      <c r="AJ1520" s="16" t="n">
        <v>0.206405815517295</v>
      </c>
    </row>
    <row r="1521">
      <c r="B1521" t="s">
        <v>415</v>
      </c>
      <c r="C1521" s="16" t="n">
        <v>0.10363813038866</v>
      </c>
      <c r="D1521" s="16" t="n">
        <v>0.112529481320164</v>
      </c>
      <c r="E1521" s="16" t="n">
        <v>0.0953150718354636</v>
      </c>
      <c r="F1521" s="16"/>
      <c r="G1521" s="16" t="n">
        <v>0.136495732089701</v>
      </c>
      <c r="H1521" s="16" t="n">
        <v>0.0872897657048258</v>
      </c>
      <c r="I1521" s="16" t="n">
        <v>0.105869889500086</v>
      </c>
      <c r="J1521" s="16"/>
      <c r="K1521" s="16" t="n">
        <v>0.0913618072744205</v>
      </c>
      <c r="L1521" s="16" t="n">
        <v>0.124327527363109</v>
      </c>
      <c r="M1521" s="16" t="n">
        <v>0.0757723557778127</v>
      </c>
      <c r="N1521" s="16" t="n">
        <v>0.129865656474141</v>
      </c>
      <c r="O1521" s="16" t="n">
        <v>0.0934159095597999</v>
      </c>
      <c r="P1521" s="16" t="n">
        <v>0.0961448006703304</v>
      </c>
      <c r="Q1521" s="16" t="n">
        <v>0.104341035058717</v>
      </c>
      <c r="R1521" s="16" t="n">
        <v>0.0665635644074965</v>
      </c>
      <c r="S1521" s="16" t="n">
        <v>0.106208896065999</v>
      </c>
      <c r="T1521" s="16" t="n">
        <v>0.103266578332525</v>
      </c>
      <c r="U1521" s="16" t="n">
        <v>0.12510941024925</v>
      </c>
      <c r="V1521" s="16" t="n">
        <v>0.129613636770389</v>
      </c>
      <c r="W1521" s="16"/>
      <c r="X1521" s="16" t="n">
        <v>0.10026404209196</v>
      </c>
      <c r="Y1521" s="16" t="n">
        <v>0.109402676080873</v>
      </c>
      <c r="Z1521" s="16"/>
      <c r="AA1521" s="16" t="n">
        <v>0.0705662375592913</v>
      </c>
      <c r="AB1521" s="16" t="n">
        <v>0.117463398667089</v>
      </c>
      <c r="AC1521" s="16" t="n">
        <v>0.109031951714285</v>
      </c>
      <c r="AD1521" s="16"/>
      <c r="AE1521" s="16" t="n">
        <v>0.0996347045192255</v>
      </c>
      <c r="AF1521" s="16" t="n">
        <v>0.103888767443298</v>
      </c>
      <c r="AG1521" s="16" t="n">
        <v>0.113739493792213</v>
      </c>
      <c r="AH1521" s="16"/>
      <c r="AI1521" s="16" t="n">
        <v>0.0675727884813976</v>
      </c>
      <c r="AJ1521" s="16" t="n">
        <v>0.126953651897541</v>
      </c>
    </row>
    <row r="1522">
      <c r="B1522" t="s">
        <v>94</v>
      </c>
      <c r="C1522" s="16" t="n">
        <v>0.139748632835857</v>
      </c>
      <c r="D1522" s="16" t="n">
        <v>0.130444751582227</v>
      </c>
      <c r="E1522" s="16" t="n">
        <v>0.147677761941135</v>
      </c>
      <c r="F1522" s="16"/>
      <c r="G1522" s="16" t="n">
        <v>0.140311240710623</v>
      </c>
      <c r="H1522" s="16" t="n">
        <v>0.144917284808313</v>
      </c>
      <c r="I1522" s="16" t="n">
        <v>0.134717938302143</v>
      </c>
      <c r="J1522" s="16"/>
      <c r="K1522" s="16" t="n">
        <v>0.105742395575648</v>
      </c>
      <c r="L1522" s="16" t="n">
        <v>0.15819349339909</v>
      </c>
      <c r="M1522" s="16" t="n">
        <v>0.186218598556241</v>
      </c>
      <c r="N1522" s="16" t="n">
        <v>0.138448138080104</v>
      </c>
      <c r="O1522" s="16" t="n">
        <v>0.115025609100473</v>
      </c>
      <c r="P1522" s="16" t="n">
        <v>0.130219006646587</v>
      </c>
      <c r="Q1522" s="16" t="n">
        <v>0.179797089231936</v>
      </c>
      <c r="R1522" s="16" t="n">
        <v>0.193032628164483</v>
      </c>
      <c r="S1522" s="16" t="n">
        <v>0.108478028167894</v>
      </c>
      <c r="T1522" s="16" t="n">
        <v>0.143662227348639</v>
      </c>
      <c r="U1522" s="16" t="n">
        <v>0.10196152223874</v>
      </c>
      <c r="V1522" s="16" t="n">
        <v>0.169578020448828</v>
      </c>
      <c r="W1522" s="16"/>
      <c r="X1522" s="16" t="n">
        <v>0.151930087912522</v>
      </c>
      <c r="Y1522" s="16" t="n">
        <v>0.11893692068957</v>
      </c>
      <c r="Z1522" s="16"/>
      <c r="AA1522" s="16" t="n">
        <v>0.0837009099084012</v>
      </c>
      <c r="AB1522" s="16" t="n">
        <v>0.139569160854452</v>
      </c>
      <c r="AC1522" s="16" t="n">
        <v>0.18046845767464</v>
      </c>
      <c r="AD1522" s="16"/>
      <c r="AE1522" s="16" t="n">
        <v>0.114096218903453</v>
      </c>
      <c r="AF1522" s="16" t="n">
        <v>0.152046195241875</v>
      </c>
      <c r="AG1522" s="16" t="n">
        <v>0.181657972627984</v>
      </c>
      <c r="AH1522" s="16"/>
      <c r="AI1522" s="16" t="n">
        <v>0.0864115221446599</v>
      </c>
      <c r="AJ1522" s="16" t="n">
        <v>0.124207859742815</v>
      </c>
    </row>
    <row r="1523">
      <c r="C1523" s="16"/>
      <c r="D1523" s="16"/>
      <c r="E1523" s="16"/>
      <c r="F1523" s="16"/>
      <c r="G1523" s="16"/>
      <c r="H1523" s="16"/>
      <c r="I1523" s="16"/>
      <c r="J1523" s="16"/>
      <c r="K1523" s="16"/>
      <c r="L1523" s="16"/>
      <c r="M1523" s="16"/>
      <c r="N1523" s="16"/>
      <c r="O1523" s="16"/>
      <c r="P1523" s="16"/>
      <c r="Q1523" s="16"/>
      <c r="R1523" s="16"/>
      <c r="S1523" s="16"/>
      <c r="T1523" s="16"/>
      <c r="U1523" s="16"/>
      <c r="V1523" s="16"/>
      <c r="W1523" s="16"/>
      <c r="X1523" s="16"/>
      <c r="Y1523" s="16"/>
      <c r="Z1523" s="16"/>
      <c r="AA1523" s="16"/>
      <c r="AB1523" s="16"/>
      <c r="AC1523" s="16"/>
      <c r="AD1523" s="16"/>
      <c r="AE1523" s="16"/>
      <c r="AF1523" s="16"/>
      <c r="AG1523" s="16"/>
      <c r="AH1523" s="16"/>
      <c r="AI1523" s="16"/>
      <c r="AJ1523" s="16"/>
    </row>
    <row r="1524">
      <c r="B1524" s="7" t="s">
        <v>423</v>
      </c>
      <c r="C1524" s="16"/>
      <c r="D1524" s="16"/>
      <c r="E1524" s="16"/>
      <c r="F1524" s="16"/>
      <c r="G1524" s="16"/>
      <c r="H1524" s="16"/>
      <c r="I1524" s="16"/>
      <c r="J1524" s="16"/>
      <c r="K1524" s="16"/>
      <c r="L1524" s="16"/>
      <c r="M1524" s="16"/>
      <c r="N1524" s="16"/>
      <c r="O1524" s="16"/>
      <c r="P1524" s="16"/>
      <c r="Q1524" s="16"/>
      <c r="R1524" s="16"/>
      <c r="S1524" s="16"/>
      <c r="T1524" s="16"/>
      <c r="U1524" s="16"/>
      <c r="V1524" s="16"/>
      <c r="W1524" s="16"/>
      <c r="X1524" s="16"/>
      <c r="Y1524" s="16"/>
      <c r="Z1524" s="16"/>
      <c r="AA1524" s="16"/>
      <c r="AB1524" s="16"/>
      <c r="AC1524" s="16"/>
      <c r="AD1524" s="16"/>
      <c r="AE1524" s="16"/>
      <c r="AF1524" s="16"/>
      <c r="AG1524" s="16"/>
      <c r="AH1524" s="16"/>
      <c r="AI1524" s="16"/>
      <c r="AJ1524" s="16"/>
    </row>
    <row r="1525">
      <c r="B1525" s="26" t="s">
        <v>65</v>
      </c>
      <c r="C1525" s="16"/>
      <c r="D1525" s="16"/>
      <c r="E1525" s="16"/>
      <c r="F1525" s="16"/>
      <c r="G1525" s="16"/>
      <c r="H1525" s="16"/>
      <c r="I1525" s="16"/>
      <c r="J1525" s="16"/>
      <c r="K1525" s="16"/>
      <c r="L1525" s="16"/>
      <c r="M1525" s="16"/>
      <c r="N1525" s="16"/>
      <c r="O1525" s="16"/>
      <c r="P1525" s="16"/>
      <c r="Q1525" s="16"/>
      <c r="R1525" s="16"/>
      <c r="S1525" s="16"/>
      <c r="T1525" s="16"/>
      <c r="U1525" s="16"/>
      <c r="V1525" s="16"/>
      <c r="W1525" s="16"/>
      <c r="X1525" s="16"/>
      <c r="Y1525" s="16"/>
      <c r="Z1525" s="16"/>
      <c r="AA1525" s="16"/>
      <c r="AB1525" s="16"/>
      <c r="AC1525" s="16"/>
      <c r="AD1525" s="16"/>
      <c r="AE1525" s="16"/>
      <c r="AF1525" s="16"/>
      <c r="AG1525" s="16"/>
      <c r="AH1525" s="16"/>
      <c r="AI1525" s="16"/>
      <c r="AJ1525" s="16"/>
    </row>
    <row r="1526">
      <c r="B1526" t="s">
        <v>411</v>
      </c>
      <c r="C1526" s="16" t="n">
        <v>0.125586283490459</v>
      </c>
      <c r="D1526" s="16" t="n">
        <v>0.137335639308729</v>
      </c>
      <c r="E1526" s="16" t="n">
        <v>0.113943999825261</v>
      </c>
      <c r="F1526" s="16"/>
      <c r="G1526" s="16" t="n">
        <v>0.135615729755992</v>
      </c>
      <c r="H1526" s="16" t="n">
        <v>0.126322745607763</v>
      </c>
      <c r="I1526" s="16" t="n">
        <v>0.120939918236333</v>
      </c>
      <c r="J1526" s="16"/>
      <c r="K1526" s="16" t="n">
        <v>0.144427261511152</v>
      </c>
      <c r="L1526" s="16" t="n">
        <v>0.115581589271602</v>
      </c>
      <c r="M1526" s="16" t="n">
        <v>0.129518260779604</v>
      </c>
      <c r="N1526" s="16" t="n">
        <v>0.10851732355913</v>
      </c>
      <c r="O1526" s="16" t="n">
        <v>0.163144938658658</v>
      </c>
      <c r="P1526" s="16" t="n">
        <v>0.112204170450625</v>
      </c>
      <c r="Q1526" s="16" t="n">
        <v>0.144871671651071</v>
      </c>
      <c r="R1526" s="16" t="n">
        <v>0.119326796854395</v>
      </c>
      <c r="S1526" s="16" t="n">
        <v>0.13200192218463</v>
      </c>
      <c r="T1526" s="16" t="n">
        <v>0.103622464127306</v>
      </c>
      <c r="U1526" s="16" t="n">
        <v>0.113656517412483</v>
      </c>
      <c r="V1526" s="16" t="n">
        <v>0.0646032016826321</v>
      </c>
      <c r="W1526" s="16"/>
      <c r="X1526" s="16" t="n">
        <v>0.111161492359375</v>
      </c>
      <c r="Y1526" s="16" t="n">
        <v>0.150230679328321</v>
      </c>
      <c r="Z1526" s="16"/>
      <c r="AA1526" s="16" t="n">
        <v>0.141163670239287</v>
      </c>
      <c r="AB1526" s="16" t="n">
        <v>0.11879820621463</v>
      </c>
      <c r="AC1526" s="16" t="n">
        <v>0.123415080024985</v>
      </c>
      <c r="AD1526" s="16"/>
      <c r="AE1526" s="16" t="n">
        <v>0.154331761165976</v>
      </c>
      <c r="AF1526" s="16" t="n">
        <v>0.102364570640209</v>
      </c>
      <c r="AG1526" s="16" t="n">
        <v>0.0987719811377295</v>
      </c>
      <c r="AH1526" s="16"/>
      <c r="AI1526" s="16" t="n">
        <v>0.139677010362387</v>
      </c>
      <c r="AJ1526" s="16" t="n">
        <v>0.0944755087020061</v>
      </c>
    </row>
    <row r="1527">
      <c r="B1527" t="s">
        <v>412</v>
      </c>
      <c r="C1527" s="16" t="n">
        <v>0.184113991138306</v>
      </c>
      <c r="D1527" s="16" t="n">
        <v>0.176577997520651</v>
      </c>
      <c r="E1527" s="16" t="n">
        <v>0.190337740462553</v>
      </c>
      <c r="F1527" s="16"/>
      <c r="G1527" s="16" t="n">
        <v>0.184233157690812</v>
      </c>
      <c r="H1527" s="16" t="n">
        <v>0.187229864375125</v>
      </c>
      <c r="I1527" s="16" t="n">
        <v>0.18116817380519</v>
      </c>
      <c r="J1527" s="16"/>
      <c r="K1527" s="16" t="n">
        <v>0.208258256810288</v>
      </c>
      <c r="L1527" s="16" t="n">
        <v>0.105639515612568</v>
      </c>
      <c r="M1527" s="16" t="n">
        <v>0.202280445161519</v>
      </c>
      <c r="N1527" s="16" t="n">
        <v>0.194427914764093</v>
      </c>
      <c r="O1527" s="16" t="n">
        <v>0.166044205037859</v>
      </c>
      <c r="P1527" s="16" t="n">
        <v>0.196127276706211</v>
      </c>
      <c r="Q1527" s="16" t="n">
        <v>0.190690161014621</v>
      </c>
      <c r="R1527" s="16" t="n">
        <v>0.152552377493477</v>
      </c>
      <c r="S1527" s="16" t="n">
        <v>0.216514102812835</v>
      </c>
      <c r="T1527" s="16" t="n">
        <v>0.154964164762124</v>
      </c>
      <c r="U1527" s="16" t="n">
        <v>0.25458203593582</v>
      </c>
      <c r="V1527" s="16" t="n">
        <v>0.218014265587298</v>
      </c>
      <c r="W1527" s="16"/>
      <c r="X1527" s="16" t="n">
        <v>0.178259095463468</v>
      </c>
      <c r="Y1527" s="16" t="n">
        <v>0.194116934355221</v>
      </c>
      <c r="Z1527" s="16"/>
      <c r="AA1527" s="16" t="n">
        <v>0.206811154490561</v>
      </c>
      <c r="AB1527" s="16" t="n">
        <v>0.17884565275525</v>
      </c>
      <c r="AC1527" s="16" t="n">
        <v>0.174767895474675</v>
      </c>
      <c r="AD1527" s="16"/>
      <c r="AE1527" s="16" t="n">
        <v>0.199748218404211</v>
      </c>
      <c r="AF1527" s="16" t="n">
        <v>0.176061569018275</v>
      </c>
      <c r="AG1527" s="16" t="n">
        <v>0.159761477100603</v>
      </c>
      <c r="AH1527" s="16"/>
      <c r="AI1527" s="16" t="n">
        <v>0.221725403446286</v>
      </c>
      <c r="AJ1527" s="16" t="n">
        <v>0.182417600252247</v>
      </c>
    </row>
    <row r="1528">
      <c r="B1528" t="s">
        <v>413</v>
      </c>
      <c r="C1528" s="16" t="n">
        <v>0.332893771568809</v>
      </c>
      <c r="D1528" s="16" t="n">
        <v>0.336236785914929</v>
      </c>
      <c r="E1528" s="16" t="n">
        <v>0.329623509782349</v>
      </c>
      <c r="F1528" s="16"/>
      <c r="G1528" s="16" t="n">
        <v>0.307791019048779</v>
      </c>
      <c r="H1528" s="16" t="n">
        <v>0.32312048471394</v>
      </c>
      <c r="I1528" s="16" t="n">
        <v>0.351900593406541</v>
      </c>
      <c r="J1528" s="16"/>
      <c r="K1528" s="16" t="n">
        <v>0.315873205112426</v>
      </c>
      <c r="L1528" s="16" t="n">
        <v>0.333358565339872</v>
      </c>
      <c r="M1528" s="16" t="n">
        <v>0.301754868595462</v>
      </c>
      <c r="N1528" s="16" t="n">
        <v>0.321324518393488</v>
      </c>
      <c r="O1528" s="16" t="n">
        <v>0.269450298576476</v>
      </c>
      <c r="P1528" s="16" t="n">
        <v>0.363342513721748</v>
      </c>
      <c r="Q1528" s="16" t="n">
        <v>0.311412352484162</v>
      </c>
      <c r="R1528" s="16" t="n">
        <v>0.427668368078034</v>
      </c>
      <c r="S1528" s="16" t="n">
        <v>0.344308910070534</v>
      </c>
      <c r="T1528" s="16" t="n">
        <v>0.385865659764588</v>
      </c>
      <c r="U1528" s="16" t="n">
        <v>0.244565318024454</v>
      </c>
      <c r="V1528" s="16" t="n">
        <v>0.497256054324288</v>
      </c>
      <c r="W1528" s="16"/>
      <c r="X1528" s="16" t="n">
        <v>0.344334432204639</v>
      </c>
      <c r="Y1528" s="16" t="n">
        <v>0.313347688246434</v>
      </c>
      <c r="Z1528" s="16"/>
      <c r="AA1528" s="16" t="n">
        <v>0.356052550885755</v>
      </c>
      <c r="AB1528" s="16" t="n">
        <v>0.328066948106407</v>
      </c>
      <c r="AC1528" s="16" t="n">
        <v>0.322623732640824</v>
      </c>
      <c r="AD1528" s="16"/>
      <c r="AE1528" s="16" t="n">
        <v>0.309447296881609</v>
      </c>
      <c r="AF1528" s="16" t="n">
        <v>0.35808930180756</v>
      </c>
      <c r="AG1528" s="16" t="n">
        <v>0.341417555478893</v>
      </c>
      <c r="AH1528" s="16"/>
      <c r="AI1528" s="16" t="n">
        <v>0.34446335464129</v>
      </c>
      <c r="AJ1528" s="16" t="n">
        <v>0.350799269870807</v>
      </c>
    </row>
    <row r="1529">
      <c r="B1529" t="s">
        <v>414</v>
      </c>
      <c r="C1529" s="16" t="n">
        <v>0.149124696553766</v>
      </c>
      <c r="D1529" s="16" t="n">
        <v>0.145185526724529</v>
      </c>
      <c r="E1529" s="16" t="n">
        <v>0.154868177713556</v>
      </c>
      <c r="F1529" s="16"/>
      <c r="G1529" s="16" t="n">
        <v>0.148364961483273</v>
      </c>
      <c r="H1529" s="16" t="n">
        <v>0.153568932335869</v>
      </c>
      <c r="I1529" s="16" t="n">
        <v>0.14529021053865</v>
      </c>
      <c r="J1529" s="16"/>
      <c r="K1529" s="16" t="n">
        <v>0.131054707453595</v>
      </c>
      <c r="L1529" s="16" t="n">
        <v>0.218326671333062</v>
      </c>
      <c r="M1529" s="16" t="n">
        <v>0.151210704819551</v>
      </c>
      <c r="N1529" s="16" t="n">
        <v>0.164079287423842</v>
      </c>
      <c r="O1529" s="16" t="n">
        <v>0.173895175063785</v>
      </c>
      <c r="P1529" s="16" t="n">
        <v>0.109959929939237</v>
      </c>
      <c r="Q1529" s="16" t="n">
        <v>0.110859263099242</v>
      </c>
      <c r="R1529" s="16" t="n">
        <v>0.0893137937756105</v>
      </c>
      <c r="S1529" s="16" t="n">
        <v>0.139703692194499</v>
      </c>
      <c r="T1529" s="16" t="n">
        <v>0.188254925902452</v>
      </c>
      <c r="U1529" s="16" t="n">
        <v>0.150778830375018</v>
      </c>
      <c r="V1529" s="16" t="n">
        <v>0.0481034169587495</v>
      </c>
      <c r="W1529" s="16"/>
      <c r="X1529" s="16" t="n">
        <v>0.150965930144989</v>
      </c>
      <c r="Y1529" s="16" t="n">
        <v>0.145978994890585</v>
      </c>
      <c r="Z1529" s="16"/>
      <c r="AA1529" s="16" t="n">
        <v>0.159182345392602</v>
      </c>
      <c r="AB1529" s="16" t="n">
        <v>0.157285981724133</v>
      </c>
      <c r="AC1529" s="16" t="n">
        <v>0.130944583747673</v>
      </c>
      <c r="AD1529" s="16"/>
      <c r="AE1529" s="16" t="n">
        <v>0.156471040800997</v>
      </c>
      <c r="AF1529" s="16" t="n">
        <v>0.14958237628206</v>
      </c>
      <c r="AG1529" s="16" t="n">
        <v>0.128630343533646</v>
      </c>
      <c r="AH1529" s="16"/>
      <c r="AI1529" s="16" t="n">
        <v>0.167434144765529</v>
      </c>
      <c r="AJ1529" s="16" t="n">
        <v>0.156009615991186</v>
      </c>
    </row>
    <row r="1530">
      <c r="B1530" t="s">
        <v>415</v>
      </c>
      <c r="C1530" s="16" t="n">
        <v>0.070296206114052</v>
      </c>
      <c r="D1530" s="16" t="n">
        <v>0.0746581881946928</v>
      </c>
      <c r="E1530" s="16" t="n">
        <v>0.0656364800312051</v>
      </c>
      <c r="F1530" s="16"/>
      <c r="G1530" s="16" t="n">
        <v>0.0622553929633812</v>
      </c>
      <c r="H1530" s="16" t="n">
        <v>0.0673041030585722</v>
      </c>
      <c r="I1530" s="16" t="n">
        <v>0.0762556047539874</v>
      </c>
      <c r="J1530" s="16"/>
      <c r="K1530" s="16" t="n">
        <v>0.0753247854049038</v>
      </c>
      <c r="L1530" s="16" t="n">
        <v>0.0735258028370032</v>
      </c>
      <c r="M1530" s="16" t="n">
        <v>0.0505635499918925</v>
      </c>
      <c r="N1530" s="16" t="n">
        <v>0.0739943953092769</v>
      </c>
      <c r="O1530" s="16" t="n">
        <v>0.0999654155863785</v>
      </c>
      <c r="P1530" s="16" t="n">
        <v>0.0875667430893017</v>
      </c>
      <c r="Q1530" s="16" t="n">
        <v>0.0644457980755413</v>
      </c>
      <c r="R1530" s="16" t="n">
        <v>0.0958953730214765</v>
      </c>
      <c r="S1530" s="16" t="n">
        <v>0.0346499514014654</v>
      </c>
      <c r="T1530" s="16" t="n">
        <v>0.0356879929337762</v>
      </c>
      <c r="U1530" s="16" t="n">
        <v>0.108946048249204</v>
      </c>
      <c r="V1530" s="16" t="n">
        <v>0.102176363899452</v>
      </c>
      <c r="W1530" s="16"/>
      <c r="X1530" s="16" t="n">
        <v>0.0636607817587482</v>
      </c>
      <c r="Y1530" s="16" t="n">
        <v>0.0816326631121644</v>
      </c>
      <c r="Z1530" s="16"/>
      <c r="AA1530" s="16" t="n">
        <v>0.0616038662825569</v>
      </c>
      <c r="AB1530" s="16" t="n">
        <v>0.0751610986782898</v>
      </c>
      <c r="AC1530" s="16" t="n">
        <v>0.0700671193609107</v>
      </c>
      <c r="AD1530" s="16"/>
      <c r="AE1530" s="16" t="n">
        <v>0.0674208863798787</v>
      </c>
      <c r="AF1530" s="16" t="n">
        <v>0.0635385963166372</v>
      </c>
      <c r="AG1530" s="16" t="n">
        <v>0.0923563557043977</v>
      </c>
      <c r="AH1530" s="16"/>
      <c r="AI1530" s="16" t="n">
        <v>0.0591621000432833</v>
      </c>
      <c r="AJ1530" s="16" t="n">
        <v>0.0922370069076177</v>
      </c>
    </row>
    <row r="1531">
      <c r="B1531" t="s">
        <v>94</v>
      </c>
      <c r="C1531" s="16" t="n">
        <v>0.137985051134608</v>
      </c>
      <c r="D1531" s="16" t="n">
        <v>0.130005862336469</v>
      </c>
      <c r="E1531" s="16" t="n">
        <v>0.145590092185076</v>
      </c>
      <c r="F1531" s="16"/>
      <c r="G1531" s="16" t="n">
        <v>0.161739739057763</v>
      </c>
      <c r="H1531" s="16" t="n">
        <v>0.14245386990873</v>
      </c>
      <c r="I1531" s="16" t="n">
        <v>0.124445499259299</v>
      </c>
      <c r="J1531" s="16"/>
      <c r="K1531" s="16" t="n">
        <v>0.125061783707636</v>
      </c>
      <c r="L1531" s="16" t="n">
        <v>0.153567855605893</v>
      </c>
      <c r="M1531" s="16" t="n">
        <v>0.164672170651972</v>
      </c>
      <c r="N1531" s="16" t="n">
        <v>0.137656560550171</v>
      </c>
      <c r="O1531" s="16" t="n">
        <v>0.127499967076844</v>
      </c>
      <c r="P1531" s="16" t="n">
        <v>0.130799366092876</v>
      </c>
      <c r="Q1531" s="16" t="n">
        <v>0.177720753675362</v>
      </c>
      <c r="R1531" s="16" t="n">
        <v>0.115243290777007</v>
      </c>
      <c r="S1531" s="16" t="n">
        <v>0.132821421336037</v>
      </c>
      <c r="T1531" s="16" t="n">
        <v>0.131604792509754</v>
      </c>
      <c r="U1531" s="16" t="n">
        <v>0.12747125000302</v>
      </c>
      <c r="V1531" s="16" t="n">
        <v>0.0698466975475803</v>
      </c>
      <c r="W1531" s="16"/>
      <c r="X1531" s="16" t="n">
        <v>0.151618268068781</v>
      </c>
      <c r="Y1531" s="16" t="n">
        <v>0.114693040067275</v>
      </c>
      <c r="Z1531" s="16"/>
      <c r="AA1531" s="16" t="n">
        <v>0.0751864127092386</v>
      </c>
      <c r="AB1531" s="16" t="n">
        <v>0.141842112521291</v>
      </c>
      <c r="AC1531" s="16" t="n">
        <v>0.178181588750933</v>
      </c>
      <c r="AD1531" s="16"/>
      <c r="AE1531" s="16" t="n">
        <v>0.112580796367329</v>
      </c>
      <c r="AF1531" s="16" t="n">
        <v>0.150363585935259</v>
      </c>
      <c r="AG1531" s="16" t="n">
        <v>0.17906228704473</v>
      </c>
      <c r="AH1531" s="16"/>
      <c r="AI1531" s="16" t="n">
        <v>0.067537986741225</v>
      </c>
      <c r="AJ1531" s="16" t="n">
        <v>0.124060998276136</v>
      </c>
    </row>
    <row r="1532">
      <c r="C1532" s="16"/>
      <c r="D1532" s="16"/>
      <c r="E1532" s="16"/>
      <c r="F1532" s="16"/>
      <c r="G1532" s="16"/>
      <c r="H1532" s="16"/>
      <c r="I1532" s="16"/>
      <c r="J1532" s="16"/>
      <c r="K1532" s="16"/>
      <c r="L1532" s="16"/>
      <c r="M1532" s="16"/>
      <c r="N1532" s="16"/>
      <c r="O1532" s="16"/>
      <c r="P1532" s="16"/>
      <c r="Q1532" s="16"/>
      <c r="R1532" s="16"/>
      <c r="S1532" s="16"/>
      <c r="T1532" s="16"/>
      <c r="U1532" s="16"/>
      <c r="V1532" s="16"/>
      <c r="W1532" s="16"/>
      <c r="X1532" s="16"/>
      <c r="Y1532" s="16"/>
      <c r="Z1532" s="16"/>
      <c r="AA1532" s="16"/>
      <c r="AB1532" s="16"/>
      <c r="AC1532" s="16"/>
      <c r="AD1532" s="16"/>
      <c r="AE1532" s="16"/>
      <c r="AF1532" s="16"/>
      <c r="AG1532" s="16"/>
      <c r="AH1532" s="16"/>
      <c r="AI1532" s="16"/>
      <c r="AJ1532" s="16"/>
    </row>
    <row r="1533">
      <c r="B1533" s="7" t="s">
        <v>424</v>
      </c>
      <c r="C1533" s="16"/>
      <c r="D1533" s="16"/>
      <c r="E1533" s="16"/>
      <c r="F1533" s="16"/>
      <c r="G1533" s="16"/>
      <c r="H1533" s="16"/>
      <c r="I1533" s="16"/>
      <c r="J1533" s="16"/>
      <c r="K1533" s="16"/>
      <c r="L1533" s="16"/>
      <c r="M1533" s="16"/>
      <c r="N1533" s="16"/>
      <c r="O1533" s="16"/>
      <c r="P1533" s="16"/>
      <c r="Q1533" s="16"/>
      <c r="R1533" s="16"/>
      <c r="S1533" s="16"/>
      <c r="T1533" s="16"/>
      <c r="U1533" s="16"/>
      <c r="V1533" s="16"/>
      <c r="W1533" s="16"/>
      <c r="X1533" s="16"/>
      <c r="Y1533" s="16"/>
      <c r="Z1533" s="16"/>
      <c r="AA1533" s="16"/>
      <c r="AB1533" s="16"/>
      <c r="AC1533" s="16"/>
      <c r="AD1533" s="16"/>
      <c r="AE1533" s="16"/>
      <c r="AF1533" s="16"/>
      <c r="AG1533" s="16"/>
      <c r="AH1533" s="16"/>
      <c r="AI1533" s="16"/>
      <c r="AJ1533" s="16"/>
    </row>
    <row r="1534">
      <c r="B1534" s="26" t="s">
        <v>65</v>
      </c>
      <c r="C1534" s="16"/>
      <c r="D1534" s="16"/>
      <c r="E1534" s="16"/>
      <c r="F1534" s="16"/>
      <c r="G1534" s="16"/>
      <c r="H1534" s="16"/>
      <c r="I1534" s="16"/>
      <c r="J1534" s="16"/>
      <c r="K1534" s="16"/>
      <c r="L1534" s="16"/>
      <c r="M1534" s="16"/>
      <c r="N1534" s="16"/>
      <c r="O1534" s="16"/>
      <c r="P1534" s="16"/>
      <c r="Q1534" s="16"/>
      <c r="R1534" s="16"/>
      <c r="S1534" s="16"/>
      <c r="T1534" s="16"/>
      <c r="U1534" s="16"/>
      <c r="V1534" s="16"/>
      <c r="W1534" s="16"/>
      <c r="X1534" s="16"/>
      <c r="Y1534" s="16"/>
      <c r="Z1534" s="16"/>
      <c r="AA1534" s="16"/>
      <c r="AB1534" s="16"/>
      <c r="AC1534" s="16"/>
      <c r="AD1534" s="16"/>
      <c r="AE1534" s="16"/>
      <c r="AF1534" s="16"/>
      <c r="AG1534" s="16"/>
      <c r="AH1534" s="16"/>
      <c r="AI1534" s="16"/>
      <c r="AJ1534" s="16"/>
    </row>
    <row r="1535">
      <c r="B1535" t="s">
        <v>411</v>
      </c>
      <c r="C1535" s="16" t="n">
        <v>0.113728584000598</v>
      </c>
      <c r="D1535" s="16" t="n">
        <v>0.117316074283932</v>
      </c>
      <c r="E1535" s="16" t="n">
        <v>0.109724131269697</v>
      </c>
      <c r="F1535" s="16"/>
      <c r="G1535" s="16" t="n">
        <v>0.11964910177839</v>
      </c>
      <c r="H1535" s="16" t="n">
        <v>0.117296816124021</v>
      </c>
      <c r="I1535" s="16" t="n">
        <v>0.108070632480183</v>
      </c>
      <c r="J1535" s="16"/>
      <c r="K1535" s="16" t="n">
        <v>0.119011251216503</v>
      </c>
      <c r="L1535" s="16" t="n">
        <v>0.0895022757255746</v>
      </c>
      <c r="M1535" s="16" t="n">
        <v>0.0809080578280429</v>
      </c>
      <c r="N1535" s="16" t="n">
        <v>0.117319563688327</v>
      </c>
      <c r="O1535" s="16" t="n">
        <v>0.150587663424576</v>
      </c>
      <c r="P1535" s="16" t="n">
        <v>0.110851227627606</v>
      </c>
      <c r="Q1535" s="16" t="n">
        <v>0.118065845819364</v>
      </c>
      <c r="R1535" s="16" t="n">
        <v>0.178759926014724</v>
      </c>
      <c r="S1535" s="16" t="n">
        <v>0.122505309616936</v>
      </c>
      <c r="T1535" s="16" t="n">
        <v>0.0830105430504957</v>
      </c>
      <c r="U1535" s="16" t="n">
        <v>0.171411132230877</v>
      </c>
      <c r="V1535" s="16" t="n">
        <v>0.04545360351572</v>
      </c>
      <c r="W1535" s="16"/>
      <c r="X1535" s="16" t="n">
        <v>0.0994379476391701</v>
      </c>
      <c r="Y1535" s="16" t="n">
        <v>0.138143779760836</v>
      </c>
      <c r="Z1535" s="16"/>
      <c r="AA1535" s="16" t="n">
        <v>0.122841987004511</v>
      </c>
      <c r="AB1535" s="16" t="n">
        <v>0.100592565012717</v>
      </c>
      <c r="AC1535" s="16" t="n">
        <v>0.124716581602134</v>
      </c>
      <c r="AD1535" s="16"/>
      <c r="AE1535" s="16" t="n">
        <v>0.141064122337621</v>
      </c>
      <c r="AF1535" s="16" t="n">
        <v>0.0893286035319661</v>
      </c>
      <c r="AG1535" s="16" t="n">
        <v>0.0931746617363073</v>
      </c>
      <c r="AH1535" s="16"/>
      <c r="AI1535" s="16" t="n">
        <v>0.122459115978633</v>
      </c>
      <c r="AJ1535" s="16" t="n">
        <v>0.0955837100991222</v>
      </c>
    </row>
    <row r="1536">
      <c r="B1536" t="s">
        <v>412</v>
      </c>
      <c r="C1536" s="16" t="n">
        <v>0.173281170678474</v>
      </c>
      <c r="D1536" s="16" t="n">
        <v>0.16995002602768</v>
      </c>
      <c r="E1536" s="16" t="n">
        <v>0.178966509566826</v>
      </c>
      <c r="F1536" s="16"/>
      <c r="G1536" s="16" t="n">
        <v>0.152236738144204</v>
      </c>
      <c r="H1536" s="16" t="n">
        <v>0.154185175002555</v>
      </c>
      <c r="I1536" s="16" t="n">
        <v>0.19935820106947</v>
      </c>
      <c r="J1536" s="16"/>
      <c r="K1536" s="16" t="n">
        <v>0.189733377136204</v>
      </c>
      <c r="L1536" s="16" t="n">
        <v>0.176329001311576</v>
      </c>
      <c r="M1536" s="16" t="n">
        <v>0.190146117350021</v>
      </c>
      <c r="N1536" s="16" t="n">
        <v>0.135092923935319</v>
      </c>
      <c r="O1536" s="16" t="n">
        <v>0.206007334149089</v>
      </c>
      <c r="P1536" s="16" t="n">
        <v>0.178726999486066</v>
      </c>
      <c r="Q1536" s="16" t="n">
        <v>0.200743535647368</v>
      </c>
      <c r="R1536" s="16" t="n">
        <v>0.195218152972271</v>
      </c>
      <c r="S1536" s="16" t="n">
        <v>0.151088454669538</v>
      </c>
      <c r="T1536" s="16" t="n">
        <v>0.123537899498053</v>
      </c>
      <c r="U1536" s="16" t="n">
        <v>0.156972604987065</v>
      </c>
      <c r="V1536" s="16" t="n">
        <v>0.181294257320086</v>
      </c>
      <c r="W1536" s="16"/>
      <c r="X1536" s="16" t="n">
        <v>0.166780174701578</v>
      </c>
      <c r="Y1536" s="16" t="n">
        <v>0.184387960145235</v>
      </c>
      <c r="Z1536" s="16"/>
      <c r="AA1536" s="16" t="n">
        <v>0.215204476340344</v>
      </c>
      <c r="AB1536" s="16" t="n">
        <v>0.155727156877034</v>
      </c>
      <c r="AC1536" s="16" t="n">
        <v>0.166481897789355</v>
      </c>
      <c r="AD1536" s="16"/>
      <c r="AE1536" s="16" t="n">
        <v>0.192616943921239</v>
      </c>
      <c r="AF1536" s="16" t="n">
        <v>0.154976175311057</v>
      </c>
      <c r="AG1536" s="16" t="n">
        <v>0.160973912265092</v>
      </c>
      <c r="AH1536" s="16"/>
      <c r="AI1536" s="16" t="n">
        <v>0.214481361488392</v>
      </c>
      <c r="AJ1536" s="16" t="n">
        <v>0.164370050761898</v>
      </c>
    </row>
    <row r="1537">
      <c r="B1537" t="s">
        <v>413</v>
      </c>
      <c r="C1537" s="16" t="n">
        <v>0.309607364465407</v>
      </c>
      <c r="D1537" s="16" t="n">
        <v>0.306365417484989</v>
      </c>
      <c r="E1537" s="16" t="n">
        <v>0.314208106976848</v>
      </c>
      <c r="F1537" s="16"/>
      <c r="G1537" s="16" t="n">
        <v>0.296126569839141</v>
      </c>
      <c r="H1537" s="16" t="n">
        <v>0.318618200731766</v>
      </c>
      <c r="I1537" s="16" t="n">
        <v>0.30654878906209</v>
      </c>
      <c r="J1537" s="16"/>
      <c r="K1537" s="16" t="n">
        <v>0.320781790698606</v>
      </c>
      <c r="L1537" s="16" t="n">
        <v>0.309027156909973</v>
      </c>
      <c r="M1537" s="16" t="n">
        <v>0.304683096366301</v>
      </c>
      <c r="N1537" s="16" t="n">
        <v>0.31354526506741</v>
      </c>
      <c r="O1537" s="16" t="n">
        <v>0.308797065335784</v>
      </c>
      <c r="P1537" s="16" t="n">
        <v>0.319477361301594</v>
      </c>
      <c r="Q1537" s="16" t="n">
        <v>0.264373801506126</v>
      </c>
      <c r="R1537" s="16" t="n">
        <v>0.279503028944014</v>
      </c>
      <c r="S1537" s="16" t="n">
        <v>0.284222291549279</v>
      </c>
      <c r="T1537" s="16" t="n">
        <v>0.342343745229965</v>
      </c>
      <c r="U1537" s="16" t="n">
        <v>0.343118188676243</v>
      </c>
      <c r="V1537" s="16" t="n">
        <v>0.364931066894543</v>
      </c>
      <c r="W1537" s="16"/>
      <c r="X1537" s="16" t="n">
        <v>0.320464035412561</v>
      </c>
      <c r="Y1537" s="16" t="n">
        <v>0.291059012959193</v>
      </c>
      <c r="Z1537" s="16"/>
      <c r="AA1537" s="16" t="n">
        <v>0.325205117110513</v>
      </c>
      <c r="AB1537" s="16" t="n">
        <v>0.305518818867423</v>
      </c>
      <c r="AC1537" s="16" t="n">
        <v>0.303810702085033</v>
      </c>
      <c r="AD1537" s="16"/>
      <c r="AE1537" s="16" t="n">
        <v>0.274824755234654</v>
      </c>
      <c r="AF1537" s="16" t="n">
        <v>0.345506746327532</v>
      </c>
      <c r="AG1537" s="16" t="n">
        <v>0.325406290222139</v>
      </c>
      <c r="AH1537" s="16"/>
      <c r="AI1537" s="16" t="n">
        <v>0.343620598295079</v>
      </c>
      <c r="AJ1537" s="16" t="n">
        <v>0.301234783584098</v>
      </c>
    </row>
    <row r="1538">
      <c r="B1538" t="s">
        <v>414</v>
      </c>
      <c r="C1538" s="16" t="n">
        <v>0.185402977548007</v>
      </c>
      <c r="D1538" s="16" t="n">
        <v>0.181302579014291</v>
      </c>
      <c r="E1538" s="16" t="n">
        <v>0.185472575066318</v>
      </c>
      <c r="F1538" s="16"/>
      <c r="G1538" s="16" t="n">
        <v>0.206080154744313</v>
      </c>
      <c r="H1538" s="16" t="n">
        <v>0.180740276332862</v>
      </c>
      <c r="I1538" s="16" t="n">
        <v>0.181574129601434</v>
      </c>
      <c r="J1538" s="16"/>
      <c r="K1538" s="16" t="n">
        <v>0.168073609583002</v>
      </c>
      <c r="L1538" s="16" t="n">
        <v>0.170132499063925</v>
      </c>
      <c r="M1538" s="16" t="n">
        <v>0.196631124755543</v>
      </c>
      <c r="N1538" s="16" t="n">
        <v>0.229147233201191</v>
      </c>
      <c r="O1538" s="16" t="n">
        <v>0.184444748253037</v>
      </c>
      <c r="P1538" s="16" t="n">
        <v>0.15750857404309</v>
      </c>
      <c r="Q1538" s="16" t="n">
        <v>0.198135343836575</v>
      </c>
      <c r="R1538" s="16" t="n">
        <v>0.114507866306491</v>
      </c>
      <c r="S1538" s="16" t="n">
        <v>0.203658146238509</v>
      </c>
      <c r="T1538" s="16" t="n">
        <v>0.24713399780975</v>
      </c>
      <c r="U1538" s="16" t="n">
        <v>0.120676344815421</v>
      </c>
      <c r="V1538" s="16" t="n">
        <v>0.18819459386387</v>
      </c>
      <c r="W1538" s="16"/>
      <c r="X1538" s="16" t="n">
        <v>0.195043634748724</v>
      </c>
      <c r="Y1538" s="16" t="n">
        <v>0.168932155195536</v>
      </c>
      <c r="Z1538" s="16"/>
      <c r="AA1538" s="16" t="n">
        <v>0.190072077015473</v>
      </c>
      <c r="AB1538" s="16" t="n">
        <v>0.204091104377548</v>
      </c>
      <c r="AC1538" s="16" t="n">
        <v>0.157034534537694</v>
      </c>
      <c r="AD1538" s="16"/>
      <c r="AE1538" s="16" t="n">
        <v>0.191112595480046</v>
      </c>
      <c r="AF1538" s="16" t="n">
        <v>0.182371584237456</v>
      </c>
      <c r="AG1538" s="16" t="n">
        <v>0.17670289296398</v>
      </c>
      <c r="AH1538" s="16"/>
      <c r="AI1538" s="16" t="n">
        <v>0.169679989247092</v>
      </c>
      <c r="AJ1538" s="16" t="n">
        <v>0.224711432912821</v>
      </c>
    </row>
    <row r="1539">
      <c r="B1539" t="s">
        <v>415</v>
      </c>
      <c r="C1539" s="16" t="n">
        <v>0.105783515772096</v>
      </c>
      <c r="D1539" s="16" t="n">
        <v>0.123467846031212</v>
      </c>
      <c r="E1539" s="16" t="n">
        <v>0.0898859765032611</v>
      </c>
      <c r="F1539" s="16"/>
      <c r="G1539" s="16" t="n">
        <v>0.130533173555063</v>
      </c>
      <c r="H1539" s="16" t="n">
        <v>0.108050094522343</v>
      </c>
      <c r="I1539" s="16" t="n">
        <v>0.0938997738801764</v>
      </c>
      <c r="J1539" s="16"/>
      <c r="K1539" s="16" t="n">
        <v>0.0986696814835968</v>
      </c>
      <c r="L1539" s="16" t="n">
        <v>0.127286821678776</v>
      </c>
      <c r="M1539" s="16" t="n">
        <v>0.0976940797517909</v>
      </c>
      <c r="N1539" s="16" t="n">
        <v>0.0913924021299251</v>
      </c>
      <c r="O1539" s="16" t="n">
        <v>0.067680045653796</v>
      </c>
      <c r="P1539" s="16" t="n">
        <v>0.104406502919411</v>
      </c>
      <c r="Q1539" s="16" t="n">
        <v>0.0779997718802553</v>
      </c>
      <c r="R1539" s="16" t="n">
        <v>0.135814936035758</v>
      </c>
      <c r="S1539" s="16" t="n">
        <v>0.131747185233541</v>
      </c>
      <c r="T1539" s="16" t="n">
        <v>0.102764370637613</v>
      </c>
      <c r="U1539" s="16" t="n">
        <v>0.124131096611277</v>
      </c>
      <c r="V1539" s="16" t="n">
        <v>0.133779996134319</v>
      </c>
      <c r="W1539" s="16"/>
      <c r="X1539" s="16" t="n">
        <v>0.102285613368949</v>
      </c>
      <c r="Y1539" s="16" t="n">
        <v>0.111759594776777</v>
      </c>
      <c r="Z1539" s="16"/>
      <c r="AA1539" s="16" t="n">
        <v>0.0769712455685785</v>
      </c>
      <c r="AB1539" s="16" t="n">
        <v>0.127639027559049</v>
      </c>
      <c r="AC1539" s="16" t="n">
        <v>0.0973600511578604</v>
      </c>
      <c r="AD1539" s="16"/>
      <c r="AE1539" s="16" t="n">
        <v>0.106279189917787</v>
      </c>
      <c r="AF1539" s="16" t="n">
        <v>0.105421130367812</v>
      </c>
      <c r="AG1539" s="16" t="n">
        <v>0.105239964098146</v>
      </c>
      <c r="AH1539" s="16"/>
      <c r="AI1539" s="16" t="n">
        <v>0.0786569667850937</v>
      </c>
      <c r="AJ1539" s="16" t="n">
        <v>0.126173866376451</v>
      </c>
    </row>
    <row r="1540">
      <c r="B1540" t="s">
        <v>94</v>
      </c>
      <c r="C1540" s="16" t="n">
        <v>0.112196387535418</v>
      </c>
      <c r="D1540" s="16" t="n">
        <v>0.101598057157895</v>
      </c>
      <c r="E1540" s="16" t="n">
        <v>0.12174270061705</v>
      </c>
      <c r="F1540" s="16"/>
      <c r="G1540" s="16" t="n">
        <v>0.0953742619388881</v>
      </c>
      <c r="H1540" s="16" t="n">
        <v>0.121109437286453</v>
      </c>
      <c r="I1540" s="16" t="n">
        <v>0.110548473906647</v>
      </c>
      <c r="J1540" s="16"/>
      <c r="K1540" s="16" t="n">
        <v>0.103730289882089</v>
      </c>
      <c r="L1540" s="16" t="n">
        <v>0.127722245310176</v>
      </c>
      <c r="M1540" s="16" t="n">
        <v>0.129937523948301</v>
      </c>
      <c r="N1540" s="16" t="n">
        <v>0.113502611977828</v>
      </c>
      <c r="O1540" s="16" t="n">
        <v>0.0824831431837185</v>
      </c>
      <c r="P1540" s="16" t="n">
        <v>0.129029334622233</v>
      </c>
      <c r="Q1540" s="16" t="n">
        <v>0.140681701310312</v>
      </c>
      <c r="R1540" s="16" t="n">
        <v>0.0961960897267424</v>
      </c>
      <c r="S1540" s="16" t="n">
        <v>0.106778612692197</v>
      </c>
      <c r="T1540" s="16" t="n">
        <v>0.101209443774123</v>
      </c>
      <c r="U1540" s="16" t="n">
        <v>0.0836906326791167</v>
      </c>
      <c r="V1540" s="16" t="n">
        <v>0.0863464822714629</v>
      </c>
      <c r="W1540" s="16"/>
      <c r="X1540" s="16" t="n">
        <v>0.115988594129018</v>
      </c>
      <c r="Y1540" s="16" t="n">
        <v>0.105717497162424</v>
      </c>
      <c r="Z1540" s="16"/>
      <c r="AA1540" s="16" t="n">
        <v>0.0697050969605795</v>
      </c>
      <c r="AB1540" s="16" t="n">
        <v>0.106431327306229</v>
      </c>
      <c r="AC1540" s="16" t="n">
        <v>0.150596232827922</v>
      </c>
      <c r="AD1540" s="16"/>
      <c r="AE1540" s="16" t="n">
        <v>0.0941023931086533</v>
      </c>
      <c r="AF1540" s="16" t="n">
        <v>0.122395760224177</v>
      </c>
      <c r="AG1540" s="16" t="n">
        <v>0.138502278714335</v>
      </c>
      <c r="AH1540" s="16"/>
      <c r="AI1540" s="16" t="n">
        <v>0.0711019682057104</v>
      </c>
      <c r="AJ1540" s="16" t="n">
        <v>0.0879261562656096</v>
      </c>
    </row>
    <row r="1541">
      <c r="C1541" s="16"/>
      <c r="D1541" s="16"/>
      <c r="E1541" s="16"/>
      <c r="F1541" s="16"/>
      <c r="G1541" s="16"/>
      <c r="H1541" s="16"/>
      <c r="I1541" s="16"/>
      <c r="J1541" s="16"/>
      <c r="K1541" s="16"/>
      <c r="L1541" s="16"/>
      <c r="M1541" s="16"/>
      <c r="N1541" s="16"/>
      <c r="O1541" s="16"/>
      <c r="P1541" s="16"/>
      <c r="Q1541" s="16"/>
      <c r="R1541" s="16"/>
      <c r="S1541" s="16"/>
      <c r="T1541" s="16"/>
      <c r="U1541" s="16"/>
      <c r="V1541" s="16"/>
      <c r="W1541" s="16"/>
      <c r="X1541" s="16"/>
      <c r="Y1541" s="16"/>
      <c r="Z1541" s="16"/>
      <c r="AA1541" s="16"/>
      <c r="AB1541" s="16"/>
      <c r="AC1541" s="16"/>
      <c r="AD1541" s="16"/>
      <c r="AE1541" s="16"/>
      <c r="AF1541" s="16"/>
      <c r="AG1541" s="16"/>
      <c r="AH1541" s="16"/>
      <c r="AI1541" s="16"/>
      <c r="AJ1541" s="16"/>
    </row>
    <row r="1542">
      <c r="B1542" s="7" t="s">
        <v>425</v>
      </c>
      <c r="C1542" s="16"/>
      <c r="D1542" s="16"/>
      <c r="E1542" s="16"/>
      <c r="F1542" s="16"/>
      <c r="G1542" s="16"/>
      <c r="H1542" s="16"/>
      <c r="I1542" s="16"/>
      <c r="J1542" s="16"/>
      <c r="K1542" s="16"/>
      <c r="L1542" s="16"/>
      <c r="M1542" s="16"/>
      <c r="N1542" s="16"/>
      <c r="O1542" s="16"/>
      <c r="P1542" s="16"/>
      <c r="Q1542" s="16"/>
      <c r="R1542" s="16"/>
      <c r="S1542" s="16"/>
      <c r="T1542" s="16"/>
      <c r="U1542" s="16"/>
      <c r="V1542" s="16"/>
      <c r="W1542" s="16"/>
      <c r="X1542" s="16"/>
      <c r="Y1542" s="16"/>
      <c r="Z1542" s="16"/>
      <c r="AA1542" s="16"/>
      <c r="AB1542" s="16"/>
      <c r="AC1542" s="16"/>
      <c r="AD1542" s="16"/>
      <c r="AE1542" s="16"/>
      <c r="AF1542" s="16"/>
      <c r="AG1542" s="16"/>
      <c r="AH1542" s="16"/>
      <c r="AI1542" s="16"/>
      <c r="AJ1542" s="16"/>
    </row>
    <row r="1543">
      <c r="B1543" s="26" t="s">
        <v>65</v>
      </c>
      <c r="C1543" s="16"/>
      <c r="D1543" s="16"/>
      <c r="E1543" s="16"/>
      <c r="F1543" s="16"/>
      <c r="G1543" s="16"/>
      <c r="H1543" s="16"/>
      <c r="I1543" s="16"/>
      <c r="J1543" s="16"/>
      <c r="K1543" s="16"/>
      <c r="L1543" s="16"/>
      <c r="M1543" s="16"/>
      <c r="N1543" s="16"/>
      <c r="O1543" s="16"/>
      <c r="P1543" s="16"/>
      <c r="Q1543" s="16"/>
      <c r="R1543" s="16"/>
      <c r="S1543" s="16"/>
      <c r="T1543" s="16"/>
      <c r="U1543" s="16"/>
      <c r="V1543" s="16"/>
      <c r="W1543" s="16"/>
      <c r="X1543" s="16"/>
      <c r="Y1543" s="16"/>
      <c r="Z1543" s="16"/>
      <c r="AA1543" s="16"/>
      <c r="AB1543" s="16"/>
      <c r="AC1543" s="16"/>
      <c r="AD1543" s="16"/>
      <c r="AE1543" s="16"/>
      <c r="AF1543" s="16"/>
      <c r="AG1543" s="16"/>
      <c r="AH1543" s="16"/>
      <c r="AI1543" s="16"/>
      <c r="AJ1543" s="16"/>
    </row>
    <row r="1544">
      <c r="B1544" t="s">
        <v>411</v>
      </c>
      <c r="C1544" s="16" t="n">
        <v>0.19949813107397</v>
      </c>
      <c r="D1544" s="16" t="n">
        <v>0.212576710526908</v>
      </c>
      <c r="E1544" s="16" t="n">
        <v>0.186229734313784</v>
      </c>
      <c r="F1544" s="16"/>
      <c r="G1544" s="16" t="n">
        <v>0.255945473927626</v>
      </c>
      <c r="H1544" s="16" t="n">
        <v>0.195191509686613</v>
      </c>
      <c r="I1544" s="16" t="n">
        <v>0.18121026130964</v>
      </c>
      <c r="J1544" s="16"/>
      <c r="K1544" s="16" t="n">
        <v>0.216024441755474</v>
      </c>
      <c r="L1544" s="16" t="n">
        <v>0.194123339057899</v>
      </c>
      <c r="M1544" s="16" t="n">
        <v>0.161727542646429</v>
      </c>
      <c r="N1544" s="16" t="n">
        <v>0.133892767875957</v>
      </c>
      <c r="O1544" s="16" t="n">
        <v>0.199027697206616</v>
      </c>
      <c r="P1544" s="16" t="n">
        <v>0.185857322450121</v>
      </c>
      <c r="Q1544" s="16" t="n">
        <v>0.210642749208541</v>
      </c>
      <c r="R1544" s="16" t="n">
        <v>0.246414921545023</v>
      </c>
      <c r="S1544" s="16" t="n">
        <v>0.219074246887153</v>
      </c>
      <c r="T1544" s="16" t="n">
        <v>0.19219746508856</v>
      </c>
      <c r="U1544" s="16" t="n">
        <v>0.311761553506233</v>
      </c>
      <c r="V1544" s="16" t="n">
        <v>0.154990251971278</v>
      </c>
      <c r="W1544" s="16"/>
      <c r="X1544" s="16" t="n">
        <v>0.174865033261862</v>
      </c>
      <c r="Y1544" s="16" t="n">
        <v>0.241583164242053</v>
      </c>
      <c r="Z1544" s="16"/>
      <c r="AA1544" s="16" t="n">
        <v>0.17904634321489</v>
      </c>
      <c r="AB1544" s="16" t="n">
        <v>0.19721840375123</v>
      </c>
      <c r="AC1544" s="16" t="n">
        <v>0.21731842310735</v>
      </c>
      <c r="AD1544" s="16"/>
      <c r="AE1544" s="16" t="n">
        <v>0.213361737072447</v>
      </c>
      <c r="AF1544" s="16" t="n">
        <v>0.187899797023145</v>
      </c>
      <c r="AG1544" s="16" t="n">
        <v>0.187416912120816</v>
      </c>
      <c r="AH1544" s="16"/>
      <c r="AI1544" s="16" t="n">
        <v>0.187721149435469</v>
      </c>
      <c r="AJ1544" s="16" t="n">
        <v>0.147864809562846</v>
      </c>
    </row>
    <row r="1545">
      <c r="B1545" t="s">
        <v>412</v>
      </c>
      <c r="C1545" s="16" t="n">
        <v>0.244778417775685</v>
      </c>
      <c r="D1545" s="16" t="n">
        <v>0.237340155200818</v>
      </c>
      <c r="E1545" s="16" t="n">
        <v>0.250916443846884</v>
      </c>
      <c r="F1545" s="16"/>
      <c r="G1545" s="16" t="n">
        <v>0.233110564097732</v>
      </c>
      <c r="H1545" s="16" t="n">
        <v>0.245773275746847</v>
      </c>
      <c r="I1545" s="16" t="n">
        <v>0.248461209659434</v>
      </c>
      <c r="J1545" s="16"/>
      <c r="K1545" s="16" t="n">
        <v>0.258112825627164</v>
      </c>
      <c r="L1545" s="16" t="n">
        <v>0.25584507818593</v>
      </c>
      <c r="M1545" s="16" t="n">
        <v>0.262946485883749</v>
      </c>
      <c r="N1545" s="16" t="n">
        <v>0.218513572563797</v>
      </c>
      <c r="O1545" s="16" t="n">
        <v>0.300059685002136</v>
      </c>
      <c r="P1545" s="16" t="n">
        <v>0.19058580076132</v>
      </c>
      <c r="Q1545" s="16" t="n">
        <v>0.234867371532649</v>
      </c>
      <c r="R1545" s="16" t="n">
        <v>0.254471104202247</v>
      </c>
      <c r="S1545" s="16" t="n">
        <v>0.247052921805804</v>
      </c>
      <c r="T1545" s="16" t="n">
        <v>0.211135652984614</v>
      </c>
      <c r="U1545" s="16" t="n">
        <v>0.237501148310732</v>
      </c>
      <c r="V1545" s="16" t="n">
        <v>0.298123972313364</v>
      </c>
      <c r="W1545" s="16"/>
      <c r="X1545" s="16" t="n">
        <v>0.24762415938237</v>
      </c>
      <c r="Y1545" s="16" t="n">
        <v>0.23991653922437</v>
      </c>
      <c r="Z1545" s="16"/>
      <c r="AA1545" s="16" t="n">
        <v>0.270480877735527</v>
      </c>
      <c r="AB1545" s="16" t="n">
        <v>0.250796956611942</v>
      </c>
      <c r="AC1545" s="16" t="n">
        <v>0.218165057651876</v>
      </c>
      <c r="AD1545" s="16"/>
      <c r="AE1545" s="16" t="n">
        <v>0.266841274667145</v>
      </c>
      <c r="AF1545" s="16" t="n">
        <v>0.230139048546059</v>
      </c>
      <c r="AG1545" s="16" t="n">
        <v>0.217403275552758</v>
      </c>
      <c r="AH1545" s="16"/>
      <c r="AI1545" s="16" t="n">
        <v>0.293118958359037</v>
      </c>
      <c r="AJ1545" s="16" t="n">
        <v>0.242066618604437</v>
      </c>
    </row>
    <row r="1546">
      <c r="B1546" t="s">
        <v>413</v>
      </c>
      <c r="C1546" s="16" t="n">
        <v>0.29268049556617</v>
      </c>
      <c r="D1546" s="16" t="n">
        <v>0.285956349810657</v>
      </c>
      <c r="E1546" s="16" t="n">
        <v>0.301144257751819</v>
      </c>
      <c r="F1546" s="16"/>
      <c r="G1546" s="16" t="n">
        <v>0.230493108000518</v>
      </c>
      <c r="H1546" s="16" t="n">
        <v>0.299378397886876</v>
      </c>
      <c r="I1546" s="16" t="n">
        <v>0.311010798049907</v>
      </c>
      <c r="J1546" s="16"/>
      <c r="K1546" s="16" t="n">
        <v>0.280099212021425</v>
      </c>
      <c r="L1546" s="16" t="n">
        <v>0.299377953179939</v>
      </c>
      <c r="M1546" s="16" t="n">
        <v>0.287837219149896</v>
      </c>
      <c r="N1546" s="16" t="n">
        <v>0.339929361994678</v>
      </c>
      <c r="O1546" s="16" t="n">
        <v>0.247808397397939</v>
      </c>
      <c r="P1546" s="16" t="n">
        <v>0.3702512168699</v>
      </c>
      <c r="Q1546" s="16" t="n">
        <v>0.274401417072127</v>
      </c>
      <c r="R1546" s="16" t="n">
        <v>0.281934458324959</v>
      </c>
      <c r="S1546" s="16" t="n">
        <v>0.265879778504302</v>
      </c>
      <c r="T1546" s="16" t="n">
        <v>0.320333162407702</v>
      </c>
      <c r="U1546" s="16" t="n">
        <v>0.250054951973955</v>
      </c>
      <c r="V1546" s="16" t="n">
        <v>0.229540909507334</v>
      </c>
      <c r="W1546" s="16"/>
      <c r="X1546" s="16" t="n">
        <v>0.299044460912153</v>
      </c>
      <c r="Y1546" s="16" t="n">
        <v>0.281807819514255</v>
      </c>
      <c r="Z1546" s="16"/>
      <c r="AA1546" s="16" t="n">
        <v>0.334468623053168</v>
      </c>
      <c r="AB1546" s="16" t="n">
        <v>0.295364232804196</v>
      </c>
      <c r="AC1546" s="16" t="n">
        <v>0.258909914731908</v>
      </c>
      <c r="AD1546" s="16"/>
      <c r="AE1546" s="16" t="n">
        <v>0.266844254587874</v>
      </c>
      <c r="AF1546" s="16" t="n">
        <v>0.309139305914744</v>
      </c>
      <c r="AG1546" s="16" t="n">
        <v>0.32619793038664</v>
      </c>
      <c r="AH1546" s="16"/>
      <c r="AI1546" s="16" t="n">
        <v>0.318959608301493</v>
      </c>
      <c r="AJ1546" s="16" t="n">
        <v>0.343872058888825</v>
      </c>
    </row>
    <row r="1547">
      <c r="B1547" t="s">
        <v>414</v>
      </c>
      <c r="C1547" s="16" t="n">
        <v>0.110895284758173</v>
      </c>
      <c r="D1547" s="16" t="n">
        <v>0.115883365243035</v>
      </c>
      <c r="E1547" s="16" t="n">
        <v>0.10479131999677</v>
      </c>
      <c r="F1547" s="16"/>
      <c r="G1547" s="16" t="n">
        <v>0.0982981269302306</v>
      </c>
      <c r="H1547" s="16" t="n">
        <v>0.106246858888318</v>
      </c>
      <c r="I1547" s="16" t="n">
        <v>0.120195159563045</v>
      </c>
      <c r="J1547" s="16"/>
      <c r="K1547" s="16" t="n">
        <v>0.107045017230923</v>
      </c>
      <c r="L1547" s="16" t="n">
        <v>0.105813433552381</v>
      </c>
      <c r="M1547" s="16" t="n">
        <v>0.11839263113429</v>
      </c>
      <c r="N1547" s="16" t="n">
        <v>0.109502128976775</v>
      </c>
      <c r="O1547" s="16" t="n">
        <v>0.124485157996683</v>
      </c>
      <c r="P1547" s="16" t="n">
        <v>0.120349838196323</v>
      </c>
      <c r="Q1547" s="16" t="n">
        <v>0.0866869961262595</v>
      </c>
      <c r="R1547" s="16" t="n">
        <v>0.0526303118569984</v>
      </c>
      <c r="S1547" s="16" t="n">
        <v>0.13245349307613</v>
      </c>
      <c r="T1547" s="16" t="n">
        <v>0.111935843804054</v>
      </c>
      <c r="U1547" s="16" t="n">
        <v>0.0948072046543019</v>
      </c>
      <c r="V1547" s="16" t="n">
        <v>0.166258303909905</v>
      </c>
      <c r="W1547" s="16"/>
      <c r="X1547" s="16" t="n">
        <v>0.116285809191837</v>
      </c>
      <c r="Y1547" s="16" t="n">
        <v>0.101685708223604</v>
      </c>
      <c r="Z1547" s="16"/>
      <c r="AA1547" s="16" t="n">
        <v>0.125133382117981</v>
      </c>
      <c r="AB1547" s="16" t="n">
        <v>0.106263166054122</v>
      </c>
      <c r="AC1547" s="16" t="n">
        <v>0.10680767099929</v>
      </c>
      <c r="AD1547" s="16"/>
      <c r="AE1547" s="16" t="n">
        <v>0.11050291767985</v>
      </c>
      <c r="AF1547" s="16" t="n">
        <v>0.115316962590795</v>
      </c>
      <c r="AG1547" s="16" t="n">
        <v>0.102501656123413</v>
      </c>
      <c r="AH1547" s="16"/>
      <c r="AI1547" s="16" t="n">
        <v>0.109972550038138</v>
      </c>
      <c r="AJ1547" s="16" t="n">
        <v>0.121818316006011</v>
      </c>
    </row>
    <row r="1548">
      <c r="B1548" t="s">
        <v>415</v>
      </c>
      <c r="C1548" s="16" t="n">
        <v>0.0478454195315832</v>
      </c>
      <c r="D1548" s="16" t="n">
        <v>0.0477907528063558</v>
      </c>
      <c r="E1548" s="16" t="n">
        <v>0.0491360127542758</v>
      </c>
      <c r="F1548" s="16"/>
      <c r="G1548" s="16" t="n">
        <v>0.0742170636661006</v>
      </c>
      <c r="H1548" s="16" t="n">
        <v>0.0440164045930117</v>
      </c>
      <c r="I1548" s="16" t="n">
        <v>0.0409918967802031</v>
      </c>
      <c r="J1548" s="16"/>
      <c r="K1548" s="16" t="n">
        <v>0.0377615160724742</v>
      </c>
      <c r="L1548" s="16" t="n">
        <v>0.052083066884817</v>
      </c>
      <c r="M1548" s="16" t="n">
        <v>0.0591990705266546</v>
      </c>
      <c r="N1548" s="16" t="n">
        <v>0.0588661316429369</v>
      </c>
      <c r="O1548" s="16" t="n">
        <v>0.0480368435404514</v>
      </c>
      <c r="P1548" s="16" t="n">
        <v>0.0476254942146697</v>
      </c>
      <c r="Q1548" s="16" t="n">
        <v>0.0625219453773432</v>
      </c>
      <c r="R1548" s="16" t="n">
        <v>0.0506869212518676</v>
      </c>
      <c r="S1548" s="16" t="n">
        <v>0.0462543007418363</v>
      </c>
      <c r="T1548" s="16" t="n">
        <v>0.0351261021047152</v>
      </c>
      <c r="U1548" s="16" t="n">
        <v>0.0201389017414249</v>
      </c>
      <c r="V1548" s="16" t="n">
        <v>0.0515600118416953</v>
      </c>
      <c r="W1548" s="16"/>
      <c r="X1548" s="16" t="n">
        <v>0.0469408470428542</v>
      </c>
      <c r="Y1548" s="16" t="n">
        <v>0.0493908590650708</v>
      </c>
      <c r="Z1548" s="16"/>
      <c r="AA1548" s="16" t="n">
        <v>0.0295364248079252</v>
      </c>
      <c r="AB1548" s="16" t="n">
        <v>0.0522775913639304</v>
      </c>
      <c r="AC1548" s="16" t="n">
        <v>0.0551406267101852</v>
      </c>
      <c r="AD1548" s="16"/>
      <c r="AE1548" s="16" t="n">
        <v>0.0448553235576231</v>
      </c>
      <c r="AF1548" s="16" t="n">
        <v>0.0467843418255777</v>
      </c>
      <c r="AG1548" s="16" t="n">
        <v>0.0580538444899774</v>
      </c>
      <c r="AH1548" s="16"/>
      <c r="AI1548" s="16" t="n">
        <v>0.0293787167528862</v>
      </c>
      <c r="AJ1548" s="16" t="n">
        <v>0.0522562354980657</v>
      </c>
    </row>
    <row r="1549">
      <c r="B1549" t="s">
        <v>94</v>
      </c>
      <c r="C1549" s="16" t="n">
        <v>0.104302251294419</v>
      </c>
      <c r="D1549" s="16" t="n">
        <v>0.100452666412226</v>
      </c>
      <c r="E1549" s="16" t="n">
        <v>0.107782231336467</v>
      </c>
      <c r="F1549" s="16"/>
      <c r="G1549" s="16" t="n">
        <v>0.107935663377793</v>
      </c>
      <c r="H1549" s="16" t="n">
        <v>0.109393553198335</v>
      </c>
      <c r="I1549" s="16" t="n">
        <v>0.09813067463777</v>
      </c>
      <c r="J1549" s="16"/>
      <c r="K1549" s="16" t="n">
        <v>0.10095698729254</v>
      </c>
      <c r="L1549" s="16" t="n">
        <v>0.092757129139034</v>
      </c>
      <c r="M1549" s="16" t="n">
        <v>0.109897050658982</v>
      </c>
      <c r="N1549" s="16" t="n">
        <v>0.139296036945856</v>
      </c>
      <c r="O1549" s="16" t="n">
        <v>0.0805822188561744</v>
      </c>
      <c r="P1549" s="16" t="n">
        <v>0.0853303275076663</v>
      </c>
      <c r="Q1549" s="16" t="n">
        <v>0.13087952068308</v>
      </c>
      <c r="R1549" s="16" t="n">
        <v>0.113862282818905</v>
      </c>
      <c r="S1549" s="16" t="n">
        <v>0.0892852589847754</v>
      </c>
      <c r="T1549" s="16" t="n">
        <v>0.129271773610354</v>
      </c>
      <c r="U1549" s="16" t="n">
        <v>0.0857362398133533</v>
      </c>
      <c r="V1549" s="16" t="n">
        <v>0.0995265504564223</v>
      </c>
      <c r="W1549" s="16"/>
      <c r="X1549" s="16" t="n">
        <v>0.115239690208924</v>
      </c>
      <c r="Y1549" s="16" t="n">
        <v>0.0856159097306471</v>
      </c>
      <c r="Z1549" s="16"/>
      <c r="AA1549" s="16" t="n">
        <v>0.0613343490705085</v>
      </c>
      <c r="AB1549" s="16" t="n">
        <v>0.0980796494145788</v>
      </c>
      <c r="AC1549" s="16" t="n">
        <v>0.143658306799392</v>
      </c>
      <c r="AD1549" s="16"/>
      <c r="AE1549" s="16" t="n">
        <v>0.0975944924350607</v>
      </c>
      <c r="AF1549" s="16" t="n">
        <v>0.11072054409968</v>
      </c>
      <c r="AG1549" s="16" t="n">
        <v>0.108426381326396</v>
      </c>
      <c r="AH1549" s="16"/>
      <c r="AI1549" s="16" t="n">
        <v>0.0608490171129769</v>
      </c>
      <c r="AJ1549" s="16" t="n">
        <v>0.0921219614398155</v>
      </c>
    </row>
    <row r="1550">
      <c r="C1550" s="16"/>
      <c r="D1550" s="16"/>
      <c r="E1550" s="16"/>
      <c r="F1550" s="16"/>
      <c r="G1550" s="16"/>
      <c r="H1550" s="16"/>
      <c r="I1550" s="16"/>
      <c r="J1550" s="16"/>
      <c r="K1550" s="16"/>
      <c r="L1550" s="16"/>
      <c r="M1550" s="16"/>
      <c r="N1550" s="16"/>
      <c r="O1550" s="16"/>
      <c r="P1550" s="16"/>
      <c r="Q1550" s="16"/>
      <c r="R1550" s="16"/>
      <c r="S1550" s="16"/>
      <c r="T1550" s="16"/>
      <c r="U1550" s="16"/>
      <c r="V1550" s="16"/>
      <c r="W1550" s="16"/>
      <c r="X1550" s="16"/>
      <c r="Y1550" s="16"/>
      <c r="Z1550" s="16"/>
      <c r="AA1550" s="16"/>
      <c r="AB1550" s="16"/>
      <c r="AC1550" s="16"/>
      <c r="AD1550" s="16"/>
      <c r="AE1550" s="16"/>
      <c r="AF1550" s="16"/>
      <c r="AG1550" s="16"/>
      <c r="AH1550" s="16"/>
      <c r="AI1550" s="16"/>
      <c r="AJ1550" s="16"/>
    </row>
    <row r="1551">
      <c r="B1551" s="7" t="s">
        <v>426</v>
      </c>
      <c r="C1551" s="16"/>
      <c r="D1551" s="16"/>
      <c r="E1551" s="16"/>
      <c r="F1551" s="16"/>
      <c r="G1551" s="16"/>
      <c r="H1551" s="16"/>
      <c r="I1551" s="16"/>
      <c r="J1551" s="16"/>
      <c r="K1551" s="16"/>
      <c r="L1551" s="16"/>
      <c r="M1551" s="16"/>
      <c r="N1551" s="16"/>
      <c r="O1551" s="16"/>
      <c r="P1551" s="16"/>
      <c r="Q1551" s="16"/>
      <c r="R1551" s="16"/>
      <c r="S1551" s="16"/>
      <c r="T1551" s="16"/>
      <c r="U1551" s="16"/>
      <c r="V1551" s="16"/>
      <c r="W1551" s="16"/>
      <c r="X1551" s="16"/>
      <c r="Y1551" s="16"/>
      <c r="Z1551" s="16"/>
      <c r="AA1551" s="16"/>
      <c r="AB1551" s="16"/>
      <c r="AC1551" s="16"/>
      <c r="AD1551" s="16"/>
      <c r="AE1551" s="16"/>
      <c r="AF1551" s="16"/>
      <c r="AG1551" s="16"/>
      <c r="AH1551" s="16"/>
      <c r="AI1551" s="16"/>
      <c r="AJ1551" s="16"/>
    </row>
    <row r="1552">
      <c r="B1552" s="26" t="s">
        <v>65</v>
      </c>
      <c r="C1552" s="16"/>
      <c r="D1552" s="16"/>
      <c r="E1552" s="16"/>
      <c r="F1552" s="16"/>
      <c r="G1552" s="16"/>
      <c r="H1552" s="16"/>
      <c r="I1552" s="16"/>
      <c r="J1552" s="16"/>
      <c r="K1552" s="16"/>
      <c r="L1552" s="16"/>
      <c r="M1552" s="16"/>
      <c r="N1552" s="16"/>
      <c r="O1552" s="16"/>
      <c r="P1552" s="16"/>
      <c r="Q1552" s="16"/>
      <c r="R1552" s="16"/>
      <c r="S1552" s="16"/>
      <c r="T1552" s="16"/>
      <c r="U1552" s="16"/>
      <c r="V1552" s="16"/>
      <c r="W1552" s="16"/>
      <c r="X1552" s="16"/>
      <c r="Y1552" s="16"/>
      <c r="Z1552" s="16"/>
      <c r="AA1552" s="16"/>
      <c r="AB1552" s="16"/>
      <c r="AC1552" s="16"/>
      <c r="AD1552" s="16"/>
      <c r="AE1552" s="16"/>
      <c r="AF1552" s="16"/>
      <c r="AG1552" s="16"/>
      <c r="AH1552" s="16"/>
      <c r="AI1552" s="16"/>
      <c r="AJ1552" s="16"/>
    </row>
    <row r="1553">
      <c r="B1553" t="s">
        <v>411</v>
      </c>
      <c r="C1553" s="16" t="n">
        <v>0.0714670986816527</v>
      </c>
      <c r="D1553" s="16" t="n">
        <v>0.0832048475123865</v>
      </c>
      <c r="E1553" s="16" t="n">
        <v>0.060508204518231</v>
      </c>
      <c r="F1553" s="16"/>
      <c r="G1553" s="16" t="n">
        <v>0.0931854461015046</v>
      </c>
      <c r="H1553" s="16" t="n">
        <v>0.063655002204898</v>
      </c>
      <c r="I1553" s="16" t="n">
        <v>0.070156968558176</v>
      </c>
      <c r="J1553" s="16"/>
      <c r="K1553" s="16" t="n">
        <v>0.114085942462681</v>
      </c>
      <c r="L1553" s="16" t="n">
        <v>0.0666056638617449</v>
      </c>
      <c r="M1553" s="16" t="n">
        <v>0.0417859371589921</v>
      </c>
      <c r="N1553" s="16" t="n">
        <v>0.0511514889203224</v>
      </c>
      <c r="O1553" s="16" t="n">
        <v>0.0981274778212936</v>
      </c>
      <c r="P1553" s="16" t="n">
        <v>0.0528352432477052</v>
      </c>
      <c r="Q1553" s="16" t="n">
        <v>0.0686143577766383</v>
      </c>
      <c r="R1553" s="16" t="n">
        <v>0.0780420293337026</v>
      </c>
      <c r="S1553" s="16" t="n">
        <v>0.101296598478865</v>
      </c>
      <c r="T1553" s="16" t="n">
        <v>0.0119047751112716</v>
      </c>
      <c r="U1553" s="16" t="n">
        <v>0.0804207525323345</v>
      </c>
      <c r="V1553" s="16" t="n">
        <v>0.0507532304017791</v>
      </c>
      <c r="W1553" s="16"/>
      <c r="X1553" s="16" t="n">
        <v>0.0555839085734902</v>
      </c>
      <c r="Y1553" s="16" t="n">
        <v>0.0986031327937898</v>
      </c>
      <c r="Z1553" s="16"/>
      <c r="AA1553" s="16" t="n">
        <v>0.087553263057666</v>
      </c>
      <c r="AB1553" s="16" t="n">
        <v>0.0619996859303324</v>
      </c>
      <c r="AC1553" s="16" t="n">
        <v>0.0725121734193579</v>
      </c>
      <c r="AD1553" s="16"/>
      <c r="AE1553" s="16" t="n">
        <v>0.0937626929935487</v>
      </c>
      <c r="AF1553" s="16" t="n">
        <v>0.0562308428278301</v>
      </c>
      <c r="AG1553" s="16" t="n">
        <v>0.0447474069794594</v>
      </c>
      <c r="AH1553" s="16"/>
      <c r="AI1553" s="16" t="n">
        <v>0.0779930976594116</v>
      </c>
      <c r="AJ1553" s="16" t="n">
        <v>0.0516330054342529</v>
      </c>
    </row>
    <row r="1554">
      <c r="B1554" t="s">
        <v>412</v>
      </c>
      <c r="C1554" s="16" t="n">
        <v>0.120343822158416</v>
      </c>
      <c r="D1554" s="16" t="n">
        <v>0.129294014101084</v>
      </c>
      <c r="E1554" s="16" t="n">
        <v>0.11177389759191</v>
      </c>
      <c r="F1554" s="16"/>
      <c r="G1554" s="16" t="n">
        <v>0.0984752103433447</v>
      </c>
      <c r="H1554" s="16" t="n">
        <v>0.125841241837407</v>
      </c>
      <c r="I1554" s="16" t="n">
        <v>0.123866684921556</v>
      </c>
      <c r="J1554" s="16"/>
      <c r="K1554" s="16" t="n">
        <v>0.137995794034844</v>
      </c>
      <c r="L1554" s="16" t="n">
        <v>0.0910337823814406</v>
      </c>
      <c r="M1554" s="16" t="n">
        <v>0.112792220900629</v>
      </c>
      <c r="N1554" s="16" t="n">
        <v>0.0888558210683978</v>
      </c>
      <c r="O1554" s="16" t="n">
        <v>0.116520200419321</v>
      </c>
      <c r="P1554" s="16" t="n">
        <v>0.154180594053582</v>
      </c>
      <c r="Q1554" s="16" t="n">
        <v>0.0967784198356851</v>
      </c>
      <c r="R1554" s="16" t="n">
        <v>0.0794072338401142</v>
      </c>
      <c r="S1554" s="16" t="n">
        <v>0.157846350555327</v>
      </c>
      <c r="T1554" s="16" t="n">
        <v>0.125083206890714</v>
      </c>
      <c r="U1554" s="16" t="n">
        <v>0.159511923749006</v>
      </c>
      <c r="V1554" s="16" t="n">
        <v>0.089253782766517</v>
      </c>
      <c r="W1554" s="16"/>
      <c r="X1554" s="16" t="n">
        <v>0.111420866137055</v>
      </c>
      <c r="Y1554" s="16" t="n">
        <v>0.135588469948176</v>
      </c>
      <c r="Z1554" s="16"/>
      <c r="AA1554" s="16" t="n">
        <v>0.129042861621473</v>
      </c>
      <c r="AB1554" s="16" t="n">
        <v>0.107215224861296</v>
      </c>
      <c r="AC1554" s="16" t="n">
        <v>0.131621161829002</v>
      </c>
      <c r="AD1554" s="16"/>
      <c r="AE1554" s="16" t="n">
        <v>0.138107764271813</v>
      </c>
      <c r="AF1554" s="16" t="n">
        <v>0.103122845154983</v>
      </c>
      <c r="AG1554" s="16" t="n">
        <v>0.109899233383756</v>
      </c>
      <c r="AH1554" s="16"/>
      <c r="AI1554" s="16" t="n">
        <v>0.147588202785215</v>
      </c>
      <c r="AJ1554" s="16" t="n">
        <v>0.0992978535634744</v>
      </c>
    </row>
    <row r="1555">
      <c r="B1555" t="s">
        <v>413</v>
      </c>
      <c r="C1555" s="16" t="n">
        <v>0.312794724260846</v>
      </c>
      <c r="D1555" s="16" t="n">
        <v>0.315880010609533</v>
      </c>
      <c r="E1555" s="16" t="n">
        <v>0.310462983529316</v>
      </c>
      <c r="F1555" s="16"/>
      <c r="G1555" s="16" t="n">
        <v>0.317016999417363</v>
      </c>
      <c r="H1555" s="16" t="n">
        <v>0.315597963164377</v>
      </c>
      <c r="I1555" s="16" t="n">
        <v>0.308519195799516</v>
      </c>
      <c r="J1555" s="16"/>
      <c r="K1555" s="16" t="n">
        <v>0.347826046566682</v>
      </c>
      <c r="L1555" s="16" t="n">
        <v>0.267673113775266</v>
      </c>
      <c r="M1555" s="16" t="n">
        <v>0.22412863070662</v>
      </c>
      <c r="N1555" s="16" t="n">
        <v>0.425498387987399</v>
      </c>
      <c r="O1555" s="16" t="n">
        <v>0.311794665838628</v>
      </c>
      <c r="P1555" s="16" t="n">
        <v>0.331493269124802</v>
      </c>
      <c r="Q1555" s="16" t="n">
        <v>0.259080826999516</v>
      </c>
      <c r="R1555" s="16" t="n">
        <v>0.354162101145379</v>
      </c>
      <c r="S1555" s="16" t="n">
        <v>0.285667242065938</v>
      </c>
      <c r="T1555" s="16" t="n">
        <v>0.397421891162228</v>
      </c>
      <c r="U1555" s="16" t="n">
        <v>0.248597798005733</v>
      </c>
      <c r="V1555" s="16" t="n">
        <v>0.2733399145124</v>
      </c>
      <c r="W1555" s="16"/>
      <c r="X1555" s="16" t="n">
        <v>0.304317532731041</v>
      </c>
      <c r="Y1555" s="16" t="n">
        <v>0.327277794535859</v>
      </c>
      <c r="Z1555" s="16"/>
      <c r="AA1555" s="16" t="n">
        <v>0.347734639908843</v>
      </c>
      <c r="AB1555" s="16" t="n">
        <v>0.318858082146588</v>
      </c>
      <c r="AC1555" s="16" t="n">
        <v>0.279449778772445</v>
      </c>
      <c r="AD1555" s="16"/>
      <c r="AE1555" s="16" t="n">
        <v>0.310137699943325</v>
      </c>
      <c r="AF1555" s="16" t="n">
        <v>0.327552303146896</v>
      </c>
      <c r="AG1555" s="16" t="n">
        <v>0.288360512878407</v>
      </c>
      <c r="AH1555" s="16"/>
      <c r="AI1555" s="16" t="n">
        <v>0.346984930167167</v>
      </c>
      <c r="AJ1555" s="16" t="n">
        <v>0.319791484010818</v>
      </c>
    </row>
    <row r="1556">
      <c r="B1556" t="s">
        <v>414</v>
      </c>
      <c r="C1556" s="16" t="n">
        <v>0.144738085502624</v>
      </c>
      <c r="D1556" s="16" t="n">
        <v>0.146704347898263</v>
      </c>
      <c r="E1556" s="16" t="n">
        <v>0.140401025298091</v>
      </c>
      <c r="F1556" s="16"/>
      <c r="G1556" s="16" t="n">
        <v>0.0999599558575696</v>
      </c>
      <c r="H1556" s="16" t="n">
        <v>0.138577148155825</v>
      </c>
      <c r="I1556" s="16" t="n">
        <v>0.168155245752203</v>
      </c>
      <c r="J1556" s="16"/>
      <c r="K1556" s="16" t="n">
        <v>0.130126798776884</v>
      </c>
      <c r="L1556" s="16" t="n">
        <v>0.174868188870986</v>
      </c>
      <c r="M1556" s="16" t="n">
        <v>0.187747263721178</v>
      </c>
      <c r="N1556" s="16" t="n">
        <v>0.134046957027144</v>
      </c>
      <c r="O1556" s="16" t="n">
        <v>0.161427634716545</v>
      </c>
      <c r="P1556" s="16" t="n">
        <v>0.115366038914751</v>
      </c>
      <c r="Q1556" s="16" t="n">
        <v>0.146962782894046</v>
      </c>
      <c r="R1556" s="16" t="n">
        <v>0.111018889822825</v>
      </c>
      <c r="S1556" s="16" t="n">
        <v>0.122395741590734</v>
      </c>
      <c r="T1556" s="16" t="n">
        <v>0.169414635572216</v>
      </c>
      <c r="U1556" s="16" t="n">
        <v>0.0956578254863691</v>
      </c>
      <c r="V1556" s="16" t="n">
        <v>0.177395158306569</v>
      </c>
      <c r="W1556" s="16"/>
      <c r="X1556" s="16" t="n">
        <v>0.162493282343027</v>
      </c>
      <c r="Y1556" s="16" t="n">
        <v>0.11440377458348</v>
      </c>
      <c r="Z1556" s="16"/>
      <c r="AA1556" s="16" t="n">
        <v>0.18811423057179</v>
      </c>
      <c r="AB1556" s="16" t="n">
        <v>0.149896839172588</v>
      </c>
      <c r="AC1556" s="16" t="n">
        <v>0.106510128412354</v>
      </c>
      <c r="AD1556" s="16"/>
      <c r="AE1556" s="16" t="n">
        <v>0.134488463326123</v>
      </c>
      <c r="AF1556" s="16" t="n">
        <v>0.15476184558323</v>
      </c>
      <c r="AG1556" s="16" t="n">
        <v>0.150577946091492</v>
      </c>
      <c r="AH1556" s="16"/>
      <c r="AI1556" s="16" t="n">
        <v>0.163829616393944</v>
      </c>
      <c r="AJ1556" s="16" t="n">
        <v>0.203682052504199</v>
      </c>
    </row>
    <row r="1557">
      <c r="B1557" t="s">
        <v>415</v>
      </c>
      <c r="C1557" s="16" t="n">
        <v>0.0768737029011883</v>
      </c>
      <c r="D1557" s="16" t="n">
        <v>0.0717906692699327</v>
      </c>
      <c r="E1557" s="16" t="n">
        <v>0.0829729815740463</v>
      </c>
      <c r="F1557" s="16"/>
      <c r="G1557" s="16" t="n">
        <v>0.0534806796831956</v>
      </c>
      <c r="H1557" s="16" t="n">
        <v>0.0813372212009099</v>
      </c>
      <c r="I1557" s="16" t="n">
        <v>0.0819605024593068</v>
      </c>
      <c r="J1557" s="16"/>
      <c r="K1557" s="16" t="n">
        <v>0.0572857297785517</v>
      </c>
      <c r="L1557" s="16" t="n">
        <v>0.0642736175887925</v>
      </c>
      <c r="M1557" s="16" t="n">
        <v>0.0749689220942656</v>
      </c>
      <c r="N1557" s="16" t="n">
        <v>0.123982842321434</v>
      </c>
      <c r="O1557" s="16" t="n">
        <v>0.0581987532039937</v>
      </c>
      <c r="P1557" s="16" t="n">
        <v>0.078856542861759</v>
      </c>
      <c r="Q1557" s="16" t="n">
        <v>0.0982157887531452</v>
      </c>
      <c r="R1557" s="16" t="n">
        <v>0.0878742272484035</v>
      </c>
      <c r="S1557" s="16" t="n">
        <v>0.0917775249408772</v>
      </c>
      <c r="T1557" s="16" t="n">
        <v>0.0446715259165483</v>
      </c>
      <c r="U1557" s="16" t="n">
        <v>0.107879293070572</v>
      </c>
      <c r="V1557" s="16" t="n">
        <v>0.0392265864817426</v>
      </c>
      <c r="W1557" s="16"/>
      <c r="X1557" s="16" t="n">
        <v>0.0830969889535947</v>
      </c>
      <c r="Y1557" s="16" t="n">
        <v>0.0662413739132667</v>
      </c>
      <c r="Z1557" s="16"/>
      <c r="AA1557" s="16" t="n">
        <v>0.0738451315731862</v>
      </c>
      <c r="AB1557" s="16" t="n">
        <v>0.0725678669264933</v>
      </c>
      <c r="AC1557" s="16" t="n">
        <v>0.0848203080127661</v>
      </c>
      <c r="AD1557" s="16"/>
      <c r="AE1557" s="16" t="n">
        <v>0.0831879805190032</v>
      </c>
      <c r="AF1557" s="16" t="n">
        <v>0.0694232441538584</v>
      </c>
      <c r="AG1557" s="16" t="n">
        <v>0.0759976565595243</v>
      </c>
      <c r="AH1557" s="16"/>
      <c r="AI1557" s="16" t="n">
        <v>0.055989809775398</v>
      </c>
      <c r="AJ1557" s="16" t="n">
        <v>0.0973661584824714</v>
      </c>
    </row>
    <row r="1558">
      <c r="B1558" t="s">
        <v>94</v>
      </c>
      <c r="C1558" s="16" t="n">
        <v>0.273782566495273</v>
      </c>
      <c r="D1558" s="16" t="n">
        <v>0.2531261106088</v>
      </c>
      <c r="E1558" s="16" t="n">
        <v>0.293880907488406</v>
      </c>
      <c r="F1558" s="16"/>
      <c r="G1558" s="16" t="n">
        <v>0.337881708597022</v>
      </c>
      <c r="H1558" s="16" t="n">
        <v>0.274991423436583</v>
      </c>
      <c r="I1558" s="16" t="n">
        <v>0.247341402509241</v>
      </c>
      <c r="J1558" s="16"/>
      <c r="K1558" s="16" t="n">
        <v>0.212679688380358</v>
      </c>
      <c r="L1558" s="16" t="n">
        <v>0.33554563352177</v>
      </c>
      <c r="M1558" s="16" t="n">
        <v>0.358577025418315</v>
      </c>
      <c r="N1558" s="16" t="n">
        <v>0.176464502675303</v>
      </c>
      <c r="O1558" s="16" t="n">
        <v>0.253931268000218</v>
      </c>
      <c r="P1558" s="16" t="n">
        <v>0.267268311797401</v>
      </c>
      <c r="Q1558" s="16" t="n">
        <v>0.33034782374097</v>
      </c>
      <c r="R1558" s="16" t="n">
        <v>0.289495518609576</v>
      </c>
      <c r="S1558" s="16" t="n">
        <v>0.241016542368259</v>
      </c>
      <c r="T1558" s="16" t="n">
        <v>0.251503965347022</v>
      </c>
      <c r="U1558" s="16" t="n">
        <v>0.307932407155985</v>
      </c>
      <c r="V1558" s="16" t="n">
        <v>0.370031327530992</v>
      </c>
      <c r="W1558" s="16"/>
      <c r="X1558" s="16" t="n">
        <v>0.283087421261792</v>
      </c>
      <c r="Y1558" s="16" t="n">
        <v>0.257885454225427</v>
      </c>
      <c r="Z1558" s="16"/>
      <c r="AA1558" s="16" t="n">
        <v>0.173709873267042</v>
      </c>
      <c r="AB1558" s="16" t="n">
        <v>0.289462300962703</v>
      </c>
      <c r="AC1558" s="16" t="n">
        <v>0.325086449554076</v>
      </c>
      <c r="AD1558" s="16"/>
      <c r="AE1558" s="16" t="n">
        <v>0.240315398946187</v>
      </c>
      <c r="AF1558" s="16" t="n">
        <v>0.288908919133202</v>
      </c>
      <c r="AG1558" s="16" t="n">
        <v>0.330417244107362</v>
      </c>
      <c r="AH1558" s="16"/>
      <c r="AI1558" s="16" t="n">
        <v>0.207614343218864</v>
      </c>
      <c r="AJ1558" s="16" t="n">
        <v>0.228229446004784</v>
      </c>
    </row>
    <row r="1559">
      <c r="C1559" s="16"/>
      <c r="D1559" s="16"/>
      <c r="E1559" s="16"/>
      <c r="F1559" s="16"/>
      <c r="G1559" s="16"/>
      <c r="H1559" s="16"/>
      <c r="I1559" s="16"/>
      <c r="J1559" s="16"/>
      <c r="K1559" s="16"/>
      <c r="L1559" s="16"/>
      <c r="M1559" s="16"/>
      <c r="N1559" s="16"/>
      <c r="O1559" s="16"/>
      <c r="P1559" s="16"/>
      <c r="Q1559" s="16"/>
      <c r="R1559" s="16"/>
      <c r="S1559" s="16"/>
      <c r="T1559" s="16"/>
      <c r="U1559" s="16"/>
      <c r="V1559" s="16"/>
      <c r="W1559" s="16"/>
      <c r="X1559" s="16"/>
      <c r="Y1559" s="16"/>
      <c r="Z1559" s="16"/>
      <c r="AA1559" s="16"/>
      <c r="AB1559" s="16"/>
      <c r="AC1559" s="16"/>
      <c r="AD1559" s="16"/>
      <c r="AE1559" s="16"/>
      <c r="AF1559" s="16"/>
      <c r="AG1559" s="16"/>
      <c r="AH1559" s="16"/>
      <c r="AI1559" s="16"/>
      <c r="AJ1559" s="16"/>
    </row>
    <row r="1560">
      <c r="B1560" s="7" t="s">
        <v>427</v>
      </c>
      <c r="C1560" s="16"/>
      <c r="D1560" s="16"/>
      <c r="E1560" s="16"/>
      <c r="F1560" s="16"/>
      <c r="G1560" s="16"/>
      <c r="H1560" s="16"/>
      <c r="I1560" s="16"/>
      <c r="J1560" s="16"/>
      <c r="K1560" s="16"/>
      <c r="L1560" s="16"/>
      <c r="M1560" s="16"/>
      <c r="N1560" s="16"/>
      <c r="O1560" s="16"/>
      <c r="P1560" s="16"/>
      <c r="Q1560" s="16"/>
      <c r="R1560" s="16"/>
      <c r="S1560" s="16"/>
      <c r="T1560" s="16"/>
      <c r="U1560" s="16"/>
      <c r="V1560" s="16"/>
      <c r="W1560" s="16"/>
      <c r="X1560" s="16"/>
      <c r="Y1560" s="16"/>
      <c r="Z1560" s="16"/>
      <c r="AA1560" s="16"/>
      <c r="AB1560" s="16"/>
      <c r="AC1560" s="16"/>
      <c r="AD1560" s="16"/>
      <c r="AE1560" s="16"/>
      <c r="AF1560" s="16"/>
      <c r="AG1560" s="16"/>
      <c r="AH1560" s="16"/>
      <c r="AI1560" s="16"/>
      <c r="AJ1560" s="16"/>
    </row>
    <row r="1561">
      <c r="B1561" s="26" t="s">
        <v>65</v>
      </c>
      <c r="C1561" s="16"/>
      <c r="D1561" s="16"/>
      <c r="E1561" s="16"/>
      <c r="F1561" s="16"/>
      <c r="G1561" s="16"/>
      <c r="H1561" s="16"/>
      <c r="I1561" s="16"/>
      <c r="J1561" s="16"/>
      <c r="K1561" s="16"/>
      <c r="L1561" s="16"/>
      <c r="M1561" s="16"/>
      <c r="N1561" s="16"/>
      <c r="O1561" s="16"/>
      <c r="P1561" s="16"/>
      <c r="Q1561" s="16"/>
      <c r="R1561" s="16"/>
      <c r="S1561" s="16"/>
      <c r="T1561" s="16"/>
      <c r="U1561" s="16"/>
      <c r="V1561" s="16"/>
      <c r="W1561" s="16"/>
      <c r="X1561" s="16"/>
      <c r="Y1561" s="16"/>
      <c r="Z1561" s="16"/>
      <c r="AA1561" s="16"/>
      <c r="AB1561" s="16"/>
      <c r="AC1561" s="16"/>
      <c r="AD1561" s="16"/>
      <c r="AE1561" s="16"/>
      <c r="AF1561" s="16"/>
      <c r="AG1561" s="16"/>
      <c r="AH1561" s="16"/>
      <c r="AI1561" s="16"/>
      <c r="AJ1561" s="16"/>
    </row>
    <row r="1562">
      <c r="B1562" t="s">
        <v>411</v>
      </c>
      <c r="C1562" s="16" t="n">
        <v>0.0963769199013246</v>
      </c>
      <c r="D1562" s="16" t="n">
        <v>0.107309262273355</v>
      </c>
      <c r="E1562" s="16" t="n">
        <v>0.0879456591536238</v>
      </c>
      <c r="F1562" s="16"/>
      <c r="G1562" s="16" t="n">
        <v>0.104876239111568</v>
      </c>
      <c r="H1562" s="16" t="n">
        <v>0.0962684967774535</v>
      </c>
      <c r="I1562" s="16" t="n">
        <v>0.093120903869655</v>
      </c>
      <c r="J1562" s="16"/>
      <c r="K1562" s="16" t="n">
        <v>0.143602285453689</v>
      </c>
      <c r="L1562" s="16" t="n">
        <v>0.0739252113509195</v>
      </c>
      <c r="M1562" s="16" t="n">
        <v>0.0614061185008504</v>
      </c>
      <c r="N1562" s="16" t="n">
        <v>0.0978237849710539</v>
      </c>
      <c r="O1562" s="16" t="n">
        <v>0.117079399840864</v>
      </c>
      <c r="P1562" s="16" t="n">
        <v>0.074922091020904</v>
      </c>
      <c r="Q1562" s="16" t="n">
        <v>0.105733511059863</v>
      </c>
      <c r="R1562" s="16" t="n">
        <v>0.130730899759806</v>
      </c>
      <c r="S1562" s="16" t="n">
        <v>0.077883464735866</v>
      </c>
      <c r="T1562" s="16" t="n">
        <v>0.0715549779952036</v>
      </c>
      <c r="U1562" s="16" t="n">
        <v>0.14563041069924</v>
      </c>
      <c r="V1562" s="16" t="n">
        <v>0.0583761846486548</v>
      </c>
      <c r="W1562" s="16"/>
      <c r="X1562" s="16" t="n">
        <v>0.0790792130545281</v>
      </c>
      <c r="Y1562" s="16" t="n">
        <v>0.125929620577947</v>
      </c>
      <c r="Z1562" s="16"/>
      <c r="AA1562" s="16" t="n">
        <v>0.104665379450293</v>
      </c>
      <c r="AB1562" s="16" t="n">
        <v>0.0909769203247935</v>
      </c>
      <c r="AC1562" s="16" t="n">
        <v>0.0976134348391886</v>
      </c>
      <c r="AD1562" s="16"/>
      <c r="AE1562" s="16" t="n">
        <v>0.119590203547953</v>
      </c>
      <c r="AF1562" s="16" t="n">
        <v>0.0708395890593504</v>
      </c>
      <c r="AG1562" s="16" t="n">
        <v>0.0892020921474159</v>
      </c>
      <c r="AH1562" s="16"/>
      <c r="AI1562" s="16" t="n">
        <v>0.128545228922992</v>
      </c>
      <c r="AJ1562" s="16" t="n">
        <v>0.062294789437908</v>
      </c>
    </row>
    <row r="1563">
      <c r="B1563" t="s">
        <v>412</v>
      </c>
      <c r="C1563" s="16" t="n">
        <v>0.138232288585118</v>
      </c>
      <c r="D1563" s="16" t="n">
        <v>0.137601003770717</v>
      </c>
      <c r="E1563" s="16" t="n">
        <v>0.139267888928018</v>
      </c>
      <c r="F1563" s="16"/>
      <c r="G1563" s="16" t="n">
        <v>0.108261668789419</v>
      </c>
      <c r="H1563" s="16" t="n">
        <v>0.144782174251337</v>
      </c>
      <c r="I1563" s="16" t="n">
        <v>0.143975986070965</v>
      </c>
      <c r="J1563" s="16"/>
      <c r="K1563" s="16" t="n">
        <v>0.181964278965808</v>
      </c>
      <c r="L1563" s="16" t="n">
        <v>0.0991635287444065</v>
      </c>
      <c r="M1563" s="16" t="n">
        <v>0.150784139481029</v>
      </c>
      <c r="N1563" s="16" t="n">
        <v>0.100312565984414</v>
      </c>
      <c r="O1563" s="16" t="n">
        <v>0.123853205420262</v>
      </c>
      <c r="P1563" s="16" t="n">
        <v>0.145812702086131</v>
      </c>
      <c r="Q1563" s="16" t="n">
        <v>0.1353970121056</v>
      </c>
      <c r="R1563" s="16" t="n">
        <v>0.107315861504975</v>
      </c>
      <c r="S1563" s="16" t="n">
        <v>0.164259955337065</v>
      </c>
      <c r="T1563" s="16" t="n">
        <v>0.172085320407285</v>
      </c>
      <c r="U1563" s="16" t="n">
        <v>0.11026882798019</v>
      </c>
      <c r="V1563" s="16" t="n">
        <v>0.0873300034404921</v>
      </c>
      <c r="W1563" s="16"/>
      <c r="X1563" s="16" t="n">
        <v>0.125572763292585</v>
      </c>
      <c r="Y1563" s="16" t="n">
        <v>0.159860771770312</v>
      </c>
      <c r="Z1563" s="16"/>
      <c r="AA1563" s="16" t="n">
        <v>0.156347433250956</v>
      </c>
      <c r="AB1563" s="16" t="n">
        <v>0.128711074680595</v>
      </c>
      <c r="AC1563" s="16" t="n">
        <v>0.137883919035116</v>
      </c>
      <c r="AD1563" s="16"/>
      <c r="AE1563" s="16" t="n">
        <v>0.153161499165216</v>
      </c>
      <c r="AF1563" s="16" t="n">
        <v>0.130064462758745</v>
      </c>
      <c r="AG1563" s="16" t="n">
        <v>0.115999127782559</v>
      </c>
      <c r="AH1563" s="16"/>
      <c r="AI1563" s="16" t="n">
        <v>0.161123915301697</v>
      </c>
      <c r="AJ1563" s="16" t="n">
        <v>0.14774244945369</v>
      </c>
    </row>
    <row r="1564">
      <c r="B1564" t="s">
        <v>413</v>
      </c>
      <c r="C1564" s="16" t="n">
        <v>0.306212051445298</v>
      </c>
      <c r="D1564" s="16" t="n">
        <v>0.303074214137126</v>
      </c>
      <c r="E1564" s="16" t="n">
        <v>0.31326865054738</v>
      </c>
      <c r="F1564" s="16"/>
      <c r="G1564" s="16" t="n">
        <v>0.345162014254159</v>
      </c>
      <c r="H1564" s="16" t="n">
        <v>0.280852596548955</v>
      </c>
      <c r="I1564" s="16" t="n">
        <v>0.314420751694384</v>
      </c>
      <c r="J1564" s="16"/>
      <c r="K1564" s="16" t="n">
        <v>0.281504151994304</v>
      </c>
      <c r="L1564" s="16" t="n">
        <v>0.288968581802351</v>
      </c>
      <c r="M1564" s="16" t="n">
        <v>0.269417002984523</v>
      </c>
      <c r="N1564" s="16" t="n">
        <v>0.379531571176866</v>
      </c>
      <c r="O1564" s="16" t="n">
        <v>0.281741630960905</v>
      </c>
      <c r="P1564" s="16" t="n">
        <v>0.31504749416966</v>
      </c>
      <c r="Q1564" s="16" t="n">
        <v>0.283450050411676</v>
      </c>
      <c r="R1564" s="16" t="n">
        <v>0.367803920822325</v>
      </c>
      <c r="S1564" s="16" t="n">
        <v>0.332707869527923</v>
      </c>
      <c r="T1564" s="16" t="n">
        <v>0.297114266713636</v>
      </c>
      <c r="U1564" s="16" t="n">
        <v>0.322704221606509</v>
      </c>
      <c r="V1564" s="16" t="n">
        <v>0.305621135213494</v>
      </c>
      <c r="W1564" s="16"/>
      <c r="X1564" s="16" t="n">
        <v>0.309811766998846</v>
      </c>
      <c r="Y1564" s="16" t="n">
        <v>0.300062027212768</v>
      </c>
      <c r="Z1564" s="16"/>
      <c r="AA1564" s="16" t="n">
        <v>0.312021175785537</v>
      </c>
      <c r="AB1564" s="16" t="n">
        <v>0.305726372416324</v>
      </c>
      <c r="AC1564" s="16" t="n">
        <v>0.302666101867503</v>
      </c>
      <c r="AD1564" s="16"/>
      <c r="AE1564" s="16" t="n">
        <v>0.292213235481751</v>
      </c>
      <c r="AF1564" s="16" t="n">
        <v>0.340961131079095</v>
      </c>
      <c r="AG1564" s="16" t="n">
        <v>0.2692477432813</v>
      </c>
      <c r="AH1564" s="16"/>
      <c r="AI1564" s="16" t="n">
        <v>0.304306360303115</v>
      </c>
      <c r="AJ1564" s="16" t="n">
        <v>0.291026858997699</v>
      </c>
    </row>
    <row r="1565">
      <c r="B1565" t="s">
        <v>414</v>
      </c>
      <c r="C1565" s="16" t="n">
        <v>0.172557117617843</v>
      </c>
      <c r="D1565" s="16" t="n">
        <v>0.177025235438483</v>
      </c>
      <c r="E1565" s="16" t="n">
        <v>0.162431281458816</v>
      </c>
      <c r="F1565" s="16"/>
      <c r="G1565" s="16" t="n">
        <v>0.167295193948729</v>
      </c>
      <c r="H1565" s="16" t="n">
        <v>0.158120880121766</v>
      </c>
      <c r="I1565" s="16" t="n">
        <v>0.188065646992997</v>
      </c>
      <c r="J1565" s="16"/>
      <c r="K1565" s="16" t="n">
        <v>0.171448109827572</v>
      </c>
      <c r="L1565" s="16" t="n">
        <v>0.177690518432951</v>
      </c>
      <c r="M1565" s="16" t="n">
        <v>0.197677386112735</v>
      </c>
      <c r="N1565" s="16" t="n">
        <v>0.154921103847465</v>
      </c>
      <c r="O1565" s="16" t="n">
        <v>0.162719470074547</v>
      </c>
      <c r="P1565" s="16" t="n">
        <v>0.164801385009836</v>
      </c>
      <c r="Q1565" s="16" t="n">
        <v>0.166693410333704</v>
      </c>
      <c r="R1565" s="16" t="n">
        <v>0.104310952000857</v>
      </c>
      <c r="S1565" s="16" t="n">
        <v>0.208333562176176</v>
      </c>
      <c r="T1565" s="16" t="n">
        <v>0.196145427923259</v>
      </c>
      <c r="U1565" s="16" t="n">
        <v>0.0888646666916353</v>
      </c>
      <c r="V1565" s="16" t="n">
        <v>0.22974568195216</v>
      </c>
      <c r="W1565" s="16"/>
      <c r="X1565" s="16" t="n">
        <v>0.18180034651759</v>
      </c>
      <c r="Y1565" s="16" t="n">
        <v>0.156765291604192</v>
      </c>
      <c r="Z1565" s="16"/>
      <c r="AA1565" s="16" t="n">
        <v>0.211976805762176</v>
      </c>
      <c r="AB1565" s="16" t="n">
        <v>0.170078220900709</v>
      </c>
      <c r="AC1565" s="16" t="n">
        <v>0.147402377135548</v>
      </c>
      <c r="AD1565" s="16"/>
      <c r="AE1565" s="16" t="n">
        <v>0.163812180698137</v>
      </c>
      <c r="AF1565" s="16" t="n">
        <v>0.191387337735756</v>
      </c>
      <c r="AG1565" s="16" t="n">
        <v>0.155605966999292</v>
      </c>
      <c r="AH1565" s="16"/>
      <c r="AI1565" s="16" t="n">
        <v>0.179729998588385</v>
      </c>
      <c r="AJ1565" s="16" t="n">
        <v>0.2051271215632</v>
      </c>
    </row>
    <row r="1566">
      <c r="B1566" t="s">
        <v>415</v>
      </c>
      <c r="C1566" s="16" t="n">
        <v>0.0864427482196989</v>
      </c>
      <c r="D1566" s="16" t="n">
        <v>0.0894762686871401</v>
      </c>
      <c r="E1566" s="16" t="n">
        <v>0.0836405020924733</v>
      </c>
      <c r="F1566" s="16"/>
      <c r="G1566" s="16" t="n">
        <v>0.0496004548470674</v>
      </c>
      <c r="H1566" s="16" t="n">
        <v>0.114471930945494</v>
      </c>
      <c r="I1566" s="16" t="n">
        <v>0.074917910093927</v>
      </c>
      <c r="J1566" s="16"/>
      <c r="K1566" s="16" t="n">
        <v>0.0708282891019762</v>
      </c>
      <c r="L1566" s="16" t="n">
        <v>0.103658624248458</v>
      </c>
      <c r="M1566" s="16" t="n">
        <v>0.0964525508354827</v>
      </c>
      <c r="N1566" s="16" t="n">
        <v>0.121325770219567</v>
      </c>
      <c r="O1566" s="16" t="n">
        <v>0.0845346182342239</v>
      </c>
      <c r="P1566" s="16" t="n">
        <v>0.102303609484645</v>
      </c>
      <c r="Q1566" s="16" t="n">
        <v>0.070163549212352</v>
      </c>
      <c r="R1566" s="16" t="n">
        <v>0.0703104603959291</v>
      </c>
      <c r="S1566" s="16" t="n">
        <v>0.0583893052860092</v>
      </c>
      <c r="T1566" s="16" t="n">
        <v>0.054430719635853</v>
      </c>
      <c r="U1566" s="16" t="n">
        <v>0.170215565984752</v>
      </c>
      <c r="V1566" s="16" t="n">
        <v>0.0418763999247722</v>
      </c>
      <c r="W1566" s="16"/>
      <c r="X1566" s="16" t="n">
        <v>0.0902885440280431</v>
      </c>
      <c r="Y1566" s="16" t="n">
        <v>0.0798723020100354</v>
      </c>
      <c r="Z1566" s="16"/>
      <c r="AA1566" s="16" t="n">
        <v>0.0772417442545079</v>
      </c>
      <c r="AB1566" s="16" t="n">
        <v>0.0955557921322875</v>
      </c>
      <c r="AC1566" s="16" t="n">
        <v>0.0808989366774432</v>
      </c>
      <c r="AD1566" s="16"/>
      <c r="AE1566" s="16" t="n">
        <v>0.0909608206462267</v>
      </c>
      <c r="AF1566" s="16" t="n">
        <v>0.0677778698395345</v>
      </c>
      <c r="AG1566" s="16" t="n">
        <v>0.114270914320218</v>
      </c>
      <c r="AH1566" s="16"/>
      <c r="AI1566" s="16" t="n">
        <v>0.0824140813414589</v>
      </c>
      <c r="AJ1566" s="16" t="n">
        <v>0.119921641920037</v>
      </c>
    </row>
    <row r="1567">
      <c r="B1567" t="s">
        <v>94</v>
      </c>
      <c r="C1567" s="16" t="n">
        <v>0.200178874230718</v>
      </c>
      <c r="D1567" s="16" t="n">
        <v>0.185514015693179</v>
      </c>
      <c r="E1567" s="16" t="n">
        <v>0.213446017819689</v>
      </c>
      <c r="F1567" s="16"/>
      <c r="G1567" s="16" t="n">
        <v>0.224804429049057</v>
      </c>
      <c r="H1567" s="16" t="n">
        <v>0.205503921354995</v>
      </c>
      <c r="I1567" s="16" t="n">
        <v>0.185498801278073</v>
      </c>
      <c r="J1567" s="16"/>
      <c r="K1567" s="16" t="n">
        <v>0.15065288465665</v>
      </c>
      <c r="L1567" s="16" t="n">
        <v>0.256593535420913</v>
      </c>
      <c r="M1567" s="16" t="n">
        <v>0.22426280208538</v>
      </c>
      <c r="N1567" s="16" t="n">
        <v>0.146085203800635</v>
      </c>
      <c r="O1567" s="16" t="n">
        <v>0.230071675469198</v>
      </c>
      <c r="P1567" s="16" t="n">
        <v>0.197112718228823</v>
      </c>
      <c r="Q1567" s="16" t="n">
        <v>0.238562466876805</v>
      </c>
      <c r="R1567" s="16" t="n">
        <v>0.219527905516108</v>
      </c>
      <c r="S1567" s="16" t="n">
        <v>0.15842584293696</v>
      </c>
      <c r="T1567" s="16" t="n">
        <v>0.208669287324763</v>
      </c>
      <c r="U1567" s="16" t="n">
        <v>0.162316307037674</v>
      </c>
      <c r="V1567" s="16" t="n">
        <v>0.277050594820427</v>
      </c>
      <c r="W1567" s="16"/>
      <c r="X1567" s="16" t="n">
        <v>0.213447366108408</v>
      </c>
      <c r="Y1567" s="16" t="n">
        <v>0.177509986824745</v>
      </c>
      <c r="Z1567" s="16"/>
      <c r="AA1567" s="16" t="n">
        <v>0.13774746149653</v>
      </c>
      <c r="AB1567" s="16" t="n">
        <v>0.208951619545292</v>
      </c>
      <c r="AC1567" s="16" t="n">
        <v>0.2335352304452</v>
      </c>
      <c r="AD1567" s="16"/>
      <c r="AE1567" s="16" t="n">
        <v>0.180262060460715</v>
      </c>
      <c r="AF1567" s="16" t="n">
        <v>0.19896960952752</v>
      </c>
      <c r="AG1567" s="16" t="n">
        <v>0.255674155469215</v>
      </c>
      <c r="AH1567" s="16"/>
      <c r="AI1567" s="16" t="n">
        <v>0.143880415542353</v>
      </c>
      <c r="AJ1567" s="16" t="n">
        <v>0.173887138627465</v>
      </c>
    </row>
    <row r="1568">
      <c r="C1568" s="16"/>
      <c r="D1568" s="16"/>
      <c r="E1568" s="16"/>
      <c r="F1568" s="16"/>
      <c r="G1568" s="16"/>
      <c r="H1568" s="16"/>
      <c r="I1568" s="16"/>
      <c r="J1568" s="16"/>
      <c r="K1568" s="16"/>
      <c r="L1568" s="16"/>
      <c r="M1568" s="16"/>
      <c r="N1568" s="16"/>
      <c r="O1568" s="16"/>
      <c r="P1568" s="16"/>
      <c r="Q1568" s="16"/>
      <c r="R1568" s="16"/>
      <c r="S1568" s="16"/>
      <c r="T1568" s="16"/>
      <c r="U1568" s="16"/>
      <c r="V1568" s="16"/>
      <c r="W1568" s="16"/>
      <c r="X1568" s="16"/>
      <c r="Y1568" s="16"/>
      <c r="Z1568" s="16"/>
      <c r="AA1568" s="16"/>
      <c r="AB1568" s="16"/>
      <c r="AC1568" s="16"/>
      <c r="AD1568" s="16"/>
      <c r="AE1568" s="16"/>
      <c r="AF1568" s="16"/>
      <c r="AG1568" s="16"/>
      <c r="AH1568" s="16"/>
      <c r="AI1568" s="16"/>
      <c r="AJ1568" s="16"/>
    </row>
    <row r="1569">
      <c r="B1569" s="7" t="s">
        <v>428</v>
      </c>
      <c r="C1569" s="16"/>
      <c r="D1569" s="16"/>
      <c r="E1569" s="16"/>
      <c r="F1569" s="16"/>
      <c r="G1569" s="16"/>
      <c r="H1569" s="16"/>
      <c r="I1569" s="16"/>
      <c r="J1569" s="16"/>
      <c r="K1569" s="16"/>
      <c r="L1569" s="16"/>
      <c r="M1569" s="16"/>
      <c r="N1569" s="16"/>
      <c r="O1569" s="16"/>
      <c r="P1569" s="16"/>
      <c r="Q1569" s="16"/>
      <c r="R1569" s="16"/>
      <c r="S1569" s="16"/>
      <c r="T1569" s="16"/>
      <c r="U1569" s="16"/>
      <c r="V1569" s="16"/>
      <c r="W1569" s="16"/>
      <c r="X1569" s="16"/>
      <c r="Y1569" s="16"/>
      <c r="Z1569" s="16"/>
      <c r="AA1569" s="16"/>
      <c r="AB1569" s="16"/>
      <c r="AC1569" s="16"/>
      <c r="AD1569" s="16"/>
      <c r="AE1569" s="16"/>
      <c r="AF1569" s="16"/>
      <c r="AG1569" s="16"/>
      <c r="AH1569" s="16"/>
      <c r="AI1569" s="16"/>
      <c r="AJ1569" s="16"/>
    </row>
    <row r="1570">
      <c r="B1570" s="26" t="s">
        <v>65</v>
      </c>
      <c r="C1570" s="16"/>
      <c r="D1570" s="16"/>
      <c r="E1570" s="16"/>
      <c r="F1570" s="16"/>
      <c r="G1570" s="16"/>
      <c r="H1570" s="16"/>
      <c r="I1570" s="16"/>
      <c r="J1570" s="16"/>
      <c r="K1570" s="16"/>
      <c r="L1570" s="16"/>
      <c r="M1570" s="16"/>
      <c r="N1570" s="16"/>
      <c r="O1570" s="16"/>
      <c r="P1570" s="16"/>
      <c r="Q1570" s="16"/>
      <c r="R1570" s="16"/>
      <c r="S1570" s="16"/>
      <c r="T1570" s="16"/>
      <c r="U1570" s="16"/>
      <c r="V1570" s="16"/>
      <c r="W1570" s="16"/>
      <c r="X1570" s="16"/>
      <c r="Y1570" s="16"/>
      <c r="Z1570" s="16"/>
      <c r="AA1570" s="16"/>
      <c r="AB1570" s="16"/>
      <c r="AC1570" s="16"/>
      <c r="AD1570" s="16"/>
      <c r="AE1570" s="16"/>
      <c r="AF1570" s="16"/>
      <c r="AG1570" s="16"/>
      <c r="AH1570" s="16"/>
      <c r="AI1570" s="16"/>
      <c r="AJ1570" s="16"/>
    </row>
    <row r="1571">
      <c r="B1571" t="s">
        <v>411</v>
      </c>
      <c r="C1571" s="16" t="n">
        <v>0.135204893727595</v>
      </c>
      <c r="D1571" s="16" t="n">
        <v>0.142527338854584</v>
      </c>
      <c r="E1571" s="16" t="n">
        <v>0.128910013415074</v>
      </c>
      <c r="F1571" s="16"/>
      <c r="G1571" s="16" t="n">
        <v>0.170973767928763</v>
      </c>
      <c r="H1571" s="16" t="n">
        <v>0.137879036783199</v>
      </c>
      <c r="I1571" s="16" t="n">
        <v>0.11858984718653</v>
      </c>
      <c r="J1571" s="16"/>
      <c r="K1571" s="16" t="n">
        <v>0.139134665187154</v>
      </c>
      <c r="L1571" s="16" t="n">
        <v>0.122851094099894</v>
      </c>
      <c r="M1571" s="16" t="n">
        <v>0.125312537174827</v>
      </c>
      <c r="N1571" s="16" t="n">
        <v>0.127596437273871</v>
      </c>
      <c r="O1571" s="16" t="n">
        <v>0.147526832008362</v>
      </c>
      <c r="P1571" s="16" t="n">
        <v>0.144857564531223</v>
      </c>
      <c r="Q1571" s="16" t="n">
        <v>0.160502971420047</v>
      </c>
      <c r="R1571" s="16" t="n">
        <v>0.147337850758944</v>
      </c>
      <c r="S1571" s="16" t="n">
        <v>0.155277628301097</v>
      </c>
      <c r="T1571" s="16" t="n">
        <v>0.0862218187507215</v>
      </c>
      <c r="U1571" s="16" t="n">
        <v>0.168683725854299</v>
      </c>
      <c r="V1571" s="16" t="n">
        <v>0.0693136727957092</v>
      </c>
      <c r="W1571" s="16"/>
      <c r="X1571" s="16" t="n">
        <v>0.116481411481715</v>
      </c>
      <c r="Y1571" s="16" t="n">
        <v>0.167193496109247</v>
      </c>
      <c r="Z1571" s="16"/>
      <c r="AA1571" s="16" t="n">
        <v>0.133125398697698</v>
      </c>
      <c r="AB1571" s="16" t="n">
        <v>0.130519544102532</v>
      </c>
      <c r="AC1571" s="16" t="n">
        <v>0.142973657515626</v>
      </c>
      <c r="AD1571" s="16"/>
      <c r="AE1571" s="16" t="n">
        <v>0.159417802757258</v>
      </c>
      <c r="AF1571" s="16" t="n">
        <v>0.125363665544308</v>
      </c>
      <c r="AG1571" s="16" t="n">
        <v>0.0918780766335847</v>
      </c>
      <c r="AH1571" s="16"/>
      <c r="AI1571" s="16" t="n">
        <v>0.135786195669825</v>
      </c>
      <c r="AJ1571" s="16" t="n">
        <v>0.102875582397949</v>
      </c>
    </row>
    <row r="1572">
      <c r="B1572" t="s">
        <v>412</v>
      </c>
      <c r="C1572" s="16" t="n">
        <v>0.188354574306104</v>
      </c>
      <c r="D1572" s="16" t="n">
        <v>0.173186693989845</v>
      </c>
      <c r="E1572" s="16" t="n">
        <v>0.201638709171263</v>
      </c>
      <c r="F1572" s="16"/>
      <c r="G1572" s="16" t="n">
        <v>0.24481208828654</v>
      </c>
      <c r="H1572" s="16" t="n">
        <v>0.184014503026628</v>
      </c>
      <c r="I1572" s="16" t="n">
        <v>0.170093806382241</v>
      </c>
      <c r="J1572" s="16"/>
      <c r="K1572" s="16" t="n">
        <v>0.24178474847138</v>
      </c>
      <c r="L1572" s="16" t="n">
        <v>0.143826104114639</v>
      </c>
      <c r="M1572" s="16" t="n">
        <v>0.223761505374592</v>
      </c>
      <c r="N1572" s="16" t="n">
        <v>0.156087159090251</v>
      </c>
      <c r="O1572" s="16" t="n">
        <v>0.234052282216316</v>
      </c>
      <c r="P1572" s="16" t="n">
        <v>0.182043429016111</v>
      </c>
      <c r="Q1572" s="16" t="n">
        <v>0.194709077027567</v>
      </c>
      <c r="R1572" s="16" t="n">
        <v>0.139885496321342</v>
      </c>
      <c r="S1572" s="16" t="n">
        <v>0.187439209492543</v>
      </c>
      <c r="T1572" s="16" t="n">
        <v>0.160746965884973</v>
      </c>
      <c r="U1572" s="16" t="n">
        <v>0.155685808692251</v>
      </c>
      <c r="V1572" s="16" t="n">
        <v>0.205095100868275</v>
      </c>
      <c r="W1572" s="16"/>
      <c r="X1572" s="16" t="n">
        <v>0.184506826590451</v>
      </c>
      <c r="Y1572" s="16" t="n">
        <v>0.194928355300719</v>
      </c>
      <c r="Z1572" s="16"/>
      <c r="AA1572" s="16" t="n">
        <v>0.186510023613938</v>
      </c>
      <c r="AB1572" s="16" t="n">
        <v>0.200071038606803</v>
      </c>
      <c r="AC1572" s="16" t="n">
        <v>0.1740154590839</v>
      </c>
      <c r="AD1572" s="16"/>
      <c r="AE1572" s="16" t="n">
        <v>0.209184355497216</v>
      </c>
      <c r="AF1572" s="16" t="n">
        <v>0.157028363784458</v>
      </c>
      <c r="AG1572" s="16" t="n">
        <v>0.199865929879373</v>
      </c>
      <c r="AH1572" s="16"/>
      <c r="AI1572" s="16" t="n">
        <v>0.193756073168647</v>
      </c>
      <c r="AJ1572" s="16" t="n">
        <v>0.167512719220852</v>
      </c>
    </row>
    <row r="1573">
      <c r="B1573" t="s">
        <v>413</v>
      </c>
      <c r="C1573" s="16" t="n">
        <v>0.319039726430005</v>
      </c>
      <c r="D1573" s="16" t="n">
        <v>0.307901465575918</v>
      </c>
      <c r="E1573" s="16" t="n">
        <v>0.330775931618899</v>
      </c>
      <c r="F1573" s="16"/>
      <c r="G1573" s="16" t="n">
        <v>0.254944730001386</v>
      </c>
      <c r="H1573" s="16" t="n">
        <v>0.322292076468399</v>
      </c>
      <c r="I1573" s="16" t="n">
        <v>0.341328914103169</v>
      </c>
      <c r="J1573" s="16"/>
      <c r="K1573" s="16" t="n">
        <v>0.285120115065819</v>
      </c>
      <c r="L1573" s="16" t="n">
        <v>0.279111763073851</v>
      </c>
      <c r="M1573" s="16" t="n">
        <v>0.291224608485796</v>
      </c>
      <c r="N1573" s="16" t="n">
        <v>0.359639624265928</v>
      </c>
      <c r="O1573" s="16" t="n">
        <v>0.317249930353695</v>
      </c>
      <c r="P1573" s="16" t="n">
        <v>0.329327379923421</v>
      </c>
      <c r="Q1573" s="16" t="n">
        <v>0.271187788546991</v>
      </c>
      <c r="R1573" s="16" t="n">
        <v>0.417585019882054</v>
      </c>
      <c r="S1573" s="16" t="n">
        <v>0.302426213193137</v>
      </c>
      <c r="T1573" s="16" t="n">
        <v>0.385616609401061</v>
      </c>
      <c r="U1573" s="16" t="n">
        <v>0.359771850777534</v>
      </c>
      <c r="V1573" s="16" t="n">
        <v>0.424361761523719</v>
      </c>
      <c r="W1573" s="16"/>
      <c r="X1573" s="16" t="n">
        <v>0.317107696058838</v>
      </c>
      <c r="Y1573" s="16" t="n">
        <v>0.322340552126898</v>
      </c>
      <c r="Z1573" s="16"/>
      <c r="AA1573" s="16" t="n">
        <v>0.359668064447617</v>
      </c>
      <c r="AB1573" s="16" t="n">
        <v>0.309687010240463</v>
      </c>
      <c r="AC1573" s="16" t="n">
        <v>0.302206108659556</v>
      </c>
      <c r="AD1573" s="16"/>
      <c r="AE1573" s="16" t="n">
        <v>0.300102478973503</v>
      </c>
      <c r="AF1573" s="16" t="n">
        <v>0.349330868803636</v>
      </c>
      <c r="AG1573" s="16" t="n">
        <v>0.304709201942349</v>
      </c>
      <c r="AH1573" s="16"/>
      <c r="AI1573" s="16" t="n">
        <v>0.366559876751867</v>
      </c>
      <c r="AJ1573" s="16" t="n">
        <v>0.34310105244738</v>
      </c>
    </row>
    <row r="1574">
      <c r="B1574" t="s">
        <v>414</v>
      </c>
      <c r="C1574" s="16" t="n">
        <v>0.150261458414424</v>
      </c>
      <c r="D1574" s="16" t="n">
        <v>0.167310564062172</v>
      </c>
      <c r="E1574" s="16" t="n">
        <v>0.133090176522398</v>
      </c>
      <c r="F1574" s="16"/>
      <c r="G1574" s="16" t="n">
        <v>0.156222104085593</v>
      </c>
      <c r="H1574" s="16" t="n">
        <v>0.142419087933406</v>
      </c>
      <c r="I1574" s="16" t="n">
        <v>0.155203141346838</v>
      </c>
      <c r="J1574" s="16"/>
      <c r="K1574" s="16" t="n">
        <v>0.150798102633091</v>
      </c>
      <c r="L1574" s="16" t="n">
        <v>0.195047902574466</v>
      </c>
      <c r="M1574" s="16" t="n">
        <v>0.145609804064674</v>
      </c>
      <c r="N1574" s="16" t="n">
        <v>0.14422499794434</v>
      </c>
      <c r="O1574" s="16" t="n">
        <v>0.13651365748081</v>
      </c>
      <c r="P1574" s="16" t="n">
        <v>0.146870759259594</v>
      </c>
      <c r="Q1574" s="16" t="n">
        <v>0.144922544086799</v>
      </c>
      <c r="R1574" s="16" t="n">
        <v>0.124907692576342</v>
      </c>
      <c r="S1574" s="16" t="n">
        <v>0.154552152695417</v>
      </c>
      <c r="T1574" s="16" t="n">
        <v>0.174531522756002</v>
      </c>
      <c r="U1574" s="16" t="n">
        <v>0.078182655711697</v>
      </c>
      <c r="V1574" s="16" t="n">
        <v>0.0995265504564223</v>
      </c>
      <c r="W1574" s="16"/>
      <c r="X1574" s="16" t="n">
        <v>0.157467236129191</v>
      </c>
      <c r="Y1574" s="16" t="n">
        <v>0.137950566928467</v>
      </c>
      <c r="Z1574" s="16"/>
      <c r="AA1574" s="16" t="n">
        <v>0.164776077504543</v>
      </c>
      <c r="AB1574" s="16" t="n">
        <v>0.153399784629932</v>
      </c>
      <c r="AC1574" s="16" t="n">
        <v>0.135580796696794</v>
      </c>
      <c r="AD1574" s="16"/>
      <c r="AE1574" s="16" t="n">
        <v>0.149648919525026</v>
      </c>
      <c r="AF1574" s="16" t="n">
        <v>0.165915500579364</v>
      </c>
      <c r="AG1574" s="16" t="n">
        <v>0.118482398949978</v>
      </c>
      <c r="AH1574" s="16"/>
      <c r="AI1574" s="16" t="n">
        <v>0.151988237878727</v>
      </c>
      <c r="AJ1574" s="16" t="n">
        <v>0.166623787967825</v>
      </c>
    </row>
    <row r="1575">
      <c r="B1575" t="s">
        <v>415</v>
      </c>
      <c r="C1575" s="16" t="n">
        <v>0.0871117197025345</v>
      </c>
      <c r="D1575" s="16" t="n">
        <v>0.0933296280239326</v>
      </c>
      <c r="E1575" s="16" t="n">
        <v>0.0821173578743521</v>
      </c>
      <c r="F1575" s="16"/>
      <c r="G1575" s="16" t="n">
        <v>0.0690800317457954</v>
      </c>
      <c r="H1575" s="16" t="n">
        <v>0.0813927817965069</v>
      </c>
      <c r="I1575" s="16" t="n">
        <v>0.0995539280382556</v>
      </c>
      <c r="J1575" s="16"/>
      <c r="K1575" s="16" t="n">
        <v>0.0700399927766899</v>
      </c>
      <c r="L1575" s="16" t="n">
        <v>0.12989066477217</v>
      </c>
      <c r="M1575" s="16" t="n">
        <v>0.0671159052294592</v>
      </c>
      <c r="N1575" s="16" t="n">
        <v>0.0834769699642969</v>
      </c>
      <c r="O1575" s="16" t="n">
        <v>0.0589559292591949</v>
      </c>
      <c r="P1575" s="16" t="n">
        <v>0.0803493562287629</v>
      </c>
      <c r="Q1575" s="16" t="n">
        <v>0.0853509316606907</v>
      </c>
      <c r="R1575" s="16" t="n">
        <v>0.0740878507345741</v>
      </c>
      <c r="S1575" s="16" t="n">
        <v>0.112595852176735</v>
      </c>
      <c r="T1575" s="16" t="n">
        <v>0.0498025623310626</v>
      </c>
      <c r="U1575" s="16" t="n">
        <v>0.123949718425109</v>
      </c>
      <c r="V1575" s="16" t="n">
        <v>0.111053194376459</v>
      </c>
      <c r="W1575" s="16"/>
      <c r="X1575" s="16" t="n">
        <v>0.0910478765953141</v>
      </c>
      <c r="Y1575" s="16" t="n">
        <v>0.080386893834065</v>
      </c>
      <c r="Z1575" s="16"/>
      <c r="AA1575" s="16" t="n">
        <v>0.081137311467104</v>
      </c>
      <c r="AB1575" s="16" t="n">
        <v>0.0926310353784664</v>
      </c>
      <c r="AC1575" s="16" t="n">
        <v>0.0840443190426004</v>
      </c>
      <c r="AD1575" s="16"/>
      <c r="AE1575" s="16" t="n">
        <v>0.0855190247954632</v>
      </c>
      <c r="AF1575" s="16" t="n">
        <v>0.0805537290566898</v>
      </c>
      <c r="AG1575" s="16" t="n">
        <v>0.105338216872156</v>
      </c>
      <c r="AH1575" s="16"/>
      <c r="AI1575" s="16" t="n">
        <v>0.0879808728718995</v>
      </c>
      <c r="AJ1575" s="16" t="n">
        <v>0.0995760469646243</v>
      </c>
    </row>
    <row r="1576">
      <c r="B1576" t="s">
        <v>94</v>
      </c>
      <c r="C1576" s="16" t="n">
        <v>0.120027627419337</v>
      </c>
      <c r="D1576" s="16" t="n">
        <v>0.115744309493549</v>
      </c>
      <c r="E1576" s="16" t="n">
        <v>0.123467811398014</v>
      </c>
      <c r="F1576" s="16"/>
      <c r="G1576" s="16" t="n">
        <v>0.103967277951923</v>
      </c>
      <c r="H1576" s="16" t="n">
        <v>0.132002513991861</v>
      </c>
      <c r="I1576" s="16" t="n">
        <v>0.115230362942966</v>
      </c>
      <c r="J1576" s="16"/>
      <c r="K1576" s="16" t="n">
        <v>0.113122375865866</v>
      </c>
      <c r="L1576" s="16" t="n">
        <v>0.129272471364981</v>
      </c>
      <c r="M1576" s="16" t="n">
        <v>0.146975639670652</v>
      </c>
      <c r="N1576" s="16" t="n">
        <v>0.128974811461313</v>
      </c>
      <c r="O1576" s="16" t="n">
        <v>0.105701368681623</v>
      </c>
      <c r="P1576" s="16" t="n">
        <v>0.116551511040888</v>
      </c>
      <c r="Q1576" s="16" t="n">
        <v>0.143326687257906</v>
      </c>
      <c r="R1576" s="16" t="n">
        <v>0.0961960897267424</v>
      </c>
      <c r="S1576" s="16" t="n">
        <v>0.0877089441410708</v>
      </c>
      <c r="T1576" s="16" t="n">
        <v>0.14308052087618</v>
      </c>
      <c r="U1576" s="16" t="n">
        <v>0.113726240539111</v>
      </c>
      <c r="V1576" s="16" t="n">
        <v>0.0906497199794153</v>
      </c>
      <c r="W1576" s="16"/>
      <c r="X1576" s="16" t="n">
        <v>0.133388953144491</v>
      </c>
      <c r="Y1576" s="16" t="n">
        <v>0.0972001357006044</v>
      </c>
      <c r="Z1576" s="16"/>
      <c r="AA1576" s="16" t="n">
        <v>0.0747831242691006</v>
      </c>
      <c r="AB1576" s="16" t="n">
        <v>0.113691587041803</v>
      </c>
      <c r="AC1576" s="16" t="n">
        <v>0.161179659001524</v>
      </c>
      <c r="AD1576" s="16"/>
      <c r="AE1576" s="16" t="n">
        <v>0.0961274184515341</v>
      </c>
      <c r="AF1576" s="16" t="n">
        <v>0.121807872231544</v>
      </c>
      <c r="AG1576" s="16" t="n">
        <v>0.179726175722558</v>
      </c>
      <c r="AH1576" s="16"/>
      <c r="AI1576" s="16" t="n">
        <v>0.0639287436590339</v>
      </c>
      <c r="AJ1576" s="16" t="n">
        <v>0.120310811001369</v>
      </c>
    </row>
    <row r="1577">
      <c r="C1577" s="16"/>
      <c r="D1577" s="16"/>
      <c r="E1577" s="16"/>
      <c r="F1577" s="16"/>
      <c r="G1577" s="16"/>
      <c r="H1577" s="16"/>
      <c r="I1577" s="16"/>
      <c r="J1577" s="16"/>
      <c r="K1577" s="16"/>
      <c r="L1577" s="16"/>
      <c r="M1577" s="16"/>
      <c r="N1577" s="16"/>
      <c r="O1577" s="16"/>
      <c r="P1577" s="16"/>
      <c r="Q1577" s="16"/>
      <c r="R1577" s="16"/>
      <c r="S1577" s="16"/>
      <c r="T1577" s="16"/>
      <c r="U1577" s="16"/>
      <c r="V1577" s="16"/>
      <c r="W1577" s="16"/>
      <c r="X1577" s="16"/>
      <c r="Y1577" s="16"/>
      <c r="Z1577" s="16"/>
      <c r="AA1577" s="16"/>
      <c r="AB1577" s="16"/>
      <c r="AC1577" s="16"/>
      <c r="AD1577" s="16"/>
      <c r="AE1577" s="16"/>
      <c r="AF1577" s="16"/>
      <c r="AG1577" s="16"/>
      <c r="AH1577" s="16"/>
      <c r="AI1577" s="16"/>
      <c r="AJ1577" s="16"/>
    </row>
    <row r="1578">
      <c r="B1578" s="7" t="s">
        <v>442</v>
      </c>
      <c r="C1578" s="16"/>
      <c r="D1578" s="16"/>
      <c r="E1578" s="16"/>
      <c r="F1578" s="16"/>
      <c r="G1578" s="16"/>
      <c r="H1578" s="16"/>
      <c r="I1578" s="16"/>
      <c r="J1578" s="16"/>
      <c r="K1578" s="16"/>
      <c r="L1578" s="16"/>
      <c r="M1578" s="16"/>
      <c r="N1578" s="16"/>
      <c r="O1578" s="16"/>
      <c r="P1578" s="16"/>
      <c r="Q1578" s="16"/>
      <c r="R1578" s="16"/>
      <c r="S1578" s="16"/>
      <c r="T1578" s="16"/>
      <c r="U1578" s="16"/>
      <c r="V1578" s="16"/>
      <c r="W1578" s="16"/>
      <c r="X1578" s="16"/>
      <c r="Y1578" s="16"/>
      <c r="Z1578" s="16"/>
      <c r="AA1578" s="16"/>
      <c r="AB1578" s="16"/>
      <c r="AC1578" s="16"/>
      <c r="AD1578" s="16"/>
      <c r="AE1578" s="16"/>
      <c r="AF1578" s="16"/>
      <c r="AG1578" s="16"/>
      <c r="AH1578" s="16"/>
      <c r="AI1578" s="16"/>
      <c r="AJ1578" s="16"/>
    </row>
    <row r="1579">
      <c r="B1579" s="26" t="s">
        <v>65</v>
      </c>
      <c r="C1579" s="16"/>
      <c r="D1579" s="16"/>
      <c r="E1579" s="16"/>
      <c r="F1579" s="16"/>
      <c r="G1579" s="16"/>
      <c r="H1579" s="16"/>
      <c r="I1579" s="16"/>
      <c r="J1579" s="16"/>
      <c r="K1579" s="16"/>
      <c r="L1579" s="16"/>
      <c r="M1579" s="16"/>
      <c r="N1579" s="16"/>
      <c r="O1579" s="16"/>
      <c r="P1579" s="16"/>
      <c r="Q1579" s="16"/>
      <c r="R1579" s="16"/>
      <c r="S1579" s="16"/>
      <c r="T1579" s="16"/>
      <c r="U1579" s="16"/>
      <c r="V1579" s="16"/>
      <c r="W1579" s="16"/>
      <c r="X1579" s="16"/>
      <c r="Y1579" s="16"/>
      <c r="Z1579" s="16"/>
      <c r="AA1579" s="16"/>
      <c r="AB1579" s="16"/>
      <c r="AC1579" s="16"/>
      <c r="AD1579" s="16"/>
      <c r="AE1579" s="16"/>
      <c r="AF1579" s="16"/>
      <c r="AG1579" s="16"/>
      <c r="AH1579" s="16"/>
      <c r="AI1579" s="16"/>
      <c r="AJ1579" s="16"/>
    </row>
    <row r="1580">
      <c r="B1580" t="s">
        <v>429</v>
      </c>
      <c r="C1580" s="16" t="n">
        <v>0.500225981849771</v>
      </c>
      <c r="D1580" s="16" t="n">
        <v>0.493567892935832</v>
      </c>
      <c r="E1580" s="16" t="n">
        <v>0.505047121282028</v>
      </c>
      <c r="F1580" s="16"/>
      <c r="G1580" s="16" t="n">
        <v>0.572349080935865</v>
      </c>
      <c r="H1580" s="16" t="n">
        <v>0.483348007409996</v>
      </c>
      <c r="I1580" s="16" t="n">
        <v>0.487442178388872</v>
      </c>
      <c r="J1580" s="16"/>
      <c r="K1580" s="16" t="n">
        <v>0.476983531466513</v>
      </c>
      <c r="L1580" s="16" t="n">
        <v>0.548581715668745</v>
      </c>
      <c r="M1580" s="16" t="n">
        <v>0.500496823497305</v>
      </c>
      <c r="N1580" s="16" t="n">
        <v>0.47264895909212</v>
      </c>
      <c r="O1580" s="16" t="n">
        <v>0.513200206087791</v>
      </c>
      <c r="P1580" s="16" t="n">
        <v>0.504964116096512</v>
      </c>
      <c r="Q1580" s="16" t="n">
        <v>0.497676374958129</v>
      </c>
      <c r="R1580" s="16" t="n">
        <v>0.333533592307826</v>
      </c>
      <c r="S1580" s="16" t="n">
        <v>0.514078238214524</v>
      </c>
      <c r="T1580" s="16" t="n">
        <v>0.539108760119692</v>
      </c>
      <c r="U1580" s="16" t="n">
        <v>0.529584964106921</v>
      </c>
      <c r="V1580" s="16" t="n">
        <v>0.457224452627462</v>
      </c>
      <c r="W1580" s="16"/>
      <c r="X1580" s="16" t="n">
        <v>0.486075676981288</v>
      </c>
      <c r="Y1580" s="16" t="n">
        <v>0.524401424754718</v>
      </c>
      <c r="Z1580" s="16"/>
      <c r="AA1580" s="16" t="n">
        <v>0.519197204361327</v>
      </c>
      <c r="AB1580" s="16" t="n">
        <v>0.524368582738385</v>
      </c>
      <c r="AC1580" s="16" t="n">
        <v>0.454232393668779</v>
      </c>
      <c r="AD1580" s="16"/>
      <c r="AE1580" s="16" t="n">
        <v>0.467677213772912</v>
      </c>
      <c r="AF1580" s="16" t="n">
        <v>0.53083790841686</v>
      </c>
      <c r="AG1580" s="16" t="n">
        <v>0.521373747696686</v>
      </c>
      <c r="AH1580" s="16"/>
      <c r="AI1580" s="16" t="n">
        <v>0.5321847889309</v>
      </c>
      <c r="AJ1580" s="16" t="n">
        <v>0.50003568893574</v>
      </c>
    </row>
    <row r="1581">
      <c r="B1581" t="s">
        <v>430</v>
      </c>
      <c r="C1581" s="16" t="n">
        <v>0.413589297931898</v>
      </c>
      <c r="D1581" s="16" t="n">
        <v>0.394514845064184</v>
      </c>
      <c r="E1581" s="16" t="n">
        <v>0.430741478019179</v>
      </c>
      <c r="F1581" s="16"/>
      <c r="G1581" s="16" t="n">
        <v>0.447859528693546</v>
      </c>
      <c r="H1581" s="16" t="n">
        <v>0.398249464835411</v>
      </c>
      <c r="I1581" s="16" t="n">
        <v>0.414324871669676</v>
      </c>
      <c r="J1581" s="16"/>
      <c r="K1581" s="16" t="n">
        <v>0.374042033442645</v>
      </c>
      <c r="L1581" s="16" t="n">
        <v>0.446563653470495</v>
      </c>
      <c r="M1581" s="16" t="n">
        <v>0.482162734117047</v>
      </c>
      <c r="N1581" s="16" t="n">
        <v>0.414631691167916</v>
      </c>
      <c r="O1581" s="16" t="n">
        <v>0.415768834161771</v>
      </c>
      <c r="P1581" s="16" t="n">
        <v>0.365184285913505</v>
      </c>
      <c r="Q1581" s="16" t="n">
        <v>0.404713564617487</v>
      </c>
      <c r="R1581" s="16" t="n">
        <v>0.390291860039194</v>
      </c>
      <c r="S1581" s="16" t="n">
        <v>0.391949374334222</v>
      </c>
      <c r="T1581" s="16" t="n">
        <v>0.440363695008679</v>
      </c>
      <c r="U1581" s="16" t="n">
        <v>0.483210233110898</v>
      </c>
      <c r="V1581" s="16" t="n">
        <v>0.36347605818997</v>
      </c>
      <c r="W1581" s="16"/>
      <c r="X1581" s="16" t="n">
        <v>0.421406839105731</v>
      </c>
      <c r="Y1581" s="16" t="n">
        <v>0.400233223835856</v>
      </c>
      <c r="Z1581" s="16"/>
      <c r="AA1581" s="16" t="n">
        <v>0.433713364776676</v>
      </c>
      <c r="AB1581" s="16" t="n">
        <v>0.43348831123324</v>
      </c>
      <c r="AC1581" s="16" t="n">
        <v>0.372439079137399</v>
      </c>
      <c r="AD1581" s="16"/>
      <c r="AE1581" s="16" t="n">
        <v>0.409538506972466</v>
      </c>
      <c r="AF1581" s="16" t="n">
        <v>0.423550349700296</v>
      </c>
      <c r="AG1581" s="16" t="n">
        <v>0.40309403066775</v>
      </c>
      <c r="AH1581" s="16"/>
      <c r="AI1581" s="16" t="n">
        <v>0.45002508789292</v>
      </c>
      <c r="AJ1581" s="16" t="n">
        <v>0.405052150921276</v>
      </c>
    </row>
    <row r="1582">
      <c r="B1582" t="s">
        <v>431</v>
      </c>
      <c r="C1582" s="16" t="n">
        <v>0.382277096799986</v>
      </c>
      <c r="D1582" s="16" t="n">
        <v>0.355520724014639</v>
      </c>
      <c r="E1582" s="16" t="n">
        <v>0.405768965158043</v>
      </c>
      <c r="F1582" s="16"/>
      <c r="G1582" s="16" t="n">
        <v>0.378105103793594</v>
      </c>
      <c r="H1582" s="16" t="n">
        <v>0.376254925545472</v>
      </c>
      <c r="I1582" s="16" t="n">
        <v>0.389527394975294</v>
      </c>
      <c r="J1582" s="16"/>
      <c r="K1582" s="16" t="n">
        <v>0.361859839584211</v>
      </c>
      <c r="L1582" s="16" t="n">
        <v>0.451115691087948</v>
      </c>
      <c r="M1582" s="16" t="n">
        <v>0.371865601149033</v>
      </c>
      <c r="N1582" s="16" t="n">
        <v>0.349473552785551</v>
      </c>
      <c r="O1582" s="16" t="n">
        <v>0.42158979267599</v>
      </c>
      <c r="P1582" s="16" t="n">
        <v>0.380017140965599</v>
      </c>
      <c r="Q1582" s="16" t="n">
        <v>0.420319925370839</v>
      </c>
      <c r="R1582" s="16" t="n">
        <v>0.358007830261859</v>
      </c>
      <c r="S1582" s="16" t="n">
        <v>0.302999483416982</v>
      </c>
      <c r="T1582" s="16" t="n">
        <v>0.415406017724716</v>
      </c>
      <c r="U1582" s="16" t="n">
        <v>0.310612887940561</v>
      </c>
      <c r="V1582" s="16" t="n">
        <v>0.458562492594417</v>
      </c>
      <c r="W1582" s="16"/>
      <c r="X1582" s="16" t="n">
        <v>0.383320456957162</v>
      </c>
      <c r="Y1582" s="16" t="n">
        <v>0.380494541996855</v>
      </c>
      <c r="Z1582" s="16"/>
      <c r="AA1582" s="16" t="n">
        <v>0.410392195879883</v>
      </c>
      <c r="AB1582" s="16" t="n">
        <v>0.398605551178689</v>
      </c>
      <c r="AC1582" s="16" t="n">
        <v>0.340131243678576</v>
      </c>
      <c r="AD1582" s="16"/>
      <c r="AE1582" s="16" t="n">
        <v>0.362756160197663</v>
      </c>
      <c r="AF1582" s="16" t="n">
        <v>0.397257816827921</v>
      </c>
      <c r="AG1582" s="16" t="n">
        <v>0.402170449830021</v>
      </c>
      <c r="AH1582" s="16"/>
      <c r="AI1582" s="16" t="n">
        <v>0.437525268893171</v>
      </c>
      <c r="AJ1582" s="16" t="n">
        <v>0.397655419968279</v>
      </c>
    </row>
    <row r="1583">
      <c r="B1583" t="s">
        <v>432</v>
      </c>
      <c r="C1583" s="16" t="n">
        <v>0.376157801870424</v>
      </c>
      <c r="D1583" s="16" t="n">
        <v>0.377675840474209</v>
      </c>
      <c r="E1583" s="16" t="n">
        <v>0.373845791984668</v>
      </c>
      <c r="F1583" s="16"/>
      <c r="G1583" s="16" t="n">
        <v>0.382368928135352</v>
      </c>
      <c r="H1583" s="16" t="n">
        <v>0.380544928636629</v>
      </c>
      <c r="I1583" s="16" t="n">
        <v>0.369623239846578</v>
      </c>
      <c r="J1583" s="16"/>
      <c r="K1583" s="16" t="n">
        <v>0.369971593062353</v>
      </c>
      <c r="L1583" s="16" t="n">
        <v>0.39084788463857</v>
      </c>
      <c r="M1583" s="16" t="n">
        <v>0.356472596192817</v>
      </c>
      <c r="N1583" s="16" t="n">
        <v>0.375801093708991</v>
      </c>
      <c r="O1583" s="16" t="n">
        <v>0.376458063436056</v>
      </c>
      <c r="P1583" s="16" t="n">
        <v>0.380901090261571</v>
      </c>
      <c r="Q1583" s="16" t="n">
        <v>0.368443995771792</v>
      </c>
      <c r="R1583" s="16" t="n">
        <v>0.358264115319725</v>
      </c>
      <c r="S1583" s="16" t="n">
        <v>0.427700147097832</v>
      </c>
      <c r="T1583" s="16" t="n">
        <v>0.282152974090273</v>
      </c>
      <c r="U1583" s="16" t="n">
        <v>0.448252775636217</v>
      </c>
      <c r="V1583" s="16" t="n">
        <v>0.376715197866604</v>
      </c>
      <c r="W1583" s="16"/>
      <c r="X1583" s="16" t="n">
        <v>0.367599410730428</v>
      </c>
      <c r="Y1583" s="16" t="n">
        <v>0.390779599654019</v>
      </c>
      <c r="Z1583" s="16"/>
      <c r="AA1583" s="16" t="n">
        <v>0.382149929992902</v>
      </c>
      <c r="AB1583" s="16" t="n">
        <v>0.369926834676574</v>
      </c>
      <c r="AC1583" s="16" t="n">
        <v>0.380164271756881</v>
      </c>
      <c r="AD1583" s="16"/>
      <c r="AE1583" s="16" t="n">
        <v>0.367616462327523</v>
      </c>
      <c r="AF1583" s="16" t="n">
        <v>0.381428596511485</v>
      </c>
      <c r="AG1583" s="16" t="n">
        <v>0.387602171749985</v>
      </c>
      <c r="AH1583" s="16"/>
      <c r="AI1583" s="16" t="n">
        <v>0.410701136880066</v>
      </c>
      <c r="AJ1583" s="16" t="n">
        <v>0.351426055315284</v>
      </c>
    </row>
    <row r="1584">
      <c r="B1584" t="s">
        <v>433</v>
      </c>
      <c r="C1584" s="16" t="n">
        <v>0.329496439593715</v>
      </c>
      <c r="D1584" s="16" t="n">
        <v>0.303960972204175</v>
      </c>
      <c r="E1584" s="16" t="n">
        <v>0.355063307918402</v>
      </c>
      <c r="F1584" s="16"/>
      <c r="G1584" s="16" t="n">
        <v>0.38222189353479</v>
      </c>
      <c r="H1584" s="16" t="n">
        <v>0.326626272192993</v>
      </c>
      <c r="I1584" s="16" t="n">
        <v>0.311342205654512</v>
      </c>
      <c r="J1584" s="16"/>
      <c r="K1584" s="16" t="n">
        <v>0.31237695367646</v>
      </c>
      <c r="L1584" s="16" t="n">
        <v>0.345065858056686</v>
      </c>
      <c r="M1584" s="16" t="n">
        <v>0.359034500122981</v>
      </c>
      <c r="N1584" s="16" t="n">
        <v>0.264300901217429</v>
      </c>
      <c r="O1584" s="16" t="n">
        <v>0.37847359238215</v>
      </c>
      <c r="P1584" s="16" t="n">
        <v>0.342724905469667</v>
      </c>
      <c r="Q1584" s="16" t="n">
        <v>0.348313824939905</v>
      </c>
      <c r="R1584" s="16" t="n">
        <v>0.295589188160743</v>
      </c>
      <c r="S1584" s="16" t="n">
        <v>0.344681999435419</v>
      </c>
      <c r="T1584" s="16" t="n">
        <v>0.319911748136944</v>
      </c>
      <c r="U1584" s="16" t="n">
        <v>0.305179509978549</v>
      </c>
      <c r="V1584" s="16" t="n">
        <v>0.279837286607479</v>
      </c>
      <c r="W1584" s="16"/>
      <c r="X1584" s="16" t="n">
        <v>0.337661996702694</v>
      </c>
      <c r="Y1584" s="16" t="n">
        <v>0.315545788953326</v>
      </c>
      <c r="Z1584" s="16"/>
      <c r="AA1584" s="16" t="n">
        <v>0.3039642082654</v>
      </c>
      <c r="AB1584" s="16" t="n">
        <v>0.360845995567317</v>
      </c>
      <c r="AC1584" s="16" t="n">
        <v>0.306005279371496</v>
      </c>
      <c r="AD1584" s="16"/>
      <c r="AE1584" s="16" t="n">
        <v>0.296929105491748</v>
      </c>
      <c r="AF1584" s="16" t="n">
        <v>0.386716419497116</v>
      </c>
      <c r="AG1584" s="16" t="n">
        <v>0.293910727685526</v>
      </c>
      <c r="AH1584" s="16"/>
      <c r="AI1584" s="16" t="n">
        <v>0.333486468237581</v>
      </c>
      <c r="AJ1584" s="16" t="n">
        <v>0.300962387003246</v>
      </c>
    </row>
    <row r="1585">
      <c r="B1585" t="s">
        <v>434</v>
      </c>
      <c r="C1585" s="16" t="n">
        <v>0.267567398165491</v>
      </c>
      <c r="D1585" s="16" t="n">
        <v>0.259018258909482</v>
      </c>
      <c r="E1585" s="16" t="n">
        <v>0.277176099981332</v>
      </c>
      <c r="F1585" s="16"/>
      <c r="G1585" s="16" t="n">
        <v>0.27487146247026</v>
      </c>
      <c r="H1585" s="16" t="n">
        <v>0.253783321937878</v>
      </c>
      <c r="I1585" s="16" t="n">
        <v>0.277506158463591</v>
      </c>
      <c r="J1585" s="16"/>
      <c r="K1585" s="16" t="n">
        <v>0.288447255350516</v>
      </c>
      <c r="L1585" s="16" t="n">
        <v>0.293440609578977</v>
      </c>
      <c r="M1585" s="16" t="n">
        <v>0.26017536433988</v>
      </c>
      <c r="N1585" s="16" t="n">
        <v>0.229926400395362</v>
      </c>
      <c r="O1585" s="16" t="n">
        <v>0.289908448284832</v>
      </c>
      <c r="P1585" s="16" t="n">
        <v>0.285616702185303</v>
      </c>
      <c r="Q1585" s="16" t="n">
        <v>0.291309368835364</v>
      </c>
      <c r="R1585" s="16" t="n">
        <v>0.207611260760796</v>
      </c>
      <c r="S1585" s="16" t="n">
        <v>0.253827779309077</v>
      </c>
      <c r="T1585" s="16" t="n">
        <v>0.260685057984292</v>
      </c>
      <c r="U1585" s="16" t="n">
        <v>0.177610488039382</v>
      </c>
      <c r="V1585" s="16" t="n">
        <v>0.295211489179566</v>
      </c>
      <c r="W1585" s="16"/>
      <c r="X1585" s="16" t="n">
        <v>0.252690365704107</v>
      </c>
      <c r="Y1585" s="16" t="n">
        <v>0.292984437035537</v>
      </c>
      <c r="Z1585" s="16"/>
      <c r="AA1585" s="16" t="n">
        <v>0.298124791474478</v>
      </c>
      <c r="AB1585" s="16" t="n">
        <v>0.262045805164796</v>
      </c>
      <c r="AC1585" s="16" t="n">
        <v>0.252883088811869</v>
      </c>
      <c r="AD1585" s="16"/>
      <c r="AE1585" s="16" t="n">
        <v>0.260775701705701</v>
      </c>
      <c r="AF1585" s="16" t="n">
        <v>0.283822041043557</v>
      </c>
      <c r="AG1585" s="16" t="n">
        <v>0.25092331093865</v>
      </c>
      <c r="AH1585" s="16"/>
      <c r="AI1585" s="16" t="n">
        <v>0.298589499256686</v>
      </c>
      <c r="AJ1585" s="16" t="n">
        <v>0.276705564899608</v>
      </c>
    </row>
    <row r="1586">
      <c r="B1586" t="s">
        <v>435</v>
      </c>
      <c r="C1586" s="16" t="n">
        <v>0.220772887613185</v>
      </c>
      <c r="D1586" s="16" t="n">
        <v>0.211078967189503</v>
      </c>
      <c r="E1586" s="16" t="n">
        <v>0.226781566555616</v>
      </c>
      <c r="F1586" s="16"/>
      <c r="G1586" s="16" t="n">
        <v>0.219073183770421</v>
      </c>
      <c r="H1586" s="16" t="n">
        <v>0.212633722877393</v>
      </c>
      <c r="I1586" s="16" t="n">
        <v>0.229016208632351</v>
      </c>
      <c r="J1586" s="16"/>
      <c r="K1586" s="16" t="n">
        <v>0.230284163004495</v>
      </c>
      <c r="L1586" s="16" t="n">
        <v>0.249531830962956</v>
      </c>
      <c r="M1586" s="16" t="n">
        <v>0.178676788965899</v>
      </c>
      <c r="N1586" s="16" t="n">
        <v>0.237804718409794</v>
      </c>
      <c r="O1586" s="16" t="n">
        <v>0.215691777391608</v>
      </c>
      <c r="P1586" s="16" t="n">
        <v>0.221589562983151</v>
      </c>
      <c r="Q1586" s="16" t="n">
        <v>0.24740414080848</v>
      </c>
      <c r="R1586" s="16" t="n">
        <v>0.180213447988699</v>
      </c>
      <c r="S1586" s="16" t="n">
        <v>0.190182234560506</v>
      </c>
      <c r="T1586" s="16" t="n">
        <v>0.200245045133099</v>
      </c>
      <c r="U1586" s="16" t="n">
        <v>0.229134113823146</v>
      </c>
      <c r="V1586" s="16" t="n">
        <v>0.265718134511256</v>
      </c>
      <c r="W1586" s="16"/>
      <c r="X1586" s="16" t="n">
        <v>0.23488971547496</v>
      </c>
      <c r="Y1586" s="16" t="n">
        <v>0.196654639339155</v>
      </c>
      <c r="Z1586" s="16"/>
      <c r="AA1586" s="16" t="n">
        <v>0.206042806480721</v>
      </c>
      <c r="AB1586" s="16" t="n">
        <v>0.209331113892139</v>
      </c>
      <c r="AC1586" s="16" t="n">
        <v>0.246715413579075</v>
      </c>
      <c r="AD1586" s="16"/>
      <c r="AE1586" s="16" t="n">
        <v>0.210187099184446</v>
      </c>
      <c r="AF1586" s="16" t="n">
        <v>0.225679125941582</v>
      </c>
      <c r="AG1586" s="16" t="n">
        <v>0.23842689467877</v>
      </c>
      <c r="AH1586" s="16"/>
      <c r="AI1586" s="16" t="n">
        <v>0.223841729932467</v>
      </c>
      <c r="AJ1586" s="16" t="n">
        <v>0.196094674588499</v>
      </c>
    </row>
    <row r="1587">
      <c r="B1587" t="s">
        <v>436</v>
      </c>
      <c r="C1587" s="16" t="n">
        <v>0.200933739896134</v>
      </c>
      <c r="D1587" s="16" t="n">
        <v>0.193868683845137</v>
      </c>
      <c r="E1587" s="16" t="n">
        <v>0.203960087235055</v>
      </c>
      <c r="F1587" s="16"/>
      <c r="G1587" s="16" t="n">
        <v>0.192112714662355</v>
      </c>
      <c r="H1587" s="16" t="n">
        <v>0.184926895556025</v>
      </c>
      <c r="I1587" s="16" t="n">
        <v>0.219309132068257</v>
      </c>
      <c r="J1587" s="16"/>
      <c r="K1587" s="16" t="n">
        <v>0.16811114819851</v>
      </c>
      <c r="L1587" s="16" t="n">
        <v>0.177437217017751</v>
      </c>
      <c r="M1587" s="16" t="n">
        <v>0.182714003850505</v>
      </c>
      <c r="N1587" s="16" t="n">
        <v>0.274379674651731</v>
      </c>
      <c r="O1587" s="16" t="n">
        <v>0.208652486913927</v>
      </c>
      <c r="P1587" s="16" t="n">
        <v>0.215398075459509</v>
      </c>
      <c r="Q1587" s="16" t="n">
        <v>0.254157179614924</v>
      </c>
      <c r="R1587" s="16" t="n">
        <v>0.208143731184011</v>
      </c>
      <c r="S1587" s="16" t="n">
        <v>0.179563492506335</v>
      </c>
      <c r="T1587" s="16" t="n">
        <v>0.214131695392185</v>
      </c>
      <c r="U1587" s="16" t="n">
        <v>0.18111155548757</v>
      </c>
      <c r="V1587" s="16" t="n">
        <v>0.14187466147321</v>
      </c>
      <c r="W1587" s="16"/>
      <c r="X1587" s="16" t="n">
        <v>0.212260248315073</v>
      </c>
      <c r="Y1587" s="16" t="n">
        <v>0.181582682788923</v>
      </c>
      <c r="Z1587" s="16"/>
      <c r="AA1587" s="16" t="n">
        <v>0.191037376966025</v>
      </c>
      <c r="AB1587" s="16" t="n">
        <v>0.184995861199251</v>
      </c>
      <c r="AC1587" s="16" t="n">
        <v>0.229398923573672</v>
      </c>
      <c r="AD1587" s="16"/>
      <c r="AE1587" s="16" t="n">
        <v>0.191425028292665</v>
      </c>
      <c r="AF1587" s="16" t="n">
        <v>0.201229460592875</v>
      </c>
      <c r="AG1587" s="16" t="n">
        <v>0.225565243059661</v>
      </c>
      <c r="AH1587" s="16"/>
      <c r="AI1587" s="16" t="n">
        <v>0.162962383000569</v>
      </c>
      <c r="AJ1587" s="16" t="n">
        <v>0.185734604028033</v>
      </c>
    </row>
    <row r="1588">
      <c r="B1588" t="s">
        <v>437</v>
      </c>
      <c r="C1588" s="16" t="n">
        <v>0.197696327210119</v>
      </c>
      <c r="D1588" s="16" t="n">
        <v>0.207994457952888</v>
      </c>
      <c r="E1588" s="16" t="n">
        <v>0.186809021158691</v>
      </c>
      <c r="F1588" s="16"/>
      <c r="G1588" s="16" t="n">
        <v>0.197230599877733</v>
      </c>
      <c r="H1588" s="16" t="n">
        <v>0.190181230855582</v>
      </c>
      <c r="I1588" s="16" t="n">
        <v>0.204871696166702</v>
      </c>
      <c r="J1588" s="16"/>
      <c r="K1588" s="16" t="n">
        <v>0.203235117218458</v>
      </c>
      <c r="L1588" s="16" t="n">
        <v>0.220706266881517</v>
      </c>
      <c r="M1588" s="16" t="n">
        <v>0.175069856572528</v>
      </c>
      <c r="N1588" s="16" t="n">
        <v>0.164470569607596</v>
      </c>
      <c r="O1588" s="16" t="n">
        <v>0.251006600106726</v>
      </c>
      <c r="P1588" s="16" t="n">
        <v>0.209700437411337</v>
      </c>
      <c r="Q1588" s="16" t="n">
        <v>0.181206072981488</v>
      </c>
      <c r="R1588" s="16" t="n">
        <v>0.17621724972391</v>
      </c>
      <c r="S1588" s="16" t="n">
        <v>0.192903028628832</v>
      </c>
      <c r="T1588" s="16" t="n">
        <v>0.154368811735172</v>
      </c>
      <c r="U1588" s="16" t="n">
        <v>0.210336461405061</v>
      </c>
      <c r="V1588" s="16" t="n">
        <v>0.255307314231596</v>
      </c>
      <c r="W1588" s="16"/>
      <c r="X1588" s="16" t="n">
        <v>0.188953356023823</v>
      </c>
      <c r="Y1588" s="16" t="n">
        <v>0.212633475398683</v>
      </c>
      <c r="Z1588" s="16"/>
      <c r="AA1588" s="16" t="n">
        <v>0.197399150767787</v>
      </c>
      <c r="AB1588" s="16" t="n">
        <v>0.197105995321813</v>
      </c>
      <c r="AC1588" s="16" t="n">
        <v>0.198700555724814</v>
      </c>
      <c r="AD1588" s="16"/>
      <c r="AE1588" s="16" t="n">
        <v>0.198925304630313</v>
      </c>
      <c r="AF1588" s="16" t="n">
        <v>0.202764205011953</v>
      </c>
      <c r="AG1588" s="16" t="n">
        <v>0.183616117538003</v>
      </c>
      <c r="AH1588" s="16"/>
      <c r="AI1588" s="16" t="n">
        <v>0.231029539238943</v>
      </c>
      <c r="AJ1588" s="16" t="n">
        <v>0.172103913166265</v>
      </c>
    </row>
    <row r="1589">
      <c r="B1589" t="s">
        <v>438</v>
      </c>
      <c r="C1589" s="16" t="n">
        <v>0.194934661551494</v>
      </c>
      <c r="D1589" s="16" t="n">
        <v>0.190445082771506</v>
      </c>
      <c r="E1589" s="16" t="n">
        <v>0.199858592543785</v>
      </c>
      <c r="F1589" s="16"/>
      <c r="G1589" s="16" t="n">
        <v>0.163390450634631</v>
      </c>
      <c r="H1589" s="16" t="n">
        <v>0.191661844340549</v>
      </c>
      <c r="I1589" s="16" t="n">
        <v>0.210438095683365</v>
      </c>
      <c r="J1589" s="16"/>
      <c r="K1589" s="16" t="n">
        <v>0.153503131146784</v>
      </c>
      <c r="L1589" s="16" t="n">
        <v>0.212006591651925</v>
      </c>
      <c r="M1589" s="16" t="n">
        <v>0.247626717331499</v>
      </c>
      <c r="N1589" s="16" t="n">
        <v>0.190494004181283</v>
      </c>
      <c r="O1589" s="16" t="n">
        <v>0.22105153131596</v>
      </c>
      <c r="P1589" s="16" t="n">
        <v>0.186777796662195</v>
      </c>
      <c r="Q1589" s="16" t="n">
        <v>0.246329766703399</v>
      </c>
      <c r="R1589" s="16" t="n">
        <v>0.0935968642304315</v>
      </c>
      <c r="S1589" s="16" t="n">
        <v>0.167721700999011</v>
      </c>
      <c r="T1589" s="16" t="n">
        <v>0.190858797805519</v>
      </c>
      <c r="U1589" s="16" t="n">
        <v>0.187422413867401</v>
      </c>
      <c r="V1589" s="16" t="n">
        <v>0.265987315326626</v>
      </c>
      <c r="W1589" s="16"/>
      <c r="X1589" s="16" t="n">
        <v>0.205043836641498</v>
      </c>
      <c r="Y1589" s="16" t="n">
        <v>0.177663388071808</v>
      </c>
      <c r="Z1589" s="16"/>
      <c r="AA1589" s="16" t="n">
        <v>0.216346192958656</v>
      </c>
      <c r="AB1589" s="16" t="n">
        <v>0.18364011815428</v>
      </c>
      <c r="AC1589" s="16" t="n">
        <v>0.194577428715979</v>
      </c>
      <c r="AD1589" s="16"/>
      <c r="AE1589" s="16" t="n">
        <v>0.201714591082186</v>
      </c>
      <c r="AF1589" s="16" t="n">
        <v>0.194014853350253</v>
      </c>
      <c r="AG1589" s="16" t="n">
        <v>0.178884771888769</v>
      </c>
      <c r="AH1589" s="16"/>
      <c r="AI1589" s="16" t="n">
        <v>0.215647136999163</v>
      </c>
      <c r="AJ1589" s="16" t="n">
        <v>0.186867276902859</v>
      </c>
    </row>
    <row r="1590">
      <c r="B1590" t="s">
        <v>439</v>
      </c>
      <c r="C1590" s="16" t="n">
        <v>0.157761000434871</v>
      </c>
      <c r="D1590" s="16" t="n">
        <v>0.161054832901773</v>
      </c>
      <c r="E1590" s="16" t="n">
        <v>0.154759686176608</v>
      </c>
      <c r="F1590" s="16"/>
      <c r="G1590" s="16" t="n">
        <v>0.15754695830644</v>
      </c>
      <c r="H1590" s="16" t="n">
        <v>0.173277501131218</v>
      </c>
      <c r="I1590" s="16" t="n">
        <v>0.143410266138216</v>
      </c>
      <c r="J1590" s="16"/>
      <c r="K1590" s="16" t="n">
        <v>0.162968769222527</v>
      </c>
      <c r="L1590" s="16" t="n">
        <v>0.153533343838889</v>
      </c>
      <c r="M1590" s="16" t="n">
        <v>0.148041586597877</v>
      </c>
      <c r="N1590" s="16" t="n">
        <v>0.13086996101044</v>
      </c>
      <c r="O1590" s="16" t="n">
        <v>0.246747082230277</v>
      </c>
      <c r="P1590" s="16" t="n">
        <v>0.173067415800773</v>
      </c>
      <c r="Q1590" s="16" t="n">
        <v>0.15359945068592</v>
      </c>
      <c r="R1590" s="16" t="n">
        <v>0.125413372692518</v>
      </c>
      <c r="S1590" s="16" t="n">
        <v>0.128295827565918</v>
      </c>
      <c r="T1590" s="16" t="n">
        <v>0.148487944307927</v>
      </c>
      <c r="U1590" s="16" t="n">
        <v>0.210876169580207</v>
      </c>
      <c r="V1590" s="16" t="n">
        <v>0.089253782766517</v>
      </c>
      <c r="W1590" s="16"/>
      <c r="X1590" s="16" t="n">
        <v>0.164343284446504</v>
      </c>
      <c r="Y1590" s="16" t="n">
        <v>0.146515332388397</v>
      </c>
      <c r="Z1590" s="16"/>
      <c r="AA1590" s="16" t="n">
        <v>0.159779255843008</v>
      </c>
      <c r="AB1590" s="16" t="n">
        <v>0.156931880910812</v>
      </c>
      <c r="AC1590" s="16" t="n">
        <v>0.157412326649116</v>
      </c>
      <c r="AD1590" s="16"/>
      <c r="AE1590" s="16" t="n">
        <v>0.154334886584934</v>
      </c>
      <c r="AF1590" s="16" t="n">
        <v>0.165257143145882</v>
      </c>
      <c r="AG1590" s="16" t="n">
        <v>0.150866330304829</v>
      </c>
      <c r="AH1590" s="16"/>
      <c r="AI1590" s="16" t="n">
        <v>0.188961901712394</v>
      </c>
      <c r="AJ1590" s="16" t="n">
        <v>0.136808828290455</v>
      </c>
    </row>
    <row r="1591">
      <c r="B1591" t="s">
        <v>94</v>
      </c>
      <c r="C1591" s="16" t="n">
        <v>0.061184184822862</v>
      </c>
      <c r="D1591" s="16" t="n">
        <v>0.065450003934606</v>
      </c>
      <c r="E1591" s="16" t="n">
        <v>0.0585033723679012</v>
      </c>
      <c r="F1591" s="16"/>
      <c r="G1591" s="16" t="n">
        <v>0.0697272758339783</v>
      </c>
      <c r="H1591" s="16" t="n">
        <v>0.058062100914081</v>
      </c>
      <c r="I1591" s="16" t="n">
        <v>0.0607145420962806</v>
      </c>
      <c r="J1591" s="16"/>
      <c r="K1591" s="16" t="n">
        <v>0.0509076097122915</v>
      </c>
      <c r="L1591" s="16" t="n">
        <v>0.0244968835993436</v>
      </c>
      <c r="M1591" s="16" t="n">
        <v>0.0652297029328488</v>
      </c>
      <c r="N1591" s="16" t="n">
        <v>0.0858583970216578</v>
      </c>
      <c r="O1591" s="16" t="n">
        <v>0.0511578237117238</v>
      </c>
      <c r="P1591" s="16" t="n">
        <v>0.0835303407411184</v>
      </c>
      <c r="Q1591" s="16" t="n">
        <v>0.0873388174331612</v>
      </c>
      <c r="R1591" s="16" t="n">
        <v>0.0801322959755021</v>
      </c>
      <c r="S1591" s="16" t="n">
        <v>0.0484319925826167</v>
      </c>
      <c r="T1591" s="16" t="n">
        <v>0.0480860276839421</v>
      </c>
      <c r="U1591" s="16" t="n">
        <v>0.0822218870145332</v>
      </c>
      <c r="V1591" s="16" t="n">
        <v>0.100252584573427</v>
      </c>
      <c r="W1591" s="16"/>
      <c r="X1591" s="16" t="n">
        <v>0.0620180184586794</v>
      </c>
      <c r="Y1591" s="16" t="n">
        <v>0.0597596008550759</v>
      </c>
      <c r="Z1591" s="16"/>
      <c r="AA1591" s="16" t="n">
        <v>0.0443509689254661</v>
      </c>
      <c r="AB1591" s="16" t="n">
        <v>0.0598659316188914</v>
      </c>
      <c r="AC1591" s="16" t="n">
        <v>0.0751049915316034</v>
      </c>
      <c r="AD1591" s="16"/>
      <c r="AE1591" s="16" t="n">
        <v>0.0501781252053365</v>
      </c>
      <c r="AF1591" s="16" t="n">
        <v>0.0653666974275736</v>
      </c>
      <c r="AG1591" s="16" t="n">
        <v>0.081499225115706</v>
      </c>
      <c r="AH1591" s="16"/>
      <c r="AI1591" s="16" t="n">
        <v>0.0412692726618084</v>
      </c>
      <c r="AJ1591" s="16" t="n">
        <v>0.050907638288116</v>
      </c>
    </row>
    <row r="1592">
      <c r="B1592" t="s">
        <v>440</v>
      </c>
      <c r="C1592" s="16" t="n">
        <v>0.0469908800158714</v>
      </c>
      <c r="D1592" s="16" t="n">
        <v>0.0495435547090342</v>
      </c>
      <c r="E1592" s="16" t="n">
        <v>0.0436824401930781</v>
      </c>
      <c r="F1592" s="16"/>
      <c r="G1592" s="16" t="n">
        <v>0.0436579329866621</v>
      </c>
      <c r="H1592" s="16" t="n">
        <v>0.0472109420442732</v>
      </c>
      <c r="I1592" s="16" t="n">
        <v>0.0481025304123296</v>
      </c>
      <c r="J1592" s="16"/>
      <c r="K1592" s="16" t="n">
        <v>0.0546971813244329</v>
      </c>
      <c r="L1592" s="16" t="n">
        <v>0.062119466028163</v>
      </c>
      <c r="M1592" s="16" t="n">
        <v>0.0506515059520338</v>
      </c>
      <c r="N1592" s="16" t="n">
        <v>0.0548816155925087</v>
      </c>
      <c r="O1592" s="16" t="n">
        <v>0.0479800354243399</v>
      </c>
      <c r="P1592" s="16" t="n">
        <v>0.050897729797678</v>
      </c>
      <c r="Q1592" s="16" t="n">
        <v>0.0299305650851594</v>
      </c>
      <c r="R1592" s="16" t="n">
        <v>0.075235410295162</v>
      </c>
      <c r="S1592" s="16" t="n">
        <v>0.0284871625341689</v>
      </c>
      <c r="T1592" s="16" t="n">
        <v>0.039604702396082</v>
      </c>
      <c r="U1592" s="16" t="n">
        <v>0.0189172894919433</v>
      </c>
      <c r="V1592" s="16" t="n">
        <v>0.0392265864817426</v>
      </c>
      <c r="W1592" s="16"/>
      <c r="X1592" s="16" t="n">
        <v>0.0521616491245524</v>
      </c>
      <c r="Y1592" s="16" t="n">
        <v>0.0381567499724965</v>
      </c>
      <c r="Z1592" s="16"/>
      <c r="AA1592" s="16" t="n">
        <v>0.0262441509352052</v>
      </c>
      <c r="AB1592" s="16" t="n">
        <v>0.0536057352940856</v>
      </c>
      <c r="AC1592" s="16" t="n">
        <v>0.0531272693848397</v>
      </c>
      <c r="AD1592" s="16"/>
      <c r="AE1592" s="16" t="n">
        <v>0.0413333706465939</v>
      </c>
      <c r="AF1592" s="16" t="n">
        <v>0.0483116714898698</v>
      </c>
      <c r="AG1592" s="16" t="n">
        <v>0.05920302606157</v>
      </c>
      <c r="AH1592" s="16"/>
      <c r="AI1592" s="16" t="n">
        <v>0.0249586051599343</v>
      </c>
      <c r="AJ1592" s="16" t="n">
        <v>0.0493424494664</v>
      </c>
    </row>
    <row r="1593">
      <c r="B1593" t="s">
        <v>441</v>
      </c>
      <c r="C1593" s="16" t="n">
        <v>0.00711178211520125</v>
      </c>
      <c r="D1593" s="16" t="n">
        <v>0.00733957642818297</v>
      </c>
      <c r="E1593" s="16" t="n">
        <v>0.00706794274708387</v>
      </c>
      <c r="F1593" s="16"/>
      <c r="G1593" s="16" t="n">
        <v>0.00551277965260798</v>
      </c>
      <c r="H1593" s="16" t="n">
        <v>0.00572593535326596</v>
      </c>
      <c r="I1593" s="16" t="n">
        <v>0.00903260028220247</v>
      </c>
      <c r="J1593" s="16"/>
      <c r="K1593" s="16" t="n">
        <v>0.00678591248950991</v>
      </c>
      <c r="L1593" s="16" t="n">
        <v>0.00774553653142208</v>
      </c>
      <c r="M1593" s="16" t="n">
        <v>0.00557197239933111</v>
      </c>
      <c r="N1593" s="16" t="n">
        <v>0</v>
      </c>
      <c r="O1593" s="16" t="n">
        <v>0.0118194186642518</v>
      </c>
      <c r="P1593" s="16" t="n">
        <v>0.00361362598720339</v>
      </c>
      <c r="Q1593" s="16" t="n">
        <v>0.0102771000495786</v>
      </c>
      <c r="R1593" s="16" t="n">
        <v>0.0100089861751844</v>
      </c>
      <c r="S1593" s="16" t="n">
        <v>0.00457413366533661</v>
      </c>
      <c r="T1593" s="16" t="n">
        <v>0.020547708182762</v>
      </c>
      <c r="U1593" s="16" t="n">
        <v>0</v>
      </c>
      <c r="V1593" s="16" t="n">
        <v>0</v>
      </c>
      <c r="W1593" s="16"/>
      <c r="X1593" s="16" t="n">
        <v>0.00845359457956109</v>
      </c>
      <c r="Y1593" s="16" t="n">
        <v>0.00481932898978993</v>
      </c>
      <c r="Z1593" s="16"/>
      <c r="AA1593" s="16" t="n">
        <v>0.00795917985128808</v>
      </c>
      <c r="AB1593" s="16" t="n">
        <v>0.00723400816844401</v>
      </c>
      <c r="AC1593" s="16" t="n">
        <v>0.00633627654768331</v>
      </c>
      <c r="AD1593" s="16"/>
      <c r="AE1593" s="16" t="n">
        <v>0.00647301470501006</v>
      </c>
      <c r="AF1593" s="16" t="n">
        <v>0.00925566947918797</v>
      </c>
      <c r="AG1593" s="16" t="n">
        <v>0.00423369484113756</v>
      </c>
      <c r="AH1593" s="16"/>
      <c r="AI1593" s="16" t="n">
        <v>0.00263014831943551</v>
      </c>
      <c r="AJ1593" s="16" t="n">
        <v>0.0135736951431292</v>
      </c>
    </row>
    <row r="1594">
      <c r="C1594" s="16"/>
      <c r="D1594" s="16"/>
      <c r="E1594" s="16"/>
      <c r="F1594" s="16"/>
      <c r="G1594" s="16"/>
      <c r="H1594" s="16"/>
      <c r="I1594" s="16"/>
      <c r="J1594" s="16"/>
      <c r="K1594" s="16"/>
      <c r="L1594" s="16"/>
      <c r="M1594" s="16"/>
      <c r="N1594" s="16"/>
      <c r="O1594" s="16"/>
      <c r="P1594" s="16"/>
      <c r="Q1594" s="16"/>
      <c r="R1594" s="16"/>
      <c r="S1594" s="16"/>
      <c r="T1594" s="16"/>
      <c r="U1594" s="16"/>
      <c r="V1594" s="16"/>
      <c r="W1594" s="16"/>
      <c r="X1594" s="16"/>
      <c r="Y1594" s="16"/>
      <c r="Z1594" s="16"/>
      <c r="AA1594" s="16"/>
      <c r="AB1594" s="16"/>
      <c r="AC1594" s="16"/>
      <c r="AD1594" s="16"/>
      <c r="AE1594" s="16"/>
      <c r="AF1594" s="16"/>
      <c r="AG1594" s="16"/>
      <c r="AH1594" s="16"/>
      <c r="AI1594" s="16"/>
      <c r="AJ1594" s="16"/>
    </row>
    <row r="1595">
      <c r="B1595" s="7" t="s">
        <v>455</v>
      </c>
      <c r="C1595" s="16"/>
      <c r="D1595" s="16"/>
      <c r="E1595" s="16"/>
      <c r="F1595" s="16"/>
      <c r="G1595" s="16"/>
      <c r="H1595" s="16"/>
      <c r="I1595" s="16"/>
      <c r="J1595" s="16"/>
      <c r="K1595" s="16"/>
      <c r="L1595" s="16"/>
      <c r="M1595" s="16"/>
      <c r="N1595" s="16"/>
      <c r="O1595" s="16"/>
      <c r="P1595" s="16"/>
      <c r="Q1595" s="16"/>
      <c r="R1595" s="16"/>
      <c r="S1595" s="16"/>
      <c r="T1595" s="16"/>
      <c r="U1595" s="16"/>
      <c r="V1595" s="16"/>
      <c r="W1595" s="16"/>
      <c r="X1595" s="16"/>
      <c r="Y1595" s="16"/>
      <c r="Z1595" s="16"/>
      <c r="AA1595" s="16"/>
      <c r="AB1595" s="16"/>
      <c r="AC1595" s="16"/>
      <c r="AD1595" s="16"/>
      <c r="AE1595" s="16"/>
      <c r="AF1595" s="16"/>
      <c r="AG1595" s="16"/>
      <c r="AH1595" s="16"/>
      <c r="AI1595" s="16"/>
      <c r="AJ1595" s="16"/>
    </row>
    <row r="1596">
      <c r="B1596" s="26" t="s">
        <v>65</v>
      </c>
      <c r="C1596" s="16"/>
      <c r="D1596" s="16"/>
      <c r="E1596" s="16"/>
      <c r="F1596" s="16"/>
      <c r="G1596" s="16"/>
      <c r="H1596" s="16"/>
      <c r="I1596" s="16"/>
      <c r="J1596" s="16"/>
      <c r="K1596" s="16"/>
      <c r="L1596" s="16"/>
      <c r="M1596" s="16"/>
      <c r="N1596" s="16"/>
      <c r="O1596" s="16"/>
      <c r="P1596" s="16"/>
      <c r="Q1596" s="16"/>
      <c r="R1596" s="16"/>
      <c r="S1596" s="16"/>
      <c r="T1596" s="16"/>
      <c r="U1596" s="16"/>
      <c r="V1596" s="16"/>
      <c r="W1596" s="16"/>
      <c r="X1596" s="16"/>
      <c r="Y1596" s="16"/>
      <c r="Z1596" s="16"/>
      <c r="AA1596" s="16"/>
      <c r="AB1596" s="16"/>
      <c r="AC1596" s="16"/>
      <c r="AD1596" s="16"/>
      <c r="AE1596" s="16"/>
      <c r="AF1596" s="16"/>
      <c r="AG1596" s="16"/>
      <c r="AH1596" s="16"/>
      <c r="AI1596" s="16"/>
      <c r="AJ1596" s="16"/>
    </row>
    <row r="1597">
      <c r="B1597" t="s">
        <v>449</v>
      </c>
      <c r="C1597" s="16" t="n">
        <v>0.0171155262600987</v>
      </c>
      <c r="D1597" s="16" t="n">
        <v>0.016414441434574</v>
      </c>
      <c r="E1597" s="16" t="n">
        <v>0.0182580233606211</v>
      </c>
      <c r="F1597" s="16"/>
      <c r="G1597" s="16" t="n">
        <v>0.0186341230875767</v>
      </c>
      <c r="H1597" s="16" t="n">
        <v>0.020999435298987</v>
      </c>
      <c r="I1597" s="16" t="n">
        <v>0.0129024739732338</v>
      </c>
      <c r="J1597" s="16"/>
      <c r="K1597" s="16" t="n">
        <v>0.00919016321284364</v>
      </c>
      <c r="L1597" s="16" t="n">
        <v>0.0262289781679417</v>
      </c>
      <c r="M1597" s="16" t="n">
        <v>0.0161754917447486</v>
      </c>
      <c r="N1597" s="16" t="n">
        <v>0.016932142102421</v>
      </c>
      <c r="O1597" s="16" t="n">
        <v>0.00684784501961763</v>
      </c>
      <c r="P1597" s="16" t="n">
        <v>0.0247665149355439</v>
      </c>
      <c r="Q1597" s="16" t="n">
        <v>0.00385938311954331</v>
      </c>
      <c r="R1597" s="16" t="n">
        <v>0.018972839029469</v>
      </c>
      <c r="S1597" s="16" t="n">
        <v>0.0187780287492589</v>
      </c>
      <c r="T1597" s="16" t="n">
        <v>0.0193046175311378</v>
      </c>
      <c r="U1597" s="16" t="n">
        <v>0.0449319563284246</v>
      </c>
      <c r="V1597" s="16" t="n">
        <v>0</v>
      </c>
      <c r="W1597" s="16"/>
      <c r="X1597" s="16" t="n">
        <v>0.0215642582513741</v>
      </c>
      <c r="Y1597" s="16" t="n">
        <v>0.00951497862143729</v>
      </c>
      <c r="Z1597" s="16"/>
      <c r="AA1597" s="16" t="n">
        <v>0.00852903795796712</v>
      </c>
      <c r="AB1597" s="16" t="n">
        <v>0.0168808094950864</v>
      </c>
      <c r="AC1597" s="16" t="n">
        <v>0.0236309555823696</v>
      </c>
      <c r="AD1597" s="16"/>
      <c r="AE1597" s="16" t="n">
        <v>0.011188113168116</v>
      </c>
      <c r="AF1597" s="16" t="n">
        <v>0.0145475888375548</v>
      </c>
      <c r="AG1597" s="16" t="n">
        <v>0.0383434734160227</v>
      </c>
      <c r="AH1597" s="16"/>
      <c r="AI1597" s="16" t="n">
        <v>0.0113536994396241</v>
      </c>
      <c r="AJ1597" s="16" t="n">
        <v>0.0158358596443771</v>
      </c>
    </row>
    <row r="1598">
      <c r="B1598" t="s">
        <v>450</v>
      </c>
      <c r="C1598" s="16" t="n">
        <v>0.0323454162444871</v>
      </c>
      <c r="D1598" s="16" t="n">
        <v>0.043373171307673</v>
      </c>
      <c r="E1598" s="16" t="n">
        <v>0.0221647261107367</v>
      </c>
      <c r="F1598" s="16"/>
      <c r="G1598" s="16" t="n">
        <v>0.028469054836996</v>
      </c>
      <c r="H1598" s="16" t="n">
        <v>0.0427953813590881</v>
      </c>
      <c r="I1598" s="16" t="n">
        <v>0.0241546352231386</v>
      </c>
      <c r="J1598" s="16"/>
      <c r="K1598" s="16" t="n">
        <v>0.0480588709867798</v>
      </c>
      <c r="L1598" s="16" t="n">
        <v>0.0169364705533294</v>
      </c>
      <c r="M1598" s="16" t="n">
        <v>0.0264118477557199</v>
      </c>
      <c r="N1598" s="16" t="n">
        <v>0.0443623220655432</v>
      </c>
      <c r="O1598" s="16" t="n">
        <v>0.0217625659535202</v>
      </c>
      <c r="P1598" s="16" t="n">
        <v>0.0318234442038501</v>
      </c>
      <c r="Q1598" s="16" t="n">
        <v>0.0192825740224898</v>
      </c>
      <c r="R1598" s="16" t="n">
        <v>0.0328335775640938</v>
      </c>
      <c r="S1598" s="16" t="n">
        <v>0.0524244658415026</v>
      </c>
      <c r="T1598" s="16" t="n">
        <v>0.0196452174424194</v>
      </c>
      <c r="U1598" s="16" t="n">
        <v>0.0350037718202739</v>
      </c>
      <c r="V1598" s="16" t="n">
        <v>0.0253766152008896</v>
      </c>
      <c r="W1598" s="16"/>
      <c r="X1598" s="16" t="n">
        <v>0.0320061807320904</v>
      </c>
      <c r="Y1598" s="16" t="n">
        <v>0.0329249916555825</v>
      </c>
      <c r="Z1598" s="16"/>
      <c r="AA1598" s="16" t="n">
        <v>0.0139762075416798</v>
      </c>
      <c r="AB1598" s="16" t="n">
        <v>0.0334156496809307</v>
      </c>
      <c r="AC1598" s="16" t="n">
        <v>0.0441808620933048</v>
      </c>
      <c r="AD1598" s="16"/>
      <c r="AE1598" s="16" t="n">
        <v>0.0353232110585148</v>
      </c>
      <c r="AF1598" s="16" t="n">
        <v>0.0305071250469005</v>
      </c>
      <c r="AG1598" s="16" t="n">
        <v>0.0283570587433914</v>
      </c>
      <c r="AH1598" s="16"/>
      <c r="AI1598" s="16" t="n">
        <v>0.0189043050385269</v>
      </c>
      <c r="AJ1598" s="16" t="n">
        <v>0.0296407450875994</v>
      </c>
    </row>
    <row r="1599">
      <c r="B1599" t="s">
        <v>451</v>
      </c>
      <c r="C1599" s="16" t="n">
        <v>0.0988250409018846</v>
      </c>
      <c r="D1599" s="16" t="n">
        <v>0.104000128584083</v>
      </c>
      <c r="E1599" s="16" t="n">
        <v>0.0943735900054731</v>
      </c>
      <c r="F1599" s="16"/>
      <c r="G1599" s="16" t="n">
        <v>0.0549796538948366</v>
      </c>
      <c r="H1599" s="16" t="n">
        <v>0.102833053640002</v>
      </c>
      <c r="I1599" s="16" t="n">
        <v>0.112413453644948</v>
      </c>
      <c r="J1599" s="16"/>
      <c r="K1599" s="16" t="n">
        <v>0.109416488028095</v>
      </c>
      <c r="L1599" s="16" t="n">
        <v>0.0717421803564084</v>
      </c>
      <c r="M1599" s="16" t="n">
        <v>0.0677961452863887</v>
      </c>
      <c r="N1599" s="16" t="n">
        <v>0.0872527320753306</v>
      </c>
      <c r="O1599" s="16" t="n">
        <v>0.124265370673348</v>
      </c>
      <c r="P1599" s="16" t="n">
        <v>0.116145227860732</v>
      </c>
      <c r="Q1599" s="16" t="n">
        <v>0.107785385603827</v>
      </c>
      <c r="R1599" s="16" t="n">
        <v>0.0756017792825765</v>
      </c>
      <c r="S1599" s="16" t="n">
        <v>0.1213070001964</v>
      </c>
      <c r="T1599" s="16" t="n">
        <v>0.106952937357253</v>
      </c>
      <c r="U1599" s="16" t="n">
        <v>0.0595678383766926</v>
      </c>
      <c r="V1599" s="16" t="n">
        <v>0.131130182691289</v>
      </c>
      <c r="W1599" s="16"/>
      <c r="X1599" s="16" t="n">
        <v>0.098549590457545</v>
      </c>
      <c r="Y1599" s="16" t="n">
        <v>0.0992956411152485</v>
      </c>
      <c r="Z1599" s="16"/>
      <c r="AA1599" s="16" t="n">
        <v>0.09518078112823</v>
      </c>
      <c r="AB1599" s="16" t="n">
        <v>0.0828757264062766</v>
      </c>
      <c r="AC1599" s="16" t="n">
        <v>0.122790016541522</v>
      </c>
      <c r="AD1599" s="16"/>
      <c r="AE1599" s="16" t="n">
        <v>0.0927335287133032</v>
      </c>
      <c r="AF1599" s="16" t="n">
        <v>0.0985248159042562</v>
      </c>
      <c r="AG1599" s="16" t="n">
        <v>0.115649561663956</v>
      </c>
      <c r="AH1599" s="16"/>
      <c r="AI1599" s="16" t="n">
        <v>0.0904385960463428</v>
      </c>
      <c r="AJ1599" s="16" t="n">
        <v>0.0818832215368757</v>
      </c>
    </row>
    <row r="1600">
      <c r="B1600" t="s">
        <v>452</v>
      </c>
      <c r="C1600" s="16" t="n">
        <v>0.322713498084086</v>
      </c>
      <c r="D1600" s="16" t="n">
        <v>0.324569843475967</v>
      </c>
      <c r="E1600" s="16" t="n">
        <v>0.32331082557461</v>
      </c>
      <c r="F1600" s="16"/>
      <c r="G1600" s="16" t="n">
        <v>0.35300264107447</v>
      </c>
      <c r="H1600" s="16" t="n">
        <v>0.314459952555672</v>
      </c>
      <c r="I1600" s="16" t="n">
        <v>0.318428941535682</v>
      </c>
      <c r="J1600" s="16"/>
      <c r="K1600" s="16" t="n">
        <v>0.274606458747773</v>
      </c>
      <c r="L1600" s="16" t="n">
        <v>0.369491179965564</v>
      </c>
      <c r="M1600" s="16" t="n">
        <v>0.267320895164637</v>
      </c>
      <c r="N1600" s="16" t="n">
        <v>0.329396356229662</v>
      </c>
      <c r="O1600" s="16" t="n">
        <v>0.345886625854628</v>
      </c>
      <c r="P1600" s="16" t="n">
        <v>0.30226953429997</v>
      </c>
      <c r="Q1600" s="16" t="n">
        <v>0.335774330031018</v>
      </c>
      <c r="R1600" s="16" t="n">
        <v>0.335797054098469</v>
      </c>
      <c r="S1600" s="16" t="n">
        <v>0.322007543110255</v>
      </c>
      <c r="T1600" s="16" t="n">
        <v>0.346252009312489</v>
      </c>
      <c r="U1600" s="16" t="n">
        <v>0.373435202877053</v>
      </c>
      <c r="V1600" s="16" t="n">
        <v>0.287191060038984</v>
      </c>
      <c r="W1600" s="16"/>
      <c r="X1600" s="16" t="n">
        <v>0.311487699048884</v>
      </c>
      <c r="Y1600" s="16" t="n">
        <v>0.341892495721261</v>
      </c>
      <c r="Z1600" s="16"/>
      <c r="AA1600" s="16" t="n">
        <v>0.367643692805264</v>
      </c>
      <c r="AB1600" s="16" t="n">
        <v>0.30630863528743</v>
      </c>
      <c r="AC1600" s="16" t="n">
        <v>0.312205493644986</v>
      </c>
      <c r="AD1600" s="16"/>
      <c r="AE1600" s="16" t="n">
        <v>0.324746785823427</v>
      </c>
      <c r="AF1600" s="16" t="n">
        <v>0.314392092668991</v>
      </c>
      <c r="AG1600" s="16" t="n">
        <v>0.335069753523251</v>
      </c>
      <c r="AH1600" s="16"/>
      <c r="AI1600" s="16" t="n">
        <v>0.294806028593859</v>
      </c>
      <c r="AJ1600" s="16" t="n">
        <v>0.371752482674864</v>
      </c>
    </row>
    <row r="1601">
      <c r="B1601" t="s">
        <v>453</v>
      </c>
      <c r="C1601" s="16" t="n">
        <v>0.478244542858808</v>
      </c>
      <c r="D1601" s="16" t="n">
        <v>0.456750966521278</v>
      </c>
      <c r="E1601" s="16" t="n">
        <v>0.493956851829355</v>
      </c>
      <c r="F1601" s="16"/>
      <c r="G1601" s="16" t="n">
        <v>0.490610648496776</v>
      </c>
      <c r="H1601" s="16" t="n">
        <v>0.468230699535811</v>
      </c>
      <c r="I1601" s="16" t="n">
        <v>0.482676489907964</v>
      </c>
      <c r="J1601" s="16"/>
      <c r="K1601" s="16" t="n">
        <v>0.513821492671641</v>
      </c>
      <c r="L1601" s="16" t="n">
        <v>0.480343700652087</v>
      </c>
      <c r="M1601" s="16" t="n">
        <v>0.550029925858295</v>
      </c>
      <c r="N1601" s="16" t="n">
        <v>0.465644025143516</v>
      </c>
      <c r="O1601" s="16" t="n">
        <v>0.469952491086697</v>
      </c>
      <c r="P1601" s="16" t="n">
        <v>0.464292490941989</v>
      </c>
      <c r="Q1601" s="16" t="n">
        <v>0.465240536799728</v>
      </c>
      <c r="R1601" s="16" t="n">
        <v>0.476754788421054</v>
      </c>
      <c r="S1601" s="16" t="n">
        <v>0.438606905671253</v>
      </c>
      <c r="T1601" s="16" t="n">
        <v>0.472630669418421</v>
      </c>
      <c r="U1601" s="16" t="n">
        <v>0.414767528091173</v>
      </c>
      <c r="V1601" s="16" t="n">
        <v>0.504879008571164</v>
      </c>
      <c r="W1601" s="16"/>
      <c r="X1601" s="16" t="n">
        <v>0.482796002355567</v>
      </c>
      <c r="Y1601" s="16" t="n">
        <v>0.470468487839445</v>
      </c>
      <c r="Z1601" s="16"/>
      <c r="AA1601" s="16" t="n">
        <v>0.485762881145888</v>
      </c>
      <c r="AB1601" s="16" t="n">
        <v>0.51291819101175</v>
      </c>
      <c r="AC1601" s="16" t="n">
        <v>0.426436889905599</v>
      </c>
      <c r="AD1601" s="16"/>
      <c r="AE1601" s="16" t="n">
        <v>0.48355187694966</v>
      </c>
      <c r="AF1601" s="16" t="n">
        <v>0.490472237793534</v>
      </c>
      <c r="AG1601" s="16" t="n">
        <v>0.43804964648469</v>
      </c>
      <c r="AH1601" s="16"/>
      <c r="AI1601" s="16" t="n">
        <v>0.559064602452951</v>
      </c>
      <c r="AJ1601" s="16" t="n">
        <v>0.461703974684255</v>
      </c>
    </row>
    <row r="1602">
      <c r="B1602" t="s">
        <v>94</v>
      </c>
      <c r="C1602" s="16" t="n">
        <v>0.0507559756506357</v>
      </c>
      <c r="D1602" s="16" t="n">
        <v>0.0548914486764254</v>
      </c>
      <c r="E1602" s="16" t="n">
        <v>0.0479359831192042</v>
      </c>
      <c r="F1602" s="16"/>
      <c r="G1602" s="16" t="n">
        <v>0.0543038786093448</v>
      </c>
      <c r="H1602" s="16" t="n">
        <v>0.0506814776104401</v>
      </c>
      <c r="I1602" s="16" t="n">
        <v>0.0494240057150338</v>
      </c>
      <c r="J1602" s="16"/>
      <c r="K1602" s="16" t="n">
        <v>0.0449065263528687</v>
      </c>
      <c r="L1602" s="16" t="n">
        <v>0.03525749030467</v>
      </c>
      <c r="M1602" s="16" t="n">
        <v>0.0722656941902114</v>
      </c>
      <c r="N1602" s="16" t="n">
        <v>0.0564124223835267</v>
      </c>
      <c r="O1602" s="16" t="n">
        <v>0.0312851014121891</v>
      </c>
      <c r="P1602" s="16" t="n">
        <v>0.0607027877579152</v>
      </c>
      <c r="Q1602" s="16" t="n">
        <v>0.0680577904233943</v>
      </c>
      <c r="R1602" s="16" t="n">
        <v>0.060039961604338</v>
      </c>
      <c r="S1602" s="16" t="n">
        <v>0.0468760564313312</v>
      </c>
      <c r="T1602" s="16" t="n">
        <v>0.03521454893828</v>
      </c>
      <c r="U1602" s="16" t="n">
        <v>0.0722937025063824</v>
      </c>
      <c r="V1602" s="16" t="n">
        <v>0.0514231334976727</v>
      </c>
      <c r="W1602" s="16"/>
      <c r="X1602" s="16" t="n">
        <v>0.0535962691545399</v>
      </c>
      <c r="Y1602" s="16" t="n">
        <v>0.0459034050470252</v>
      </c>
      <c r="Z1602" s="16"/>
      <c r="AA1602" s="16" t="n">
        <v>0.0289073994209719</v>
      </c>
      <c r="AB1602" s="16" t="n">
        <v>0.0476009881185266</v>
      </c>
      <c r="AC1602" s="16" t="n">
        <v>0.0707557822322189</v>
      </c>
      <c r="AD1602" s="16"/>
      <c r="AE1602" s="16" t="n">
        <v>0.0524564842869785</v>
      </c>
      <c r="AF1602" s="16" t="n">
        <v>0.0515561397487637</v>
      </c>
      <c r="AG1602" s="16" t="n">
        <v>0.044530506168689</v>
      </c>
      <c r="AH1602" s="16"/>
      <c r="AI1602" s="16" t="n">
        <v>0.0254327684286966</v>
      </c>
      <c r="AJ1602" s="16" t="n">
        <v>0.0391837163720294</v>
      </c>
    </row>
    <row r="1603">
      <c r="C1603" s="16"/>
      <c r="D1603" s="16"/>
      <c r="E1603" s="16"/>
      <c r="F1603" s="16"/>
      <c r="G1603" s="16"/>
      <c r="H1603" s="16"/>
      <c r="I1603" s="16"/>
      <c r="J1603" s="16"/>
      <c r="K1603" s="16"/>
      <c r="L1603" s="16"/>
      <c r="M1603" s="16"/>
      <c r="N1603" s="16"/>
      <c r="O1603" s="16"/>
      <c r="P1603" s="16"/>
      <c r="Q1603" s="16"/>
      <c r="R1603" s="16"/>
      <c r="S1603" s="16"/>
      <c r="T1603" s="16"/>
      <c r="U1603" s="16"/>
      <c r="V1603" s="16"/>
      <c r="W1603" s="16"/>
      <c r="X1603" s="16"/>
      <c r="Y1603" s="16"/>
      <c r="Z1603" s="16"/>
      <c r="AA1603" s="16"/>
      <c r="AB1603" s="16"/>
      <c r="AC1603" s="16"/>
      <c r="AD1603" s="16"/>
      <c r="AE1603" s="16"/>
      <c r="AF1603" s="16"/>
      <c r="AG1603" s="16"/>
      <c r="AH1603" s="16"/>
      <c r="AI1603" s="16"/>
      <c r="AJ1603" s="16"/>
    </row>
    <row r="1604">
      <c r="B1604" s="7" t="s">
        <v>456</v>
      </c>
      <c r="C1604" s="16"/>
      <c r="D1604" s="16"/>
      <c r="E1604" s="16"/>
      <c r="F1604" s="16"/>
      <c r="G1604" s="16"/>
      <c r="H1604" s="16"/>
      <c r="I1604" s="16"/>
      <c r="J1604" s="16"/>
      <c r="K1604" s="16"/>
      <c r="L1604" s="16"/>
      <c r="M1604" s="16"/>
      <c r="N1604" s="16"/>
      <c r="O1604" s="16"/>
      <c r="P1604" s="16"/>
      <c r="Q1604" s="16"/>
      <c r="R1604" s="16"/>
      <c r="S1604" s="16"/>
      <c r="T1604" s="16"/>
      <c r="U1604" s="16"/>
      <c r="V1604" s="16"/>
      <c r="W1604" s="16"/>
      <c r="X1604" s="16"/>
      <c r="Y1604" s="16"/>
      <c r="Z1604" s="16"/>
      <c r="AA1604" s="16"/>
      <c r="AB1604" s="16"/>
      <c r="AC1604" s="16"/>
      <c r="AD1604" s="16"/>
      <c r="AE1604" s="16"/>
      <c r="AF1604" s="16"/>
      <c r="AG1604" s="16"/>
      <c r="AH1604" s="16"/>
      <c r="AI1604" s="16"/>
      <c r="AJ1604" s="16"/>
    </row>
    <row r="1605">
      <c r="B1605" s="26" t="s">
        <v>65</v>
      </c>
      <c r="C1605" s="16"/>
      <c r="D1605" s="16"/>
      <c r="E1605" s="16"/>
      <c r="F1605" s="16"/>
      <c r="G1605" s="16"/>
      <c r="H1605" s="16"/>
      <c r="I1605" s="16"/>
      <c r="J1605" s="16"/>
      <c r="K1605" s="16"/>
      <c r="L1605" s="16"/>
      <c r="M1605" s="16"/>
      <c r="N1605" s="16"/>
      <c r="O1605" s="16"/>
      <c r="P1605" s="16"/>
      <c r="Q1605" s="16"/>
      <c r="R1605" s="16"/>
      <c r="S1605" s="16"/>
      <c r="T1605" s="16"/>
      <c r="U1605" s="16"/>
      <c r="V1605" s="16"/>
      <c r="W1605" s="16"/>
      <c r="X1605" s="16"/>
      <c r="Y1605" s="16"/>
      <c r="Z1605" s="16"/>
      <c r="AA1605" s="16"/>
      <c r="AB1605" s="16"/>
      <c r="AC1605" s="16"/>
      <c r="AD1605" s="16"/>
      <c r="AE1605" s="16"/>
      <c r="AF1605" s="16"/>
      <c r="AG1605" s="16"/>
      <c r="AH1605" s="16"/>
      <c r="AI1605" s="16"/>
      <c r="AJ1605" s="16"/>
    </row>
    <row r="1606">
      <c r="B1606" t="s">
        <v>449</v>
      </c>
      <c r="C1606" s="16" t="n">
        <v>0.0327467642357015</v>
      </c>
      <c r="D1606" s="16" t="n">
        <v>0.0355255154914136</v>
      </c>
      <c r="E1606" s="16" t="n">
        <v>0.0297318865253561</v>
      </c>
      <c r="F1606" s="16"/>
      <c r="G1606" s="16" t="n">
        <v>0.0225147776549815</v>
      </c>
      <c r="H1606" s="16" t="n">
        <v>0.0266735589482943</v>
      </c>
      <c r="I1606" s="16" t="n">
        <v>0.0424379902266772</v>
      </c>
      <c r="J1606" s="16"/>
      <c r="K1606" s="16" t="n">
        <v>0.0230999704658621</v>
      </c>
      <c r="L1606" s="16" t="n">
        <v>0.047769822423234</v>
      </c>
      <c r="M1606" s="16" t="n">
        <v>0.0364338996709926</v>
      </c>
      <c r="N1606" s="16" t="n">
        <v>0.0392591160059484</v>
      </c>
      <c r="O1606" s="16" t="n">
        <v>0.0204659512683306</v>
      </c>
      <c r="P1606" s="16" t="n">
        <v>0.0291815052302893</v>
      </c>
      <c r="Q1606" s="16" t="n">
        <v>0.0161808021885593</v>
      </c>
      <c r="R1606" s="16" t="n">
        <v>0.0327592155432984</v>
      </c>
      <c r="S1606" s="16" t="n">
        <v>0.0451059191623605</v>
      </c>
      <c r="T1606" s="16" t="n">
        <v>0.0283765973474747</v>
      </c>
      <c r="U1606" s="16" t="n">
        <v>0.0461955743146823</v>
      </c>
      <c r="V1606" s="16" t="n">
        <v>0.0164997847238826</v>
      </c>
      <c r="W1606" s="16"/>
      <c r="X1606" s="16" t="n">
        <v>0.0379883421959569</v>
      </c>
      <c r="Y1606" s="16" t="n">
        <v>0.0237916590356559</v>
      </c>
      <c r="Z1606" s="16"/>
      <c r="AA1606" s="16" t="n">
        <v>0.0278926099526596</v>
      </c>
      <c r="AB1606" s="16" t="n">
        <v>0.0223451674189114</v>
      </c>
      <c r="AC1606" s="16" t="n">
        <v>0.0501652392683513</v>
      </c>
      <c r="AD1606" s="16"/>
      <c r="AE1606" s="16" t="n">
        <v>0.0295676981368682</v>
      </c>
      <c r="AF1606" s="16" t="n">
        <v>0.0271839576720418</v>
      </c>
      <c r="AG1606" s="16" t="n">
        <v>0.0530641372599186</v>
      </c>
      <c r="AH1606" s="16"/>
      <c r="AI1606" s="16" t="n">
        <v>0.0125759554120616</v>
      </c>
      <c r="AJ1606" s="16" t="n">
        <v>0.0300817990860532</v>
      </c>
    </row>
    <row r="1607">
      <c r="B1607" t="s">
        <v>450</v>
      </c>
      <c r="C1607" s="16" t="n">
        <v>0.0462364883112078</v>
      </c>
      <c r="D1607" s="16" t="n">
        <v>0.0562415433847258</v>
      </c>
      <c r="E1607" s="16" t="n">
        <v>0.0365504372254472</v>
      </c>
      <c r="F1607" s="16"/>
      <c r="G1607" s="16" t="n">
        <v>0.0400839099080807</v>
      </c>
      <c r="H1607" s="16" t="n">
        <v>0.0478628401870161</v>
      </c>
      <c r="I1607" s="16" t="n">
        <v>0.0471534818814395</v>
      </c>
      <c r="J1607" s="16"/>
      <c r="K1607" s="16" t="n">
        <v>0.0315555045762611</v>
      </c>
      <c r="L1607" s="16" t="n">
        <v>0.0461805188951754</v>
      </c>
      <c r="M1607" s="16" t="n">
        <v>0.0703410150509097</v>
      </c>
      <c r="N1607" s="16" t="n">
        <v>0.0577425877326788</v>
      </c>
      <c r="O1607" s="16" t="n">
        <v>0.0523307093703136</v>
      </c>
      <c r="P1607" s="16" t="n">
        <v>0.0525316330691673</v>
      </c>
      <c r="Q1607" s="16" t="n">
        <v>0.0656748427934744</v>
      </c>
      <c r="R1607" s="16" t="n">
        <v>0.022750229368114</v>
      </c>
      <c r="S1607" s="16" t="n">
        <v>0.0447291246685192</v>
      </c>
      <c r="T1607" s="16" t="n">
        <v>0.020547708182762</v>
      </c>
      <c r="U1607" s="16" t="n">
        <v>0.0502059879910006</v>
      </c>
      <c r="V1607" s="16" t="n">
        <v>0.0253766152008896</v>
      </c>
      <c r="W1607" s="16"/>
      <c r="X1607" s="16" t="n">
        <v>0.0522557520667577</v>
      </c>
      <c r="Y1607" s="16" t="n">
        <v>0.0359527263283672</v>
      </c>
      <c r="Z1607" s="16"/>
      <c r="AA1607" s="16" t="n">
        <v>0.0477072033461596</v>
      </c>
      <c r="AB1607" s="16" t="n">
        <v>0.0376237803034828</v>
      </c>
      <c r="AC1607" s="16" t="n">
        <v>0.056694182469127</v>
      </c>
      <c r="AD1607" s="16"/>
      <c r="AE1607" s="16" t="n">
        <v>0.0446667673808201</v>
      </c>
      <c r="AF1607" s="16" t="n">
        <v>0.0431034098289297</v>
      </c>
      <c r="AG1607" s="16" t="n">
        <v>0.0570930292932873</v>
      </c>
      <c r="AH1607" s="16"/>
      <c r="AI1607" s="16" t="n">
        <v>0.0451566630842129</v>
      </c>
      <c r="AJ1607" s="16" t="n">
        <v>0.043437142930359</v>
      </c>
    </row>
    <row r="1608">
      <c r="B1608" t="s">
        <v>451</v>
      </c>
      <c r="C1608" s="16" t="n">
        <v>0.140873735742836</v>
      </c>
      <c r="D1608" s="16" t="n">
        <v>0.136460879838315</v>
      </c>
      <c r="E1608" s="16" t="n">
        <v>0.146053199262073</v>
      </c>
      <c r="F1608" s="16"/>
      <c r="G1608" s="16" t="n">
        <v>0.137341884738088</v>
      </c>
      <c r="H1608" s="16" t="n">
        <v>0.154001278067061</v>
      </c>
      <c r="I1608" s="16" t="n">
        <v>0.130055890236895</v>
      </c>
      <c r="J1608" s="16"/>
      <c r="K1608" s="16" t="n">
        <v>0.146763786191631</v>
      </c>
      <c r="L1608" s="16" t="n">
        <v>0.108676629643408</v>
      </c>
      <c r="M1608" s="16" t="n">
        <v>0.0730009543512737</v>
      </c>
      <c r="N1608" s="16" t="n">
        <v>0.117273093035208</v>
      </c>
      <c r="O1608" s="16" t="n">
        <v>0.10796191110555</v>
      </c>
      <c r="P1608" s="16" t="n">
        <v>0.164526069448162</v>
      </c>
      <c r="Q1608" s="16" t="n">
        <v>0.129314913893625</v>
      </c>
      <c r="R1608" s="16" t="n">
        <v>0.25973250283175</v>
      </c>
      <c r="S1608" s="16" t="n">
        <v>0.153211327654732</v>
      </c>
      <c r="T1608" s="16" t="n">
        <v>0.200559312644342</v>
      </c>
      <c r="U1608" s="16" t="n">
        <v>0.195696476122515</v>
      </c>
      <c r="V1608" s="16" t="n">
        <v>0.0971470920744948</v>
      </c>
      <c r="W1608" s="16"/>
      <c r="X1608" s="16" t="n">
        <v>0.138474785730805</v>
      </c>
      <c r="Y1608" s="16" t="n">
        <v>0.144972281999381</v>
      </c>
      <c r="Z1608" s="16"/>
      <c r="AA1608" s="16" t="n">
        <v>0.100036660453382</v>
      </c>
      <c r="AB1608" s="16" t="n">
        <v>0.125538638417778</v>
      </c>
      <c r="AC1608" s="16" t="n">
        <v>0.190879216851253</v>
      </c>
      <c r="AD1608" s="16"/>
      <c r="AE1608" s="16" t="n">
        <v>0.11383387061473</v>
      </c>
      <c r="AF1608" s="16" t="n">
        <v>0.161109148822454</v>
      </c>
      <c r="AG1608" s="16" t="n">
        <v>0.169529495829327</v>
      </c>
      <c r="AH1608" s="16"/>
      <c r="AI1608" s="16" t="n">
        <v>0.102150182591091</v>
      </c>
      <c r="AJ1608" s="16" t="n">
        <v>0.129442799402278</v>
      </c>
    </row>
    <row r="1609">
      <c r="B1609" t="s">
        <v>452</v>
      </c>
      <c r="C1609" s="16" t="n">
        <v>0.329374552390995</v>
      </c>
      <c r="D1609" s="16" t="n">
        <v>0.320854085009559</v>
      </c>
      <c r="E1609" s="16" t="n">
        <v>0.338211534033079</v>
      </c>
      <c r="F1609" s="16"/>
      <c r="G1609" s="16" t="n">
        <v>0.314811653920509</v>
      </c>
      <c r="H1609" s="16" t="n">
        <v>0.321177450884437</v>
      </c>
      <c r="I1609" s="16" t="n">
        <v>0.34275220952567</v>
      </c>
      <c r="J1609" s="16"/>
      <c r="K1609" s="16" t="n">
        <v>0.333957724810553</v>
      </c>
      <c r="L1609" s="16" t="n">
        <v>0.358923333207484</v>
      </c>
      <c r="M1609" s="16" t="n">
        <v>0.326159937751877</v>
      </c>
      <c r="N1609" s="16" t="n">
        <v>0.377568941622537</v>
      </c>
      <c r="O1609" s="16" t="n">
        <v>0.39419735985266</v>
      </c>
      <c r="P1609" s="16" t="n">
        <v>0.309170985991346</v>
      </c>
      <c r="Q1609" s="16" t="n">
        <v>0.265077552574483</v>
      </c>
      <c r="R1609" s="16" t="n">
        <v>0.232221123949998</v>
      </c>
      <c r="S1609" s="16" t="n">
        <v>0.339213187034241</v>
      </c>
      <c r="T1609" s="16" t="n">
        <v>0.304886242619533</v>
      </c>
      <c r="U1609" s="16" t="n">
        <v>0.264556032327453</v>
      </c>
      <c r="V1609" s="16" t="n">
        <v>0.395936091761262</v>
      </c>
      <c r="W1609" s="16"/>
      <c r="X1609" s="16" t="n">
        <v>0.322056797459805</v>
      </c>
      <c r="Y1609" s="16" t="n">
        <v>0.341876754158068</v>
      </c>
      <c r="Z1609" s="16"/>
      <c r="AA1609" s="16" t="n">
        <v>0.381776626110107</v>
      </c>
      <c r="AB1609" s="16" t="n">
        <v>0.319021296444633</v>
      </c>
      <c r="AC1609" s="16" t="n">
        <v>0.30537576878</v>
      </c>
      <c r="AD1609" s="16"/>
      <c r="AE1609" s="16" t="n">
        <v>0.342898818340059</v>
      </c>
      <c r="AF1609" s="16" t="n">
        <v>0.319343850722991</v>
      </c>
      <c r="AG1609" s="16" t="n">
        <v>0.314849487104913</v>
      </c>
      <c r="AH1609" s="16"/>
      <c r="AI1609" s="16" t="n">
        <v>0.333842439132168</v>
      </c>
      <c r="AJ1609" s="16" t="n">
        <v>0.379747785664517</v>
      </c>
    </row>
    <row r="1610">
      <c r="B1610" t="s">
        <v>453</v>
      </c>
      <c r="C1610" s="16" t="n">
        <v>0.392964108923951</v>
      </c>
      <c r="D1610" s="16" t="n">
        <v>0.390039769645678</v>
      </c>
      <c r="E1610" s="16" t="n">
        <v>0.393225994888293</v>
      </c>
      <c r="F1610" s="16"/>
      <c r="G1610" s="16" t="n">
        <v>0.449415014059642</v>
      </c>
      <c r="H1610" s="16" t="n">
        <v>0.377371939129077</v>
      </c>
      <c r="I1610" s="16" t="n">
        <v>0.38517397542721</v>
      </c>
      <c r="J1610" s="16"/>
      <c r="K1610" s="16" t="n">
        <v>0.405894623931625</v>
      </c>
      <c r="L1610" s="16" t="n">
        <v>0.396206363826892</v>
      </c>
      <c r="M1610" s="16" t="n">
        <v>0.435086702698359</v>
      </c>
      <c r="N1610" s="16" t="n">
        <v>0.349973185887104</v>
      </c>
      <c r="O1610" s="16" t="n">
        <v>0.395854000740214</v>
      </c>
      <c r="P1610" s="16" t="n">
        <v>0.371487745684462</v>
      </c>
      <c r="Q1610" s="16" t="n">
        <v>0.437350308244229</v>
      </c>
      <c r="R1610" s="16" t="n">
        <v>0.414056931819766</v>
      </c>
      <c r="S1610" s="16" t="n">
        <v>0.3526576197299</v>
      </c>
      <c r="T1610" s="16" t="n">
        <v>0.399753905807961</v>
      </c>
      <c r="U1610" s="16" t="n">
        <v>0.383022622834998</v>
      </c>
      <c r="V1610" s="16" t="n">
        <v>0.374390696260056</v>
      </c>
      <c r="W1610" s="16"/>
      <c r="X1610" s="16" t="n">
        <v>0.388737976919102</v>
      </c>
      <c r="Y1610" s="16" t="n">
        <v>0.400184350038301</v>
      </c>
      <c r="Z1610" s="16"/>
      <c r="AA1610" s="16" t="n">
        <v>0.409437303032329</v>
      </c>
      <c r="AB1610" s="16" t="n">
        <v>0.445177953509551</v>
      </c>
      <c r="AC1610" s="16" t="n">
        <v>0.311228089198606</v>
      </c>
      <c r="AD1610" s="16"/>
      <c r="AE1610" s="16" t="n">
        <v>0.417189350619108</v>
      </c>
      <c r="AF1610" s="16" t="n">
        <v>0.384531004709508</v>
      </c>
      <c r="AG1610" s="16" t="n">
        <v>0.34659952561352</v>
      </c>
      <c r="AH1610" s="16"/>
      <c r="AI1610" s="16" t="n">
        <v>0.461453550179614</v>
      </c>
      <c r="AJ1610" s="16" t="n">
        <v>0.385922055892549</v>
      </c>
    </row>
    <row r="1611">
      <c r="B1611" t="s">
        <v>94</v>
      </c>
      <c r="C1611" s="16" t="n">
        <v>0.0578043503953081</v>
      </c>
      <c r="D1611" s="16" t="n">
        <v>0.0608782066303073</v>
      </c>
      <c r="E1611" s="16" t="n">
        <v>0.0562269480657519</v>
      </c>
      <c r="F1611" s="16"/>
      <c r="G1611" s="16" t="n">
        <v>0.0358327597186992</v>
      </c>
      <c r="H1611" s="16" t="n">
        <v>0.0729129327841154</v>
      </c>
      <c r="I1611" s="16" t="n">
        <v>0.0524264527021078</v>
      </c>
      <c r="J1611" s="16"/>
      <c r="K1611" s="16" t="n">
        <v>0.0587283900240686</v>
      </c>
      <c r="L1611" s="16" t="n">
        <v>0.0422433320038066</v>
      </c>
      <c r="M1611" s="16" t="n">
        <v>0.0589774904765882</v>
      </c>
      <c r="N1611" s="16" t="n">
        <v>0.0581830757165232</v>
      </c>
      <c r="O1611" s="16" t="n">
        <v>0.0291900676629317</v>
      </c>
      <c r="P1611" s="16" t="n">
        <v>0.0731020605765732</v>
      </c>
      <c r="Q1611" s="16" t="n">
        <v>0.086401580305629</v>
      </c>
      <c r="R1611" s="16" t="n">
        <v>0.0384799964870742</v>
      </c>
      <c r="S1611" s="16" t="n">
        <v>0.0650828217502464</v>
      </c>
      <c r="T1611" s="16" t="n">
        <v>0.0458762333979273</v>
      </c>
      <c r="U1611" s="16" t="n">
        <v>0.0603233064093524</v>
      </c>
      <c r="V1611" s="16" t="n">
        <v>0.0906497199794153</v>
      </c>
      <c r="W1611" s="16"/>
      <c r="X1611" s="16" t="n">
        <v>0.0604863456275733</v>
      </c>
      <c r="Y1611" s="16" t="n">
        <v>0.0532222284402269</v>
      </c>
      <c r="Z1611" s="16"/>
      <c r="AA1611" s="16" t="n">
        <v>0.0331495971053634</v>
      </c>
      <c r="AB1611" s="16" t="n">
        <v>0.0502931639056435</v>
      </c>
      <c r="AC1611" s="16" t="n">
        <v>0.0856575034326626</v>
      </c>
      <c r="AD1611" s="16"/>
      <c r="AE1611" s="16" t="n">
        <v>0.0518434949084147</v>
      </c>
      <c r="AF1611" s="16" t="n">
        <v>0.0647286282440761</v>
      </c>
      <c r="AG1611" s="16" t="n">
        <v>0.058864324899034</v>
      </c>
      <c r="AH1611" s="16"/>
      <c r="AI1611" s="16" t="n">
        <v>0.0448212096008521</v>
      </c>
      <c r="AJ1611" s="16" t="n">
        <v>0.0313684170242436</v>
      </c>
    </row>
    <row r="1612">
      <c r="C1612" s="16"/>
      <c r="D1612" s="16"/>
      <c r="E1612" s="16"/>
      <c r="F1612" s="16"/>
      <c r="G1612" s="16"/>
      <c r="H1612" s="16"/>
      <c r="I1612" s="16"/>
      <c r="J1612" s="16"/>
      <c r="K1612" s="16"/>
      <c r="L1612" s="16"/>
      <c r="M1612" s="16"/>
      <c r="N1612" s="16"/>
      <c r="O1612" s="16"/>
      <c r="P1612" s="16"/>
      <c r="Q1612" s="16"/>
      <c r="R1612" s="16"/>
      <c r="S1612" s="16"/>
      <c r="T1612" s="16"/>
      <c r="U1612" s="16"/>
      <c r="V1612" s="16"/>
      <c r="W1612" s="16"/>
      <c r="X1612" s="16"/>
      <c r="Y1612" s="16"/>
      <c r="Z1612" s="16"/>
      <c r="AA1612" s="16"/>
      <c r="AB1612" s="16"/>
      <c r="AC1612" s="16"/>
      <c r="AD1612" s="16"/>
      <c r="AE1612" s="16"/>
      <c r="AF1612" s="16"/>
      <c r="AG1612" s="16"/>
      <c r="AH1612" s="16"/>
      <c r="AI1612" s="16"/>
      <c r="AJ1612" s="16"/>
    </row>
    <row r="1613">
      <c r="B1613" s="7" t="s">
        <v>457</v>
      </c>
      <c r="C1613" s="16"/>
      <c r="D1613" s="16"/>
      <c r="E1613" s="16"/>
      <c r="F1613" s="16"/>
      <c r="G1613" s="16"/>
      <c r="H1613" s="16"/>
      <c r="I1613" s="16"/>
      <c r="J1613" s="16"/>
      <c r="K1613" s="16"/>
      <c r="L1613" s="16"/>
      <c r="M1613" s="16"/>
      <c r="N1613" s="16"/>
      <c r="O1613" s="16"/>
      <c r="P1613" s="16"/>
      <c r="Q1613" s="16"/>
      <c r="R1613" s="16"/>
      <c r="S1613" s="16"/>
      <c r="T1613" s="16"/>
      <c r="U1613" s="16"/>
      <c r="V1613" s="16"/>
      <c r="W1613" s="16"/>
      <c r="X1613" s="16"/>
      <c r="Y1613" s="16"/>
      <c r="Z1613" s="16"/>
      <c r="AA1613" s="16"/>
      <c r="AB1613" s="16"/>
      <c r="AC1613" s="16"/>
      <c r="AD1613" s="16"/>
      <c r="AE1613" s="16"/>
      <c r="AF1613" s="16"/>
      <c r="AG1613" s="16"/>
      <c r="AH1613" s="16"/>
      <c r="AI1613" s="16"/>
      <c r="AJ1613" s="16"/>
    </row>
    <row r="1614">
      <c r="B1614" s="26" t="s">
        <v>65</v>
      </c>
      <c r="C1614" s="16"/>
      <c r="D1614" s="16"/>
      <c r="E1614" s="16"/>
      <c r="F1614" s="16"/>
      <c r="G1614" s="16"/>
      <c r="H1614" s="16"/>
      <c r="I1614" s="16"/>
      <c r="J1614" s="16"/>
      <c r="K1614" s="16"/>
      <c r="L1614" s="16"/>
      <c r="M1614" s="16"/>
      <c r="N1614" s="16"/>
      <c r="O1614" s="16"/>
      <c r="P1614" s="16"/>
      <c r="Q1614" s="16"/>
      <c r="R1614" s="16"/>
      <c r="S1614" s="16"/>
      <c r="T1614" s="16"/>
      <c r="U1614" s="16"/>
      <c r="V1614" s="16"/>
      <c r="W1614" s="16"/>
      <c r="X1614" s="16"/>
      <c r="Y1614" s="16"/>
      <c r="Z1614" s="16"/>
      <c r="AA1614" s="16"/>
      <c r="AB1614" s="16"/>
      <c r="AC1614" s="16"/>
      <c r="AD1614" s="16"/>
      <c r="AE1614" s="16"/>
      <c r="AF1614" s="16"/>
      <c r="AG1614" s="16"/>
      <c r="AH1614" s="16"/>
      <c r="AI1614" s="16"/>
      <c r="AJ1614" s="16"/>
    </row>
    <row r="1615">
      <c r="B1615" t="s">
        <v>449</v>
      </c>
      <c r="C1615" s="16" t="n">
        <v>0.0192368326828178</v>
      </c>
      <c r="D1615" s="16" t="n">
        <v>0.0204503087744544</v>
      </c>
      <c r="E1615" s="16" t="n">
        <v>0.0185215631874632</v>
      </c>
      <c r="F1615" s="16"/>
      <c r="G1615" s="16" t="n">
        <v>0.0264409889759179</v>
      </c>
      <c r="H1615" s="16" t="n">
        <v>0.0191038049549358</v>
      </c>
      <c r="I1615" s="16" t="n">
        <v>0.0165152432005839</v>
      </c>
      <c r="J1615" s="16"/>
      <c r="K1615" s="16" t="n">
        <v>0.0126961098233771</v>
      </c>
      <c r="L1615" s="16" t="n">
        <v>0.00774553653142208</v>
      </c>
      <c r="M1615" s="16" t="n">
        <v>0.0180587737714779</v>
      </c>
      <c r="N1615" s="16" t="n">
        <v>0.0350109243478345</v>
      </c>
      <c r="O1615" s="16" t="n">
        <v>0</v>
      </c>
      <c r="P1615" s="16" t="n">
        <v>0.0232324101587495</v>
      </c>
      <c r="Q1615" s="16" t="n">
        <v>0.0252182926986067</v>
      </c>
      <c r="R1615" s="16" t="n">
        <v>0.0190472010502644</v>
      </c>
      <c r="S1615" s="16" t="n">
        <v>0.0259510959192603</v>
      </c>
      <c r="T1615" s="16" t="n">
        <v>0.0164475882966864</v>
      </c>
      <c r="U1615" s="16" t="n">
        <v>0.0423234106170865</v>
      </c>
      <c r="V1615" s="16" t="n">
        <v>0.0253766152008896</v>
      </c>
      <c r="W1615" s="16"/>
      <c r="X1615" s="16" t="n">
        <v>0.0185464569929301</v>
      </c>
      <c r="Y1615" s="16" t="n">
        <v>0.0204163223283742</v>
      </c>
      <c r="Z1615" s="16"/>
      <c r="AA1615" s="16" t="n">
        <v>0.0163339004962284</v>
      </c>
      <c r="AB1615" s="16" t="n">
        <v>0.0174134080931317</v>
      </c>
      <c r="AC1615" s="16" t="n">
        <v>0.0237723551322196</v>
      </c>
      <c r="AD1615" s="16"/>
      <c r="AE1615" s="16" t="n">
        <v>0.0210072651554937</v>
      </c>
      <c r="AF1615" s="16" t="n">
        <v>0.0159035435410734</v>
      </c>
      <c r="AG1615" s="16" t="n">
        <v>0.0216465691315273</v>
      </c>
      <c r="AH1615" s="16"/>
      <c r="AI1615" s="16" t="n">
        <v>0.0121681496500869</v>
      </c>
      <c r="AJ1615" s="16" t="n">
        <v>0.0231125249237315</v>
      </c>
    </row>
    <row r="1616">
      <c r="B1616" t="s">
        <v>450</v>
      </c>
      <c r="C1616" s="16" t="n">
        <v>0.034537808801722</v>
      </c>
      <c r="D1616" s="16" t="n">
        <v>0.0417245247068771</v>
      </c>
      <c r="E1616" s="16" t="n">
        <v>0.0282507912834556</v>
      </c>
      <c r="F1616" s="16"/>
      <c r="G1616" s="16" t="n">
        <v>0.045209470758984</v>
      </c>
      <c r="H1616" s="16" t="n">
        <v>0.0272130658669071</v>
      </c>
      <c r="I1616" s="16" t="n">
        <v>0.0371372747402383</v>
      </c>
      <c r="J1616" s="16"/>
      <c r="K1616" s="16" t="n">
        <v>0.0341967539284819</v>
      </c>
      <c r="L1616" s="16" t="n">
        <v>0.0283525306764763</v>
      </c>
      <c r="M1616" s="16" t="n">
        <v>0.0411246734892093</v>
      </c>
      <c r="N1616" s="16" t="n">
        <v>0.0438131644770317</v>
      </c>
      <c r="O1616" s="16" t="n">
        <v>0.0216252646479184</v>
      </c>
      <c r="P1616" s="16" t="n">
        <v>0.0339093566379344</v>
      </c>
      <c r="Q1616" s="16" t="n">
        <v>0.0261928252314966</v>
      </c>
      <c r="R1616" s="16" t="n">
        <v>0.0822419170975476</v>
      </c>
      <c r="S1616" s="16" t="n">
        <v>0.0461560867872321</v>
      </c>
      <c r="T1616" s="16" t="n">
        <v>0.020547708182762</v>
      </c>
      <c r="U1616" s="16" t="n">
        <v>0.021596108448242</v>
      </c>
      <c r="V1616" s="16" t="n">
        <v>0.0253766152008896</v>
      </c>
      <c r="W1616" s="16"/>
      <c r="X1616" s="16" t="n">
        <v>0.0366351579233108</v>
      </c>
      <c r="Y1616" s="16" t="n">
        <v>0.030954540143416</v>
      </c>
      <c r="Z1616" s="16"/>
      <c r="AA1616" s="16" t="n">
        <v>0.0300555938376832</v>
      </c>
      <c r="AB1616" s="16" t="n">
        <v>0.0192278792756882</v>
      </c>
      <c r="AC1616" s="16" t="n">
        <v>0.058252779877395</v>
      </c>
      <c r="AD1616" s="16"/>
      <c r="AE1616" s="16" t="n">
        <v>0.036817833998982</v>
      </c>
      <c r="AF1616" s="16" t="n">
        <v>0.0336624703992966</v>
      </c>
      <c r="AG1616" s="16" t="n">
        <v>0.0303482885148661</v>
      </c>
      <c r="AH1616" s="16"/>
      <c r="AI1616" s="16" t="n">
        <v>0.0203023641177897</v>
      </c>
      <c r="AJ1616" s="16" t="n">
        <v>0.0261775346448046</v>
      </c>
    </row>
    <row r="1617">
      <c r="B1617" t="s">
        <v>451</v>
      </c>
      <c r="C1617" s="16" t="n">
        <v>0.120174762725207</v>
      </c>
      <c r="D1617" s="16" t="n">
        <v>0.136575872026054</v>
      </c>
      <c r="E1617" s="16" t="n">
        <v>0.105810235408796</v>
      </c>
      <c r="F1617" s="16"/>
      <c r="G1617" s="16" t="n">
        <v>0.0988126799281699</v>
      </c>
      <c r="H1617" s="16" t="n">
        <v>0.122578837505989</v>
      </c>
      <c r="I1617" s="16" t="n">
        <v>0.126375360117811</v>
      </c>
      <c r="J1617" s="16"/>
      <c r="K1617" s="16" t="n">
        <v>0.145028968070884</v>
      </c>
      <c r="L1617" s="16" t="n">
        <v>0.0935800852760897</v>
      </c>
      <c r="M1617" s="16" t="n">
        <v>0.0925534436605764</v>
      </c>
      <c r="N1617" s="16" t="n">
        <v>0.117379041239285</v>
      </c>
      <c r="O1617" s="16" t="n">
        <v>0.0794426562019364</v>
      </c>
      <c r="P1617" s="16" t="n">
        <v>0.151170146592904</v>
      </c>
      <c r="Q1617" s="16" t="n">
        <v>0.111576274150017</v>
      </c>
      <c r="R1617" s="16" t="n">
        <v>0.108099482209468</v>
      </c>
      <c r="S1617" s="16" t="n">
        <v>0.162371241011629</v>
      </c>
      <c r="T1617" s="16" t="n">
        <v>0.111683690726337</v>
      </c>
      <c r="U1617" s="16" t="n">
        <v>0.101988043354059</v>
      </c>
      <c r="V1617" s="16" t="n">
        <v>0.145387387377267</v>
      </c>
      <c r="W1617" s="16"/>
      <c r="X1617" s="16" t="n">
        <v>0.114136385244889</v>
      </c>
      <c r="Y1617" s="16" t="n">
        <v>0.130491180030044</v>
      </c>
      <c r="Z1617" s="16"/>
      <c r="AA1617" s="16" t="n">
        <v>0.118741797718354</v>
      </c>
      <c r="AB1617" s="16" t="n">
        <v>0.11672170733162</v>
      </c>
      <c r="AC1617" s="16" t="n">
        <v>0.125828327044283</v>
      </c>
      <c r="AD1617" s="16"/>
      <c r="AE1617" s="16" t="n">
        <v>0.114834231387913</v>
      </c>
      <c r="AF1617" s="16" t="n">
        <v>0.114690944981403</v>
      </c>
      <c r="AG1617" s="16" t="n">
        <v>0.146066114394477</v>
      </c>
      <c r="AH1617" s="16"/>
      <c r="AI1617" s="16" t="n">
        <v>0.106520504209476</v>
      </c>
      <c r="AJ1617" s="16" t="n">
        <v>0.115661654470244</v>
      </c>
    </row>
    <row r="1618">
      <c r="B1618" t="s">
        <v>452</v>
      </c>
      <c r="C1618" s="16" t="n">
        <v>0.360714563047475</v>
      </c>
      <c r="D1618" s="16" t="n">
        <v>0.338876871078903</v>
      </c>
      <c r="E1618" s="16" t="n">
        <v>0.385134459987807</v>
      </c>
      <c r="F1618" s="16"/>
      <c r="G1618" s="16" t="n">
        <v>0.352122195670864</v>
      </c>
      <c r="H1618" s="16" t="n">
        <v>0.374831829884017</v>
      </c>
      <c r="I1618" s="16" t="n">
        <v>0.350974656790712</v>
      </c>
      <c r="J1618" s="16"/>
      <c r="K1618" s="16" t="n">
        <v>0.324805317101615</v>
      </c>
      <c r="L1618" s="16" t="n">
        <v>0.400891778299952</v>
      </c>
      <c r="M1618" s="16" t="n">
        <v>0.330744447408253</v>
      </c>
      <c r="N1618" s="16" t="n">
        <v>0.364483457912052</v>
      </c>
      <c r="O1618" s="16" t="n">
        <v>0.428779738874719</v>
      </c>
      <c r="P1618" s="16" t="n">
        <v>0.339834731723414</v>
      </c>
      <c r="Q1618" s="16" t="n">
        <v>0.322859559601784</v>
      </c>
      <c r="R1618" s="16" t="n">
        <v>0.280301564633824</v>
      </c>
      <c r="S1618" s="16" t="n">
        <v>0.355200403235717</v>
      </c>
      <c r="T1618" s="16" t="n">
        <v>0.444263823940879</v>
      </c>
      <c r="U1618" s="16" t="n">
        <v>0.366743147051416</v>
      </c>
      <c r="V1618" s="16" t="n">
        <v>0.319464595369745</v>
      </c>
      <c r="W1618" s="16"/>
      <c r="X1618" s="16" t="n">
        <v>0.355582393809023</v>
      </c>
      <c r="Y1618" s="16" t="n">
        <v>0.369482746175393</v>
      </c>
      <c r="Z1618" s="16"/>
      <c r="AA1618" s="16" t="n">
        <v>0.378623563439892</v>
      </c>
      <c r="AB1618" s="16" t="n">
        <v>0.366853883440027</v>
      </c>
      <c r="AC1618" s="16" t="n">
        <v>0.339568381444632</v>
      </c>
      <c r="AD1618" s="16"/>
      <c r="AE1618" s="16" t="n">
        <v>0.362201154713924</v>
      </c>
      <c r="AF1618" s="16" t="n">
        <v>0.363215817825098</v>
      </c>
      <c r="AG1618" s="16" t="n">
        <v>0.351427219196223</v>
      </c>
      <c r="AH1618" s="16"/>
      <c r="AI1618" s="16" t="n">
        <v>0.366237212784025</v>
      </c>
      <c r="AJ1618" s="16" t="n">
        <v>0.396096959121234</v>
      </c>
    </row>
    <row r="1619">
      <c r="B1619" t="s">
        <v>453</v>
      </c>
      <c r="C1619" s="16" t="n">
        <v>0.414586153473524</v>
      </c>
      <c r="D1619" s="16" t="n">
        <v>0.413193096234784</v>
      </c>
      <c r="E1619" s="16" t="n">
        <v>0.40865314133046</v>
      </c>
      <c r="F1619" s="16"/>
      <c r="G1619" s="16" t="n">
        <v>0.439911621061023</v>
      </c>
      <c r="H1619" s="16" t="n">
        <v>0.399068418354158</v>
      </c>
      <c r="I1619" s="16" t="n">
        <v>0.419020048711835</v>
      </c>
      <c r="J1619" s="16"/>
      <c r="K1619" s="16" t="n">
        <v>0.444426267153258</v>
      </c>
      <c r="L1619" s="16" t="n">
        <v>0.429305454624691</v>
      </c>
      <c r="M1619" s="16" t="n">
        <v>0.456657889167166</v>
      </c>
      <c r="N1619" s="16" t="n">
        <v>0.389690156495049</v>
      </c>
      <c r="O1619" s="16" t="n">
        <v>0.431220974779551</v>
      </c>
      <c r="P1619" s="16" t="n">
        <v>0.389973657223225</v>
      </c>
      <c r="Q1619" s="16" t="n">
        <v>0.440503730956656</v>
      </c>
      <c r="R1619" s="16" t="n">
        <v>0.464158676158075</v>
      </c>
      <c r="S1619" s="16" t="n">
        <v>0.356775874589094</v>
      </c>
      <c r="T1619" s="16" t="n">
        <v>0.370940149174713</v>
      </c>
      <c r="U1619" s="16" t="n">
        <v>0.411280870448201</v>
      </c>
      <c r="V1619" s="16" t="n">
        <v>0.393745066871794</v>
      </c>
      <c r="W1619" s="16"/>
      <c r="X1619" s="16" t="n">
        <v>0.416316335583078</v>
      </c>
      <c r="Y1619" s="16" t="n">
        <v>0.411630180496726</v>
      </c>
      <c r="Z1619" s="16"/>
      <c r="AA1619" s="16" t="n">
        <v>0.42819487794795</v>
      </c>
      <c r="AB1619" s="16" t="n">
        <v>0.435812867568097</v>
      </c>
      <c r="AC1619" s="16" t="n">
        <v>0.376365697971</v>
      </c>
      <c r="AD1619" s="16"/>
      <c r="AE1619" s="16" t="n">
        <v>0.415874285360253</v>
      </c>
      <c r="AF1619" s="16" t="n">
        <v>0.419316785281661</v>
      </c>
      <c r="AG1619" s="16" t="n">
        <v>0.401068481598234</v>
      </c>
      <c r="AH1619" s="16"/>
      <c r="AI1619" s="16" t="n">
        <v>0.473353811800821</v>
      </c>
      <c r="AJ1619" s="16" t="n">
        <v>0.402670364104184</v>
      </c>
    </row>
    <row r="1620">
      <c r="B1620" t="s">
        <v>94</v>
      </c>
      <c r="C1620" s="16" t="n">
        <v>0.0507498792692547</v>
      </c>
      <c r="D1620" s="16" t="n">
        <v>0.0491793271789273</v>
      </c>
      <c r="E1620" s="16" t="n">
        <v>0.0536298088020177</v>
      </c>
      <c r="F1620" s="16"/>
      <c r="G1620" s="16" t="n">
        <v>0.0375030436050416</v>
      </c>
      <c r="H1620" s="16" t="n">
        <v>0.0572040434339924</v>
      </c>
      <c r="I1620" s="16" t="n">
        <v>0.0499774164388197</v>
      </c>
      <c r="J1620" s="16"/>
      <c r="K1620" s="16" t="n">
        <v>0.0388465839223838</v>
      </c>
      <c r="L1620" s="16" t="n">
        <v>0.0401246145913685</v>
      </c>
      <c r="M1620" s="16" t="n">
        <v>0.0608607725033175</v>
      </c>
      <c r="N1620" s="16" t="n">
        <v>0.0496232555287475</v>
      </c>
      <c r="O1620" s="16" t="n">
        <v>0.0389313654958746</v>
      </c>
      <c r="P1620" s="16" t="n">
        <v>0.0618796976637737</v>
      </c>
      <c r="Q1620" s="16" t="n">
        <v>0.0736493173614403</v>
      </c>
      <c r="R1620" s="16" t="n">
        <v>0.0461511588508205</v>
      </c>
      <c r="S1620" s="16" t="n">
        <v>0.053545298457067</v>
      </c>
      <c r="T1620" s="16" t="n">
        <v>0.0361170396786226</v>
      </c>
      <c r="U1620" s="16" t="n">
        <v>0.0560684200809961</v>
      </c>
      <c r="V1620" s="16" t="n">
        <v>0.0906497199794153</v>
      </c>
      <c r="W1620" s="16"/>
      <c r="X1620" s="16" t="n">
        <v>0.0587832704467699</v>
      </c>
      <c r="Y1620" s="16" t="n">
        <v>0.0370250308260464</v>
      </c>
      <c r="Z1620" s="16"/>
      <c r="AA1620" s="16" t="n">
        <v>0.0280502665598922</v>
      </c>
      <c r="AB1620" s="16" t="n">
        <v>0.0439702542914368</v>
      </c>
      <c r="AC1620" s="16" t="n">
        <v>0.0762124585304705</v>
      </c>
      <c r="AD1620" s="16"/>
      <c r="AE1620" s="16" t="n">
        <v>0.0492652293834339</v>
      </c>
      <c r="AF1620" s="16" t="n">
        <v>0.0532104379714683</v>
      </c>
      <c r="AG1620" s="16" t="n">
        <v>0.0494433271646725</v>
      </c>
      <c r="AH1620" s="16"/>
      <c r="AI1620" s="16" t="n">
        <v>0.0214179574378008</v>
      </c>
      <c r="AJ1620" s="16" t="n">
        <v>0.0362809627358023</v>
      </c>
    </row>
    <row r="1621">
      <c r="C1621" s="16"/>
      <c r="D1621" s="16"/>
      <c r="E1621" s="16"/>
      <c r="F1621" s="16"/>
      <c r="G1621" s="16"/>
      <c r="H1621" s="16"/>
      <c r="I1621" s="16"/>
      <c r="J1621" s="16"/>
      <c r="K1621" s="16"/>
      <c r="L1621" s="16"/>
      <c r="M1621" s="16"/>
      <c r="N1621" s="16"/>
      <c r="O1621" s="16"/>
      <c r="P1621" s="16"/>
      <c r="Q1621" s="16"/>
      <c r="R1621" s="16"/>
      <c r="S1621" s="16"/>
      <c r="T1621" s="16"/>
      <c r="U1621" s="16"/>
      <c r="V1621" s="16"/>
      <c r="W1621" s="16"/>
      <c r="X1621" s="16"/>
      <c r="Y1621" s="16"/>
      <c r="Z1621" s="16"/>
      <c r="AA1621" s="16"/>
      <c r="AB1621" s="16"/>
      <c r="AC1621" s="16"/>
      <c r="AD1621" s="16"/>
      <c r="AE1621" s="16"/>
      <c r="AF1621" s="16"/>
      <c r="AG1621" s="16"/>
      <c r="AH1621" s="16"/>
      <c r="AI1621" s="16"/>
      <c r="AJ1621" s="16"/>
    </row>
    <row r="1622">
      <c r="B1622" s="7" t="s">
        <v>458</v>
      </c>
      <c r="C1622" s="16"/>
      <c r="D1622" s="16"/>
      <c r="E1622" s="16"/>
      <c r="F1622" s="16"/>
      <c r="G1622" s="16"/>
      <c r="H1622" s="16"/>
      <c r="I1622" s="16"/>
      <c r="J1622" s="16"/>
      <c r="K1622" s="16"/>
      <c r="L1622" s="16"/>
      <c r="M1622" s="16"/>
      <c r="N1622" s="16"/>
      <c r="O1622" s="16"/>
      <c r="P1622" s="16"/>
      <c r="Q1622" s="16"/>
      <c r="R1622" s="16"/>
      <c r="S1622" s="16"/>
      <c r="T1622" s="16"/>
      <c r="U1622" s="16"/>
      <c r="V1622" s="16"/>
      <c r="W1622" s="16"/>
      <c r="X1622" s="16"/>
      <c r="Y1622" s="16"/>
      <c r="Z1622" s="16"/>
      <c r="AA1622" s="16"/>
      <c r="AB1622" s="16"/>
      <c r="AC1622" s="16"/>
      <c r="AD1622" s="16"/>
      <c r="AE1622" s="16"/>
      <c r="AF1622" s="16"/>
      <c r="AG1622" s="16"/>
      <c r="AH1622" s="16"/>
      <c r="AI1622" s="16"/>
      <c r="AJ1622" s="16"/>
    </row>
    <row r="1623">
      <c r="B1623" s="26" t="s">
        <v>65</v>
      </c>
      <c r="C1623" s="16"/>
      <c r="D1623" s="16"/>
      <c r="E1623" s="16"/>
      <c r="F1623" s="16"/>
      <c r="G1623" s="16"/>
      <c r="H1623" s="16"/>
      <c r="I1623" s="16"/>
      <c r="J1623" s="16"/>
      <c r="K1623" s="16"/>
      <c r="L1623" s="16"/>
      <c r="M1623" s="16"/>
      <c r="N1623" s="16"/>
      <c r="O1623" s="16"/>
      <c r="P1623" s="16"/>
      <c r="Q1623" s="16"/>
      <c r="R1623" s="16"/>
      <c r="S1623" s="16"/>
      <c r="T1623" s="16"/>
      <c r="U1623" s="16"/>
      <c r="V1623" s="16"/>
      <c r="W1623" s="16"/>
      <c r="X1623" s="16"/>
      <c r="Y1623" s="16"/>
      <c r="Z1623" s="16"/>
      <c r="AA1623" s="16"/>
      <c r="AB1623" s="16"/>
      <c r="AC1623" s="16"/>
      <c r="AD1623" s="16"/>
      <c r="AE1623" s="16"/>
      <c r="AF1623" s="16"/>
      <c r="AG1623" s="16"/>
      <c r="AH1623" s="16"/>
      <c r="AI1623" s="16"/>
      <c r="AJ1623" s="16"/>
    </row>
    <row r="1624">
      <c r="B1624" t="s">
        <v>449</v>
      </c>
      <c r="C1624" s="16" t="n">
        <v>0.016731716727051</v>
      </c>
      <c r="D1624" s="16" t="n">
        <v>0.0181725727861023</v>
      </c>
      <c r="E1624" s="16" t="n">
        <v>0.0148387486451331</v>
      </c>
      <c r="F1624" s="16"/>
      <c r="G1624" s="16" t="n">
        <v>0.0223768044025426</v>
      </c>
      <c r="H1624" s="16" t="n">
        <v>0.0143281690658131</v>
      </c>
      <c r="I1624" s="16" t="n">
        <v>0.0167382001105297</v>
      </c>
      <c r="J1624" s="16"/>
      <c r="K1624" s="16" t="n">
        <v>0.00930216475528521</v>
      </c>
      <c r="L1624" s="16" t="n">
        <v>0.0117120775817372</v>
      </c>
      <c r="M1624" s="16" t="n">
        <v>0.0243503830659039</v>
      </c>
      <c r="N1624" s="16" t="n">
        <v>0.0325262704869882</v>
      </c>
      <c r="O1624" s="16" t="n">
        <v>0.00764626408368547</v>
      </c>
      <c r="P1624" s="16" t="n">
        <v>0.0205312605899647</v>
      </c>
      <c r="Q1624" s="16" t="n">
        <v>0.00509247274888687</v>
      </c>
      <c r="R1624" s="16" t="n">
        <v>0.0328335775640938</v>
      </c>
      <c r="S1624" s="16" t="n">
        <v>0.012163884651346</v>
      </c>
      <c r="T1624" s="16" t="n">
        <v>0.0282881505139099</v>
      </c>
      <c r="U1624" s="16" t="n">
        <v>0.0116679239400913</v>
      </c>
      <c r="V1624" s="16" t="n">
        <v>0.0253766152008896</v>
      </c>
      <c r="W1624" s="16"/>
      <c r="X1624" s="16" t="n">
        <v>0.0192600560468628</v>
      </c>
      <c r="Y1624" s="16" t="n">
        <v>0.0124121120656288</v>
      </c>
      <c r="Z1624" s="16"/>
      <c r="AA1624" s="16" t="n">
        <v>0.00885375365668668</v>
      </c>
      <c r="AB1624" s="16" t="n">
        <v>0.0157130640688493</v>
      </c>
      <c r="AC1624" s="16" t="n">
        <v>0.0237839734176461</v>
      </c>
      <c r="AD1624" s="16"/>
      <c r="AE1624" s="16" t="n">
        <v>0.0179023179090977</v>
      </c>
      <c r="AF1624" s="16" t="n">
        <v>0.015345299610753</v>
      </c>
      <c r="AG1624" s="16" t="n">
        <v>0.0165803608254744</v>
      </c>
      <c r="AH1624" s="16"/>
      <c r="AI1624" s="16" t="n">
        <v>0.00551233552630899</v>
      </c>
      <c r="AJ1624" s="16" t="n">
        <v>0.0198425787078381</v>
      </c>
    </row>
    <row r="1625">
      <c r="B1625" t="s">
        <v>450</v>
      </c>
      <c r="C1625" s="16" t="n">
        <v>0.0307071757819831</v>
      </c>
      <c r="D1625" s="16" t="n">
        <v>0.0347602345431653</v>
      </c>
      <c r="E1625" s="16" t="n">
        <v>0.0274515940378304</v>
      </c>
      <c r="F1625" s="16"/>
      <c r="G1625" s="16" t="n">
        <v>0.0366815637029999</v>
      </c>
      <c r="H1625" s="16" t="n">
        <v>0.027528122235885</v>
      </c>
      <c r="I1625" s="16" t="n">
        <v>0.0313050657166385</v>
      </c>
      <c r="J1625" s="16"/>
      <c r="K1625" s="16" t="n">
        <v>0.0387792746435923</v>
      </c>
      <c r="L1625" s="16" t="n">
        <v>0.0121954389221858</v>
      </c>
      <c r="M1625" s="16" t="n">
        <v>0.0315821805267278</v>
      </c>
      <c r="N1625" s="16" t="n">
        <v>0.0338642842048419</v>
      </c>
      <c r="O1625" s="16" t="n">
        <v>0.060556630143793</v>
      </c>
      <c r="P1625" s="16" t="n">
        <v>0.0279125992617842</v>
      </c>
      <c r="Q1625" s="16" t="n">
        <v>0.0298823852980564</v>
      </c>
      <c r="R1625" s="16" t="n">
        <v>0.0137863765138294</v>
      </c>
      <c r="S1625" s="16" t="n">
        <v>0.0317817912444313</v>
      </c>
      <c r="T1625" s="16" t="n">
        <v>0.0282881505139099</v>
      </c>
      <c r="U1625" s="16" t="n">
        <v>0.0189875627369039</v>
      </c>
      <c r="V1625" s="16" t="n">
        <v>0.0418763999247722</v>
      </c>
      <c r="W1625" s="16"/>
      <c r="X1625" s="16" t="n">
        <v>0.0310462550490384</v>
      </c>
      <c r="Y1625" s="16" t="n">
        <v>0.030127867312156</v>
      </c>
      <c r="Z1625" s="16"/>
      <c r="AA1625" s="16" t="n">
        <v>0.0311680853376641</v>
      </c>
      <c r="AB1625" s="16" t="n">
        <v>0.0289383790432948</v>
      </c>
      <c r="AC1625" s="16" t="n">
        <v>0.0327401379520189</v>
      </c>
      <c r="AD1625" s="16"/>
      <c r="AE1625" s="16" t="n">
        <v>0.0413624155990735</v>
      </c>
      <c r="AF1625" s="16" t="n">
        <v>0.0187770607740773</v>
      </c>
      <c r="AG1625" s="16" t="n">
        <v>0.0278579257523737</v>
      </c>
      <c r="AH1625" s="16"/>
      <c r="AI1625" s="16" t="n">
        <v>0.0189265914677723</v>
      </c>
      <c r="AJ1625" s="16" t="n">
        <v>0.0372338347949525</v>
      </c>
    </row>
    <row r="1626">
      <c r="B1626" t="s">
        <v>451</v>
      </c>
      <c r="C1626" s="16" t="n">
        <v>0.117321083091729</v>
      </c>
      <c r="D1626" s="16" t="n">
        <v>0.126438818844031</v>
      </c>
      <c r="E1626" s="16" t="n">
        <v>0.1112435855677</v>
      </c>
      <c r="F1626" s="16"/>
      <c r="G1626" s="16" t="n">
        <v>0.106184603238679</v>
      </c>
      <c r="H1626" s="16" t="n">
        <v>0.120714632831575</v>
      </c>
      <c r="I1626" s="16" t="n">
        <v>0.118562459078208</v>
      </c>
      <c r="J1626" s="16"/>
      <c r="K1626" s="16" t="n">
        <v>0.112351976340975</v>
      </c>
      <c r="L1626" s="16" t="n">
        <v>0.0918113353180387</v>
      </c>
      <c r="M1626" s="16" t="n">
        <v>0.0823107831908812</v>
      </c>
      <c r="N1626" s="16" t="n">
        <v>0.105241526982898</v>
      </c>
      <c r="O1626" s="16" t="n">
        <v>0.0789687906717328</v>
      </c>
      <c r="P1626" s="16" t="n">
        <v>0.144520189218837</v>
      </c>
      <c r="Q1626" s="16" t="n">
        <v>0.10452666941244</v>
      </c>
      <c r="R1626" s="16" t="n">
        <v>0.161562528149664</v>
      </c>
      <c r="S1626" s="16" t="n">
        <v>0.171162115954228</v>
      </c>
      <c r="T1626" s="16" t="n">
        <v>0.141399938099927</v>
      </c>
      <c r="U1626" s="16" t="n">
        <v>0.101549981981461</v>
      </c>
      <c r="V1626" s="16" t="n">
        <v>0.133053962017314</v>
      </c>
      <c r="W1626" s="16"/>
      <c r="X1626" s="16" t="n">
        <v>0.115747865059946</v>
      </c>
      <c r="Y1626" s="16" t="n">
        <v>0.120008886856939</v>
      </c>
      <c r="Z1626" s="16"/>
      <c r="AA1626" s="16" t="n">
        <v>0.111665804618837</v>
      </c>
      <c r="AB1626" s="16" t="n">
        <v>0.100080344832891</v>
      </c>
      <c r="AC1626" s="16" t="n">
        <v>0.144465831736285</v>
      </c>
      <c r="AD1626" s="16"/>
      <c r="AE1626" s="16" t="n">
        <v>0.12347712510331</v>
      </c>
      <c r="AF1626" s="16" t="n">
        <v>0.111425616668608</v>
      </c>
      <c r="AG1626" s="16" t="n">
        <v>0.113547009649638</v>
      </c>
      <c r="AH1626" s="16"/>
      <c r="AI1626" s="16" t="n">
        <v>0.0931858699860826</v>
      </c>
      <c r="AJ1626" s="16" t="n">
        <v>0.106556980248209</v>
      </c>
    </row>
    <row r="1627">
      <c r="B1627" t="s">
        <v>452</v>
      </c>
      <c r="C1627" s="16" t="n">
        <v>0.308760483210856</v>
      </c>
      <c r="D1627" s="16" t="n">
        <v>0.322100009161747</v>
      </c>
      <c r="E1627" s="16" t="n">
        <v>0.297638143576282</v>
      </c>
      <c r="F1627" s="16"/>
      <c r="G1627" s="16" t="n">
        <v>0.291068579271488</v>
      </c>
      <c r="H1627" s="16" t="n">
        <v>0.321048813780382</v>
      </c>
      <c r="I1627" s="16" t="n">
        <v>0.304316013678619</v>
      </c>
      <c r="J1627" s="16"/>
      <c r="K1627" s="16" t="n">
        <v>0.286062119215857</v>
      </c>
      <c r="L1627" s="16" t="n">
        <v>0.304819971325476</v>
      </c>
      <c r="M1627" s="16" t="n">
        <v>0.286860909550886</v>
      </c>
      <c r="N1627" s="16" t="n">
        <v>0.345641469338699</v>
      </c>
      <c r="O1627" s="16" t="n">
        <v>0.341003285434097</v>
      </c>
      <c r="P1627" s="16" t="n">
        <v>0.309576063045088</v>
      </c>
      <c r="Q1627" s="16" t="n">
        <v>0.324504181930759</v>
      </c>
      <c r="R1627" s="16" t="n">
        <v>0.296038475892981</v>
      </c>
      <c r="S1627" s="16" t="n">
        <v>0.32133932447543</v>
      </c>
      <c r="T1627" s="16" t="n">
        <v>0.324573891251184</v>
      </c>
      <c r="U1627" s="16" t="n">
        <v>0.31833786608508</v>
      </c>
      <c r="V1627" s="16" t="n">
        <v>0.157176700988072</v>
      </c>
      <c r="W1627" s="16"/>
      <c r="X1627" s="16" t="n">
        <v>0.297357130266347</v>
      </c>
      <c r="Y1627" s="16" t="n">
        <v>0.328242827273208</v>
      </c>
      <c r="Z1627" s="16"/>
      <c r="AA1627" s="16" t="n">
        <v>0.34957797889095</v>
      </c>
      <c r="AB1627" s="16" t="n">
        <v>0.30732185274208</v>
      </c>
      <c r="AC1627" s="16" t="n">
        <v>0.281204788805085</v>
      </c>
      <c r="AD1627" s="16"/>
      <c r="AE1627" s="16" t="n">
        <v>0.312015851410193</v>
      </c>
      <c r="AF1627" s="16" t="n">
        <v>0.310607972057627</v>
      </c>
      <c r="AG1627" s="16" t="n">
        <v>0.29616905010868</v>
      </c>
      <c r="AH1627" s="16"/>
      <c r="AI1627" s="16" t="n">
        <v>0.319741053839874</v>
      </c>
      <c r="AJ1627" s="16" t="n">
        <v>0.34264768701376</v>
      </c>
    </row>
    <row r="1628">
      <c r="B1628" t="s">
        <v>453</v>
      </c>
      <c r="C1628" s="16" t="n">
        <v>0.473892265671064</v>
      </c>
      <c r="D1628" s="16" t="n">
        <v>0.44365719202253</v>
      </c>
      <c r="E1628" s="16" t="n">
        <v>0.497163690900422</v>
      </c>
      <c r="F1628" s="16"/>
      <c r="G1628" s="16" t="n">
        <v>0.493170690696933</v>
      </c>
      <c r="H1628" s="16" t="n">
        <v>0.454804740486012</v>
      </c>
      <c r="I1628" s="16" t="n">
        <v>0.484035533932881</v>
      </c>
      <c r="J1628" s="16"/>
      <c r="K1628" s="16" t="n">
        <v>0.507096128780577</v>
      </c>
      <c r="L1628" s="16" t="n">
        <v>0.53852658441006</v>
      </c>
      <c r="M1628" s="16" t="n">
        <v>0.508202021874721</v>
      </c>
      <c r="N1628" s="16" t="n">
        <v>0.431332540124829</v>
      </c>
      <c r="O1628" s="16" t="n">
        <v>0.458156462602322</v>
      </c>
      <c r="P1628" s="16" t="n">
        <v>0.429700170858105</v>
      </c>
      <c r="Q1628" s="16" t="n">
        <v>0.452655661431468</v>
      </c>
      <c r="R1628" s="16" t="n">
        <v>0.435841506514782</v>
      </c>
      <c r="S1628" s="16" t="n">
        <v>0.423249186457627</v>
      </c>
      <c r="T1628" s="16" t="n">
        <v>0.433528174717251</v>
      </c>
      <c r="U1628" s="16" t="n">
        <v>0.519788845524107</v>
      </c>
      <c r="V1628" s="16" t="n">
        <v>0.586789950663327</v>
      </c>
      <c r="W1628" s="16"/>
      <c r="X1628" s="16" t="n">
        <v>0.478127238833888</v>
      </c>
      <c r="Y1628" s="16" t="n">
        <v>0.466656919658846</v>
      </c>
      <c r="Z1628" s="16"/>
      <c r="AA1628" s="16" t="n">
        <v>0.471189540888184</v>
      </c>
      <c r="AB1628" s="16" t="n">
        <v>0.494200815139636</v>
      </c>
      <c r="AC1628" s="16" t="n">
        <v>0.448680640204926</v>
      </c>
      <c r="AD1628" s="16"/>
      <c r="AE1628" s="16" t="n">
        <v>0.452697192868042</v>
      </c>
      <c r="AF1628" s="16" t="n">
        <v>0.489995750597073</v>
      </c>
      <c r="AG1628" s="16" t="n">
        <v>0.495837403851243</v>
      </c>
      <c r="AH1628" s="16"/>
      <c r="AI1628" s="16" t="n">
        <v>0.535374588358349</v>
      </c>
      <c r="AJ1628" s="16" t="n">
        <v>0.455587237548641</v>
      </c>
    </row>
    <row r="1629">
      <c r="B1629" t="s">
        <v>94</v>
      </c>
      <c r="C1629" s="16" t="n">
        <v>0.0525872755173173</v>
      </c>
      <c r="D1629" s="16" t="n">
        <v>0.0548711726424243</v>
      </c>
      <c r="E1629" s="16" t="n">
        <v>0.0516642372726316</v>
      </c>
      <c r="F1629" s="16"/>
      <c r="G1629" s="16" t="n">
        <v>0.0505177586873567</v>
      </c>
      <c r="H1629" s="16" t="n">
        <v>0.0615755216003329</v>
      </c>
      <c r="I1629" s="16" t="n">
        <v>0.0450427274831234</v>
      </c>
      <c r="J1629" s="16"/>
      <c r="K1629" s="16" t="n">
        <v>0.0464083362637137</v>
      </c>
      <c r="L1629" s="16" t="n">
        <v>0.0409345924425021</v>
      </c>
      <c r="M1629" s="16" t="n">
        <v>0.0666937217908803</v>
      </c>
      <c r="N1629" s="16" t="n">
        <v>0.051393908861744</v>
      </c>
      <c r="O1629" s="16" t="n">
        <v>0.0536685670643697</v>
      </c>
      <c r="P1629" s="16" t="n">
        <v>0.0677597170262214</v>
      </c>
      <c r="Q1629" s="16" t="n">
        <v>0.0833386291783895</v>
      </c>
      <c r="R1629" s="16" t="n">
        <v>0.0599375353646499</v>
      </c>
      <c r="S1629" s="16" t="n">
        <v>0.040303697216938</v>
      </c>
      <c r="T1629" s="16" t="n">
        <v>0.0439216949038185</v>
      </c>
      <c r="U1629" s="16" t="n">
        <v>0.0296678197323572</v>
      </c>
      <c r="V1629" s="16" t="n">
        <v>0.0557263712056252</v>
      </c>
      <c r="W1629" s="16"/>
      <c r="X1629" s="16" t="n">
        <v>0.0584614547439182</v>
      </c>
      <c r="Y1629" s="16" t="n">
        <v>0.0425513868332216</v>
      </c>
      <c r="Z1629" s="16"/>
      <c r="AA1629" s="16" t="n">
        <v>0.0275448366076789</v>
      </c>
      <c r="AB1629" s="16" t="n">
        <v>0.0537455441732487</v>
      </c>
      <c r="AC1629" s="16" t="n">
        <v>0.069124627884039</v>
      </c>
      <c r="AD1629" s="16"/>
      <c r="AE1629" s="16" t="n">
        <v>0.052545097110284</v>
      </c>
      <c r="AF1629" s="16" t="n">
        <v>0.0538483002918617</v>
      </c>
      <c r="AG1629" s="16" t="n">
        <v>0.0500082498125903</v>
      </c>
      <c r="AH1629" s="16"/>
      <c r="AI1629" s="16" t="n">
        <v>0.027259560821613</v>
      </c>
      <c r="AJ1629" s="16" t="n">
        <v>0.0381316816865989</v>
      </c>
    </row>
    <row r="1630">
      <c r="C1630" s="16"/>
      <c r="D1630" s="16"/>
      <c r="E1630" s="16"/>
      <c r="F1630" s="16"/>
      <c r="G1630" s="16"/>
      <c r="H1630" s="16"/>
      <c r="I1630" s="16"/>
      <c r="J1630" s="16"/>
      <c r="K1630" s="16"/>
      <c r="L1630" s="16"/>
      <c r="M1630" s="16"/>
      <c r="N1630" s="16"/>
      <c r="O1630" s="16"/>
      <c r="P1630" s="16"/>
      <c r="Q1630" s="16"/>
      <c r="R1630" s="16"/>
      <c r="S1630" s="16"/>
      <c r="T1630" s="16"/>
      <c r="U1630" s="16"/>
      <c r="V1630" s="16"/>
      <c r="W1630" s="16"/>
      <c r="X1630" s="16"/>
      <c r="Y1630" s="16"/>
      <c r="Z1630" s="16"/>
      <c r="AA1630" s="16"/>
      <c r="AB1630" s="16"/>
      <c r="AC1630" s="16"/>
      <c r="AD1630" s="16"/>
      <c r="AE1630" s="16"/>
      <c r="AF1630" s="16"/>
      <c r="AG1630" s="16"/>
      <c r="AH1630" s="16"/>
      <c r="AI1630" s="16"/>
      <c r="AJ1630" s="16"/>
    </row>
    <row r="1631">
      <c r="B1631" s="7" t="s">
        <v>459</v>
      </c>
      <c r="C1631" s="16"/>
      <c r="D1631" s="16"/>
      <c r="E1631" s="16"/>
      <c r="F1631" s="16"/>
      <c r="G1631" s="16"/>
      <c r="H1631" s="16"/>
      <c r="I1631" s="16"/>
      <c r="J1631" s="16"/>
      <c r="K1631" s="16"/>
      <c r="L1631" s="16"/>
      <c r="M1631" s="16"/>
      <c r="N1631" s="16"/>
      <c r="O1631" s="16"/>
      <c r="P1631" s="16"/>
      <c r="Q1631" s="16"/>
      <c r="R1631" s="16"/>
      <c r="S1631" s="16"/>
      <c r="T1631" s="16"/>
      <c r="U1631" s="16"/>
      <c r="V1631" s="16"/>
      <c r="W1631" s="16"/>
      <c r="X1631" s="16"/>
      <c r="Y1631" s="16"/>
      <c r="Z1631" s="16"/>
      <c r="AA1631" s="16"/>
      <c r="AB1631" s="16"/>
      <c r="AC1631" s="16"/>
      <c r="AD1631" s="16"/>
      <c r="AE1631" s="16"/>
      <c r="AF1631" s="16"/>
      <c r="AG1631" s="16"/>
      <c r="AH1631" s="16"/>
      <c r="AI1631" s="16"/>
      <c r="AJ1631" s="16"/>
    </row>
    <row r="1632">
      <c r="B1632" s="26" t="s">
        <v>65</v>
      </c>
      <c r="C1632" s="16"/>
      <c r="D1632" s="16"/>
      <c r="E1632" s="16"/>
      <c r="F1632" s="16"/>
      <c r="G1632" s="16"/>
      <c r="H1632" s="16"/>
      <c r="I1632" s="16"/>
      <c r="J1632" s="16"/>
      <c r="K1632" s="16"/>
      <c r="L1632" s="16"/>
      <c r="M1632" s="16"/>
      <c r="N1632" s="16"/>
      <c r="O1632" s="16"/>
      <c r="P1632" s="16"/>
      <c r="Q1632" s="16"/>
      <c r="R1632" s="16"/>
      <c r="S1632" s="16"/>
      <c r="T1632" s="16"/>
      <c r="U1632" s="16"/>
      <c r="V1632" s="16"/>
      <c r="W1632" s="16"/>
      <c r="X1632" s="16"/>
      <c r="Y1632" s="16"/>
      <c r="Z1632" s="16"/>
      <c r="AA1632" s="16"/>
      <c r="AB1632" s="16"/>
      <c r="AC1632" s="16"/>
      <c r="AD1632" s="16"/>
      <c r="AE1632" s="16"/>
      <c r="AF1632" s="16"/>
      <c r="AG1632" s="16"/>
      <c r="AH1632" s="16"/>
      <c r="AI1632" s="16"/>
      <c r="AJ1632" s="16"/>
    </row>
    <row r="1633">
      <c r="B1633" t="s">
        <v>449</v>
      </c>
      <c r="C1633" s="16" t="n">
        <v>0.0112657680804667</v>
      </c>
      <c r="D1633" s="16" t="n">
        <v>0.0126096633618982</v>
      </c>
      <c r="E1633" s="16" t="n">
        <v>0.0102142999877813</v>
      </c>
      <c r="F1633" s="16"/>
      <c r="G1633" s="16" t="n">
        <v>0.00269593120945084</v>
      </c>
      <c r="H1633" s="16" t="n">
        <v>0.017540758436444</v>
      </c>
      <c r="I1633" s="16" t="n">
        <v>0.00881277027369017</v>
      </c>
      <c r="J1633" s="16"/>
      <c r="K1633" s="16" t="n">
        <v>0.0125113398411954</v>
      </c>
      <c r="L1633" s="16" t="n">
        <v>0.0178125347268629</v>
      </c>
      <c r="M1633" s="16" t="n">
        <v>0.00687343186024319</v>
      </c>
      <c r="N1633" s="16" t="n">
        <v>0.00935139771770871</v>
      </c>
      <c r="O1633" s="16" t="n">
        <v>0.00994314728926837</v>
      </c>
      <c r="P1633" s="16" t="n">
        <v>0.0139897699616641</v>
      </c>
      <c r="Q1633" s="16" t="n">
        <v>0</v>
      </c>
      <c r="R1633" s="16" t="n">
        <v>0.00896385285428461</v>
      </c>
      <c r="S1633" s="16" t="n">
        <v>0.00842829768657411</v>
      </c>
      <c r="T1633" s="16" t="n">
        <v>0.00864293307149049</v>
      </c>
      <c r="U1633" s="16" t="n">
        <v>0.0233358478801826</v>
      </c>
      <c r="V1633" s="16" t="n">
        <v>0.0253766152008896</v>
      </c>
      <c r="W1633" s="16"/>
      <c r="X1633" s="16" t="n">
        <v>0.0136877935547873</v>
      </c>
      <c r="Y1633" s="16" t="n">
        <v>0.00712779797219148</v>
      </c>
      <c r="Z1633" s="16"/>
      <c r="AA1633" s="16" t="n">
        <v>0.00730619031229054</v>
      </c>
      <c r="AB1633" s="16" t="n">
        <v>0.0123377196692985</v>
      </c>
      <c r="AC1633" s="16" t="n">
        <v>0.0126917386146593</v>
      </c>
      <c r="AD1633" s="16"/>
      <c r="AE1633" s="16" t="n">
        <v>0.0130574151239687</v>
      </c>
      <c r="AF1633" s="16" t="n">
        <v>0.0096499444521105</v>
      </c>
      <c r="AG1633" s="16" t="n">
        <v>0.00995399200195012</v>
      </c>
      <c r="AH1633" s="16"/>
      <c r="AI1633" s="16" t="n">
        <v>0.00901922114585211</v>
      </c>
      <c r="AJ1633" s="16" t="n">
        <v>0.0157541321982484</v>
      </c>
    </row>
    <row r="1634">
      <c r="B1634" t="s">
        <v>450</v>
      </c>
      <c r="C1634" s="16" t="n">
        <v>0.0293178451950983</v>
      </c>
      <c r="D1634" s="16" t="n">
        <v>0.0389986582260069</v>
      </c>
      <c r="E1634" s="16" t="n">
        <v>0.0204044828234473</v>
      </c>
      <c r="F1634" s="16"/>
      <c r="G1634" s="16" t="n">
        <v>0.0415171128168671</v>
      </c>
      <c r="H1634" s="16" t="n">
        <v>0.0359958550884727</v>
      </c>
      <c r="I1634" s="16" t="n">
        <v>0.0182869632286483</v>
      </c>
      <c r="J1634" s="16"/>
      <c r="K1634" s="16" t="n">
        <v>0.0306617228071919</v>
      </c>
      <c r="L1634" s="16" t="n">
        <v>0.0250956387777383</v>
      </c>
      <c r="M1634" s="16" t="n">
        <v>0.00767483420171965</v>
      </c>
      <c r="N1634" s="16" t="n">
        <v>0.0606367849759333</v>
      </c>
      <c r="O1634" s="16" t="n">
        <v>0.0418647135073628</v>
      </c>
      <c r="P1634" s="16" t="n">
        <v>0.0360174071396388</v>
      </c>
      <c r="Q1634" s="16" t="n">
        <v>0.0139986766532746</v>
      </c>
      <c r="R1634" s="16" t="n">
        <v>0.022750229368114</v>
      </c>
      <c r="S1634" s="16" t="n">
        <v>0.0272960957782643</v>
      </c>
      <c r="T1634" s="16" t="n">
        <v>0.0163833754026384</v>
      </c>
      <c r="U1634" s="16" t="n">
        <v>0.0341549049726916</v>
      </c>
      <c r="V1634" s="16" t="n">
        <v>0.0481034169587495</v>
      </c>
      <c r="W1634" s="16"/>
      <c r="X1634" s="16" t="n">
        <v>0.0282761196035461</v>
      </c>
      <c r="Y1634" s="16" t="n">
        <v>0.0310976073836349</v>
      </c>
      <c r="Z1634" s="16"/>
      <c r="AA1634" s="16" t="n">
        <v>0.0153461729957185</v>
      </c>
      <c r="AB1634" s="16" t="n">
        <v>0.0330186338335143</v>
      </c>
      <c r="AC1634" s="16" t="n">
        <v>0.0344587342155308</v>
      </c>
      <c r="AD1634" s="16"/>
      <c r="AE1634" s="16" t="n">
        <v>0.0296121694101015</v>
      </c>
      <c r="AF1634" s="16" t="n">
        <v>0.0285062079146862</v>
      </c>
      <c r="AG1634" s="16" t="n">
        <v>0.0302679606878155</v>
      </c>
      <c r="AH1634" s="16"/>
      <c r="AI1634" s="16" t="n">
        <v>0.022792583371478</v>
      </c>
      <c r="AJ1634" s="16" t="n">
        <v>0.0218196662866802</v>
      </c>
    </row>
    <row r="1635">
      <c r="B1635" t="s">
        <v>451</v>
      </c>
      <c r="C1635" s="16" t="n">
        <v>0.10524219599481</v>
      </c>
      <c r="D1635" s="16" t="n">
        <v>0.112391526220369</v>
      </c>
      <c r="E1635" s="16" t="n">
        <v>0.0989753872469433</v>
      </c>
      <c r="F1635" s="16"/>
      <c r="G1635" s="16" t="n">
        <v>0.0603724216160082</v>
      </c>
      <c r="H1635" s="16" t="n">
        <v>0.094956467125378</v>
      </c>
      <c r="I1635" s="16" t="n">
        <v>0.132532917924329</v>
      </c>
      <c r="J1635" s="16"/>
      <c r="K1635" s="16" t="n">
        <v>0.113147623305995</v>
      </c>
      <c r="L1635" s="16" t="n">
        <v>0.0966673071812559</v>
      </c>
      <c r="M1635" s="16" t="n">
        <v>0.061906175620286</v>
      </c>
      <c r="N1635" s="16" t="n">
        <v>0.084634179876582</v>
      </c>
      <c r="O1635" s="16" t="n">
        <v>0.0836972718511749</v>
      </c>
      <c r="P1635" s="16" t="n">
        <v>0.123822783323284</v>
      </c>
      <c r="Q1635" s="16" t="n">
        <v>0.0859896476655257</v>
      </c>
      <c r="R1635" s="16" t="n">
        <v>0.131288012454472</v>
      </c>
      <c r="S1635" s="16" t="n">
        <v>0.127711754806177</v>
      </c>
      <c r="T1635" s="16" t="n">
        <v>0.153669547061997</v>
      </c>
      <c r="U1635" s="16" t="n">
        <v>0.0940666711247657</v>
      </c>
      <c r="V1635" s="16" t="n">
        <v>0.103374109108472</v>
      </c>
      <c r="W1635" s="16"/>
      <c r="X1635" s="16" t="n">
        <v>0.0964356001620208</v>
      </c>
      <c r="Y1635" s="16" t="n">
        <v>0.120288045304865</v>
      </c>
      <c r="Z1635" s="16"/>
      <c r="AA1635" s="16" t="n">
        <v>0.137657462918597</v>
      </c>
      <c r="AB1635" s="16" t="n">
        <v>0.0745036890411146</v>
      </c>
      <c r="AC1635" s="16" t="n">
        <v>0.122944862487365</v>
      </c>
      <c r="AD1635" s="16"/>
      <c r="AE1635" s="16" t="n">
        <v>0.10670885016303</v>
      </c>
      <c r="AF1635" s="16" t="n">
        <v>0.0857459515067456</v>
      </c>
      <c r="AG1635" s="16" t="n">
        <v>0.142951492000699</v>
      </c>
      <c r="AH1635" s="16"/>
      <c r="AI1635" s="16" t="n">
        <v>0.13046143041766</v>
      </c>
      <c r="AJ1635" s="16" t="n">
        <v>0.0911602298511611</v>
      </c>
    </row>
    <row r="1636">
      <c r="B1636" t="s">
        <v>452</v>
      </c>
      <c r="C1636" s="16" t="n">
        <v>0.3187565769588</v>
      </c>
      <c r="D1636" s="16" t="n">
        <v>0.304971682738041</v>
      </c>
      <c r="E1636" s="16" t="n">
        <v>0.333835516230924</v>
      </c>
      <c r="F1636" s="16"/>
      <c r="G1636" s="16" t="n">
        <v>0.307071548658957</v>
      </c>
      <c r="H1636" s="16" t="n">
        <v>0.327898992009998</v>
      </c>
      <c r="I1636" s="16" t="n">
        <v>0.314866337151984</v>
      </c>
      <c r="J1636" s="16"/>
      <c r="K1636" s="16" t="n">
        <v>0.302662756587284</v>
      </c>
      <c r="L1636" s="16" t="n">
        <v>0.34008652720116</v>
      </c>
      <c r="M1636" s="16" t="n">
        <v>0.325569037569524</v>
      </c>
      <c r="N1636" s="16" t="n">
        <v>0.314647405310256</v>
      </c>
      <c r="O1636" s="16" t="n">
        <v>0.303834606032994</v>
      </c>
      <c r="P1636" s="16" t="n">
        <v>0.309333877284937</v>
      </c>
      <c r="Q1636" s="16" t="n">
        <v>0.341753233190493</v>
      </c>
      <c r="R1636" s="16" t="n">
        <v>0.331613020213467</v>
      </c>
      <c r="S1636" s="16" t="n">
        <v>0.311558076579384</v>
      </c>
      <c r="T1636" s="16" t="n">
        <v>0.304852277745407</v>
      </c>
      <c r="U1636" s="16" t="n">
        <v>0.359323527756177</v>
      </c>
      <c r="V1636" s="16" t="n">
        <v>0.276527328579975</v>
      </c>
      <c r="W1636" s="16"/>
      <c r="X1636" s="16" t="n">
        <v>0.326409471430101</v>
      </c>
      <c r="Y1636" s="16" t="n">
        <v>0.305681797647112</v>
      </c>
      <c r="Z1636" s="16"/>
      <c r="AA1636" s="16" t="n">
        <v>0.343497751567197</v>
      </c>
      <c r="AB1636" s="16" t="n">
        <v>0.306556760600841</v>
      </c>
      <c r="AC1636" s="16" t="n">
        <v>0.317205395554327</v>
      </c>
      <c r="AD1636" s="16"/>
      <c r="AE1636" s="16" t="n">
        <v>0.313862780695825</v>
      </c>
      <c r="AF1636" s="16" t="n">
        <v>0.335285448220885</v>
      </c>
      <c r="AG1636" s="16" t="n">
        <v>0.296484964566024</v>
      </c>
      <c r="AH1636" s="16"/>
      <c r="AI1636" s="16" t="n">
        <v>0.276881891504695</v>
      </c>
      <c r="AJ1636" s="16" t="n">
        <v>0.359882500583053</v>
      </c>
    </row>
    <row r="1637">
      <c r="B1637" t="s">
        <v>453</v>
      </c>
      <c r="C1637" s="16" t="n">
        <v>0.480942934419785</v>
      </c>
      <c r="D1637" s="16" t="n">
        <v>0.47305166894683</v>
      </c>
      <c r="E1637" s="16" t="n">
        <v>0.484186870253274</v>
      </c>
      <c r="F1637" s="16"/>
      <c r="G1637" s="16" t="n">
        <v>0.534356195573489</v>
      </c>
      <c r="H1637" s="16" t="n">
        <v>0.462628454620387</v>
      </c>
      <c r="I1637" s="16" t="n">
        <v>0.476885158881443</v>
      </c>
      <c r="J1637" s="16"/>
      <c r="K1637" s="16" t="n">
        <v>0.495977604095687</v>
      </c>
      <c r="L1637" s="16" t="n">
        <v>0.488221664637772</v>
      </c>
      <c r="M1637" s="16" t="n">
        <v>0.543989180105152</v>
      </c>
      <c r="N1637" s="16" t="n">
        <v>0.471699257537244</v>
      </c>
      <c r="O1637" s="16" t="n">
        <v>0.513025555103135</v>
      </c>
      <c r="P1637" s="16" t="n">
        <v>0.442154918187078</v>
      </c>
      <c r="Q1637" s="16" t="n">
        <v>0.465432341085488</v>
      </c>
      <c r="R1637" s="16" t="n">
        <v>0.455353909680509</v>
      </c>
      <c r="S1637" s="16" t="n">
        <v>0.471407394539998</v>
      </c>
      <c r="T1637" s="16" t="n">
        <v>0.481237317780188</v>
      </c>
      <c r="U1637" s="16" t="n">
        <v>0.421382704245096</v>
      </c>
      <c r="V1637" s="16" t="n">
        <v>0.472468594896381</v>
      </c>
      <c r="W1637" s="16"/>
      <c r="X1637" s="16" t="n">
        <v>0.478118456289702</v>
      </c>
      <c r="Y1637" s="16" t="n">
        <v>0.485768484851718</v>
      </c>
      <c r="Z1637" s="16"/>
      <c r="AA1637" s="16" t="n">
        <v>0.467106152149531</v>
      </c>
      <c r="AB1637" s="16" t="n">
        <v>0.515414716860256</v>
      </c>
      <c r="AC1637" s="16" t="n">
        <v>0.444828757233522</v>
      </c>
      <c r="AD1637" s="16"/>
      <c r="AE1637" s="16" t="n">
        <v>0.478801182478987</v>
      </c>
      <c r="AF1637" s="16" t="n">
        <v>0.492909426338272</v>
      </c>
      <c r="AG1637" s="16" t="n">
        <v>0.461096063410171</v>
      </c>
      <c r="AH1637" s="16"/>
      <c r="AI1637" s="16" t="n">
        <v>0.533579701644119</v>
      </c>
      <c r="AJ1637" s="16" t="n">
        <v>0.474571677748662</v>
      </c>
    </row>
    <row r="1638">
      <c r="B1638" t="s">
        <v>94</v>
      </c>
      <c r="C1638" s="16" t="n">
        <v>0.0544746793510399</v>
      </c>
      <c r="D1638" s="16" t="n">
        <v>0.0579768005068553</v>
      </c>
      <c r="E1638" s="16" t="n">
        <v>0.0523834434576303</v>
      </c>
      <c r="F1638" s="16"/>
      <c r="G1638" s="16" t="n">
        <v>0.0539867901252284</v>
      </c>
      <c r="H1638" s="16" t="n">
        <v>0.0609794727193206</v>
      </c>
      <c r="I1638" s="16" t="n">
        <v>0.0486158525399049</v>
      </c>
      <c r="J1638" s="16"/>
      <c r="K1638" s="16" t="n">
        <v>0.0450389533626471</v>
      </c>
      <c r="L1638" s="16" t="n">
        <v>0.0321163274752108</v>
      </c>
      <c r="M1638" s="16" t="n">
        <v>0.0539873406430743</v>
      </c>
      <c r="N1638" s="16" t="n">
        <v>0.0590309745822752</v>
      </c>
      <c r="O1638" s="16" t="n">
        <v>0.0476347062160648</v>
      </c>
      <c r="P1638" s="16" t="n">
        <v>0.0746812441033978</v>
      </c>
      <c r="Q1638" s="16" t="n">
        <v>0.092826101405219</v>
      </c>
      <c r="R1638" s="16" t="n">
        <v>0.0500309754291537</v>
      </c>
      <c r="S1638" s="16" t="n">
        <v>0.0535983806096028</v>
      </c>
      <c r="T1638" s="16" t="n">
        <v>0.03521454893828</v>
      </c>
      <c r="U1638" s="16" t="n">
        <v>0.0677363440210874</v>
      </c>
      <c r="V1638" s="16" t="n">
        <v>0.0741499352555327</v>
      </c>
      <c r="W1638" s="16"/>
      <c r="X1638" s="16" t="n">
        <v>0.0570725589598427</v>
      </c>
      <c r="Y1638" s="16" t="n">
        <v>0.0500362668404782</v>
      </c>
      <c r="Z1638" s="16"/>
      <c r="AA1638" s="16" t="n">
        <v>0.029086270056666</v>
      </c>
      <c r="AB1638" s="16" t="n">
        <v>0.0581684799949755</v>
      </c>
      <c r="AC1638" s="16" t="n">
        <v>0.0678705118945966</v>
      </c>
      <c r="AD1638" s="16"/>
      <c r="AE1638" s="16" t="n">
        <v>0.0579576021280867</v>
      </c>
      <c r="AF1638" s="16" t="n">
        <v>0.0479030215673004</v>
      </c>
      <c r="AG1638" s="16" t="n">
        <v>0.0592455273333407</v>
      </c>
      <c r="AH1638" s="16"/>
      <c r="AI1638" s="16" t="n">
        <v>0.0272651719161964</v>
      </c>
      <c r="AJ1638" s="16" t="n">
        <v>0.036811793332195</v>
      </c>
    </row>
    <row r="1639">
      <c r="C1639" s="16"/>
      <c r="D1639" s="16"/>
      <c r="E1639" s="16"/>
      <c r="F1639" s="16"/>
      <c r="G1639" s="16"/>
      <c r="H1639" s="16"/>
      <c r="I1639" s="16"/>
      <c r="J1639" s="16"/>
      <c r="K1639" s="16"/>
      <c r="L1639" s="16"/>
      <c r="M1639" s="16"/>
      <c r="N1639" s="16"/>
      <c r="O1639" s="16"/>
      <c r="P1639" s="16"/>
      <c r="Q1639" s="16"/>
      <c r="R1639" s="16"/>
      <c r="S1639" s="16"/>
      <c r="T1639" s="16"/>
      <c r="U1639" s="16"/>
      <c r="V1639" s="16"/>
      <c r="W1639" s="16"/>
      <c r="X1639" s="16"/>
      <c r="Y1639" s="16"/>
      <c r="Z1639" s="16"/>
      <c r="AA1639" s="16"/>
      <c r="AB1639" s="16"/>
      <c r="AC1639" s="16"/>
      <c r="AD1639" s="16"/>
      <c r="AE1639" s="16"/>
      <c r="AF1639" s="16"/>
      <c r="AG1639" s="16"/>
      <c r="AH1639" s="16"/>
      <c r="AI1639" s="16"/>
      <c r="AJ1639" s="16"/>
    </row>
    <row r="1640">
      <c r="B1640" s="7" t="s">
        <v>460</v>
      </c>
      <c r="C1640" s="16"/>
      <c r="D1640" s="16"/>
      <c r="E1640" s="16"/>
      <c r="F1640" s="16"/>
      <c r="G1640" s="16"/>
      <c r="H1640" s="16"/>
      <c r="I1640" s="16"/>
      <c r="J1640" s="16"/>
      <c r="K1640" s="16"/>
      <c r="L1640" s="16"/>
      <c r="M1640" s="16"/>
      <c r="N1640" s="16"/>
      <c r="O1640" s="16"/>
      <c r="P1640" s="16"/>
      <c r="Q1640" s="16"/>
      <c r="R1640" s="16"/>
      <c r="S1640" s="16"/>
      <c r="T1640" s="16"/>
      <c r="U1640" s="16"/>
      <c r="V1640" s="16"/>
      <c r="W1640" s="16"/>
      <c r="X1640" s="16"/>
      <c r="Y1640" s="16"/>
      <c r="Z1640" s="16"/>
      <c r="AA1640" s="16"/>
      <c r="AB1640" s="16"/>
      <c r="AC1640" s="16"/>
      <c r="AD1640" s="16"/>
      <c r="AE1640" s="16"/>
      <c r="AF1640" s="16"/>
      <c r="AG1640" s="16"/>
      <c r="AH1640" s="16"/>
      <c r="AI1640" s="16"/>
      <c r="AJ1640" s="16"/>
    </row>
    <row r="1641">
      <c r="B1641" s="26" t="s">
        <v>65</v>
      </c>
      <c r="C1641" s="16"/>
      <c r="D1641" s="16"/>
      <c r="E1641" s="16"/>
      <c r="F1641" s="16"/>
      <c r="G1641" s="16"/>
      <c r="H1641" s="16"/>
      <c r="I1641" s="16"/>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row>
    <row r="1642">
      <c r="B1642" t="s">
        <v>449</v>
      </c>
      <c r="C1642" s="16" t="n">
        <v>0.0155959740999206</v>
      </c>
      <c r="D1642" s="16" t="n">
        <v>0.0200259483008074</v>
      </c>
      <c r="E1642" s="16" t="n">
        <v>0.0115735042755314</v>
      </c>
      <c r="F1642" s="16"/>
      <c r="G1642" s="16" t="n">
        <v>0.0288537394816651</v>
      </c>
      <c r="H1642" s="16" t="n">
        <v>0.0157015893057233</v>
      </c>
      <c r="I1642" s="16" t="n">
        <v>0.0102614425688346</v>
      </c>
      <c r="J1642" s="16"/>
      <c r="K1642" s="16" t="n">
        <v>0.0093312492660417</v>
      </c>
      <c r="L1642" s="16" t="n">
        <v>0.0130917916836519</v>
      </c>
      <c r="M1642" s="16" t="n">
        <v>0.0124868013721468</v>
      </c>
      <c r="N1642" s="16" t="n">
        <v>0.01698846343824</v>
      </c>
      <c r="O1642" s="16" t="n">
        <v>0.0124403183629123</v>
      </c>
      <c r="P1642" s="16" t="n">
        <v>0.0297026315836506</v>
      </c>
      <c r="Q1642" s="16" t="n">
        <v>0.0158190196216019</v>
      </c>
      <c r="R1642" s="16" t="n">
        <v>0.0461511588508205</v>
      </c>
      <c r="S1642" s="16" t="n">
        <v>0.0121363356874346</v>
      </c>
      <c r="T1642" s="16" t="n">
        <v>0.00864293307149049</v>
      </c>
      <c r="U1642" s="16" t="n">
        <v>0.0116679239400913</v>
      </c>
      <c r="V1642" s="16" t="n">
        <v>0.02272680175786</v>
      </c>
      <c r="W1642" s="16"/>
      <c r="X1642" s="16" t="n">
        <v>0.0146861127096445</v>
      </c>
      <c r="Y1642" s="16" t="n">
        <v>0.0171504495897758</v>
      </c>
      <c r="Z1642" s="16"/>
      <c r="AA1642" s="16" t="n">
        <v>0.00945178449115435</v>
      </c>
      <c r="AB1642" s="16" t="n">
        <v>0.0180742845870749</v>
      </c>
      <c r="AC1642" s="16" t="n">
        <v>0.0167186826243015</v>
      </c>
      <c r="AD1642" s="16"/>
      <c r="AE1642" s="16" t="n">
        <v>0.0173301091120486</v>
      </c>
      <c r="AF1642" s="16" t="n">
        <v>0.0123410222573959</v>
      </c>
      <c r="AG1642" s="16" t="n">
        <v>0.017934969647821</v>
      </c>
      <c r="AH1642" s="16"/>
      <c r="AI1642" s="16" t="n">
        <v>0.00553818942572273</v>
      </c>
      <c r="AJ1642" s="16" t="n">
        <v>0.0203056581652168</v>
      </c>
    </row>
    <row r="1643">
      <c r="B1643" t="s">
        <v>450</v>
      </c>
      <c r="C1643" s="16" t="n">
        <v>0.0338494158581306</v>
      </c>
      <c r="D1643" s="16" t="n">
        <v>0.0272205075176193</v>
      </c>
      <c r="E1643" s="16" t="n">
        <v>0.041345843828609</v>
      </c>
      <c r="F1643" s="16"/>
      <c r="G1643" s="16" t="n">
        <v>0.0292917012182943</v>
      </c>
      <c r="H1643" s="16" t="n">
        <v>0.0436072446281737</v>
      </c>
      <c r="I1643" s="16" t="n">
        <v>0.0265716480923107</v>
      </c>
      <c r="J1643" s="16"/>
      <c r="K1643" s="16" t="n">
        <v>0.0290206466265217</v>
      </c>
      <c r="L1643" s="16" t="n">
        <v>0.0408745861093471</v>
      </c>
      <c r="M1643" s="16" t="n">
        <v>0.0161754917447486</v>
      </c>
      <c r="N1643" s="16" t="n">
        <v>0.0373559640025776</v>
      </c>
      <c r="O1643" s="16" t="n">
        <v>0.0154943776236964</v>
      </c>
      <c r="P1643" s="16" t="n">
        <v>0.0355661014873635</v>
      </c>
      <c r="Q1643" s="16" t="n">
        <v>0.0478782515867215</v>
      </c>
      <c r="R1643" s="16" t="n">
        <v>0.0467223803176112</v>
      </c>
      <c r="S1643" s="16" t="n">
        <v>0.0578232687450095</v>
      </c>
      <c r="T1643" s="16" t="n">
        <v>0.00774044233114788</v>
      </c>
      <c r="U1643" s="16" t="n">
        <v>0.0390561912333682</v>
      </c>
      <c r="V1643" s="16" t="n">
        <v>0.0184235640499075</v>
      </c>
      <c r="W1643" s="16"/>
      <c r="X1643" s="16" t="n">
        <v>0.0352312276946198</v>
      </c>
      <c r="Y1643" s="16" t="n">
        <v>0.0314886248031739</v>
      </c>
      <c r="Z1643" s="16"/>
      <c r="AA1643" s="16" t="n">
        <v>0.0280619227902709</v>
      </c>
      <c r="AB1643" s="16" t="n">
        <v>0.033580048816177</v>
      </c>
      <c r="AC1643" s="16" t="n">
        <v>0.0383896519574876</v>
      </c>
      <c r="AD1643" s="16"/>
      <c r="AE1643" s="16" t="n">
        <v>0.0351649207289043</v>
      </c>
      <c r="AF1643" s="16" t="n">
        <v>0.0314974144028175</v>
      </c>
      <c r="AG1643" s="16" t="n">
        <v>0.0353736834533017</v>
      </c>
      <c r="AH1643" s="16"/>
      <c r="AI1643" s="16" t="n">
        <v>0.026401407537215</v>
      </c>
      <c r="AJ1643" s="16" t="n">
        <v>0.0291846809796155</v>
      </c>
    </row>
    <row r="1644">
      <c r="B1644" t="s">
        <v>451</v>
      </c>
      <c r="C1644" s="16" t="n">
        <v>0.153086987118087</v>
      </c>
      <c r="D1644" s="16" t="n">
        <v>0.172531712252306</v>
      </c>
      <c r="E1644" s="16" t="n">
        <v>0.135867524882548</v>
      </c>
      <c r="F1644" s="16"/>
      <c r="G1644" s="16" t="n">
        <v>0.12046264255743</v>
      </c>
      <c r="H1644" s="16" t="n">
        <v>0.164250992572736</v>
      </c>
      <c r="I1644" s="16" t="n">
        <v>0.155586201099722</v>
      </c>
      <c r="J1644" s="16"/>
      <c r="K1644" s="16" t="n">
        <v>0.168896119345146</v>
      </c>
      <c r="L1644" s="16" t="n">
        <v>0.131428695197695</v>
      </c>
      <c r="M1644" s="16" t="n">
        <v>0.143610715245517</v>
      </c>
      <c r="N1644" s="16" t="n">
        <v>0.135686433422829</v>
      </c>
      <c r="O1644" s="16" t="n">
        <v>0.126337744298288</v>
      </c>
      <c r="P1644" s="16" t="n">
        <v>0.159698439874677</v>
      </c>
      <c r="Q1644" s="16" t="n">
        <v>0.145912158276846</v>
      </c>
      <c r="R1644" s="16" t="n">
        <v>0.141558511246063</v>
      </c>
      <c r="S1644" s="16" t="n">
        <v>0.190234076644711</v>
      </c>
      <c r="T1644" s="16" t="n">
        <v>0.176185440293361</v>
      </c>
      <c r="U1644" s="16" t="n">
        <v>0.166057901474209</v>
      </c>
      <c r="V1644" s="16" t="n">
        <v>0.1057535674904</v>
      </c>
      <c r="W1644" s="16"/>
      <c r="X1644" s="16" t="n">
        <v>0.154754305259227</v>
      </c>
      <c r="Y1644" s="16" t="n">
        <v>0.150238415663257</v>
      </c>
      <c r="Z1644" s="16"/>
      <c r="AA1644" s="16" t="n">
        <v>0.152688971680947</v>
      </c>
      <c r="AB1644" s="16" t="n">
        <v>0.112471270514331</v>
      </c>
      <c r="AC1644" s="16" t="n">
        <v>0.207699869726937</v>
      </c>
      <c r="AD1644" s="16"/>
      <c r="AE1644" s="16" t="n">
        <v>0.147118411759218</v>
      </c>
      <c r="AF1644" s="16" t="n">
        <v>0.161548206914457</v>
      </c>
      <c r="AG1644" s="16" t="n">
        <v>0.150887567186235</v>
      </c>
      <c r="AH1644" s="16"/>
      <c r="AI1644" s="16" t="n">
        <v>0.119482034203554</v>
      </c>
      <c r="AJ1644" s="16" t="n">
        <v>0.133608317822946</v>
      </c>
    </row>
    <row r="1645">
      <c r="B1645" t="s">
        <v>452</v>
      </c>
      <c r="C1645" s="16" t="n">
        <v>0.359427508260493</v>
      </c>
      <c r="D1645" s="16" t="n">
        <v>0.355048432123229</v>
      </c>
      <c r="E1645" s="16" t="n">
        <v>0.366172499121406</v>
      </c>
      <c r="F1645" s="16"/>
      <c r="G1645" s="16" t="n">
        <v>0.395023287964721</v>
      </c>
      <c r="H1645" s="16" t="n">
        <v>0.366252376903851</v>
      </c>
      <c r="I1645" s="16" t="n">
        <v>0.339019334308491</v>
      </c>
      <c r="J1645" s="16"/>
      <c r="K1645" s="16" t="n">
        <v>0.314547687285181</v>
      </c>
      <c r="L1645" s="16" t="n">
        <v>0.391200122720581</v>
      </c>
      <c r="M1645" s="16" t="n">
        <v>0.301370480490418</v>
      </c>
      <c r="N1645" s="16" t="n">
        <v>0.376165320339421</v>
      </c>
      <c r="O1645" s="16" t="n">
        <v>0.432024967206237</v>
      </c>
      <c r="P1645" s="16" t="n">
        <v>0.368456683142276</v>
      </c>
      <c r="Q1645" s="16" t="n">
        <v>0.367292404221539</v>
      </c>
      <c r="R1645" s="16" t="n">
        <v>0.312785312113948</v>
      </c>
      <c r="S1645" s="16" t="n">
        <v>0.360827284719304</v>
      </c>
      <c r="T1645" s="16" t="n">
        <v>0.404498349276258</v>
      </c>
      <c r="U1645" s="16" t="n">
        <v>0.315170165030374</v>
      </c>
      <c r="V1645" s="16" t="n">
        <v>0.312166952959351</v>
      </c>
      <c r="W1645" s="16"/>
      <c r="X1645" s="16" t="n">
        <v>0.358887224672638</v>
      </c>
      <c r="Y1645" s="16" t="n">
        <v>0.360350569293601</v>
      </c>
      <c r="Z1645" s="16"/>
      <c r="AA1645" s="16" t="n">
        <v>0.370031452686017</v>
      </c>
      <c r="AB1645" s="16" t="n">
        <v>0.383034999903486</v>
      </c>
      <c r="AC1645" s="16" t="n">
        <v>0.320192816536977</v>
      </c>
      <c r="AD1645" s="16"/>
      <c r="AE1645" s="16" t="n">
        <v>0.363937721877806</v>
      </c>
      <c r="AF1645" s="16" t="n">
        <v>0.362634895509264</v>
      </c>
      <c r="AG1645" s="16" t="n">
        <v>0.340600137577536</v>
      </c>
      <c r="AH1645" s="16"/>
      <c r="AI1645" s="16" t="n">
        <v>0.347788208279243</v>
      </c>
      <c r="AJ1645" s="16" t="n">
        <v>0.385954024170791</v>
      </c>
    </row>
    <row r="1646">
      <c r="B1646" t="s">
        <v>453</v>
      </c>
      <c r="C1646" s="16" t="n">
        <v>0.364759219297134</v>
      </c>
      <c r="D1646" s="16" t="n">
        <v>0.351426571966236</v>
      </c>
      <c r="E1646" s="16" t="n">
        <v>0.372546881218414</v>
      </c>
      <c r="F1646" s="16"/>
      <c r="G1646" s="16" t="n">
        <v>0.330611293397724</v>
      </c>
      <c r="H1646" s="16" t="n">
        <v>0.341170638525748</v>
      </c>
      <c r="I1646" s="16" t="n">
        <v>0.400191124950385</v>
      </c>
      <c r="J1646" s="16"/>
      <c r="K1646" s="16" t="n">
        <v>0.412167675318165</v>
      </c>
      <c r="L1646" s="16" t="n">
        <v>0.360430202946931</v>
      </c>
      <c r="M1646" s="16" t="n">
        <v>0.434771980837141</v>
      </c>
      <c r="N1646" s="16" t="n">
        <v>0.347945421775275</v>
      </c>
      <c r="O1646" s="16" t="n">
        <v>0.363089109654342</v>
      </c>
      <c r="P1646" s="16" t="n">
        <v>0.33113786925913</v>
      </c>
      <c r="Q1646" s="16" t="n">
        <v>0.353119521791081</v>
      </c>
      <c r="R1646" s="16" t="n">
        <v>0.370386879705412</v>
      </c>
      <c r="S1646" s="16" t="n">
        <v>0.299815418001365</v>
      </c>
      <c r="T1646" s="16" t="n">
        <v>0.337411384187397</v>
      </c>
      <c r="U1646" s="16" t="n">
        <v>0.372342365839544</v>
      </c>
      <c r="V1646" s="16" t="n">
        <v>0.461667985093349</v>
      </c>
      <c r="W1646" s="16"/>
      <c r="X1646" s="16" t="n">
        <v>0.35557727151734</v>
      </c>
      <c r="Y1646" s="16" t="n">
        <v>0.380446348045928</v>
      </c>
      <c r="Z1646" s="16"/>
      <c r="AA1646" s="16" t="n">
        <v>0.401577406861294</v>
      </c>
      <c r="AB1646" s="16" t="n">
        <v>0.38075153249739</v>
      </c>
      <c r="AC1646" s="16" t="n">
        <v>0.316777273021421</v>
      </c>
      <c r="AD1646" s="16"/>
      <c r="AE1646" s="16" t="n">
        <v>0.370662459507502</v>
      </c>
      <c r="AF1646" s="16" t="n">
        <v>0.362270411078988</v>
      </c>
      <c r="AG1646" s="16" t="n">
        <v>0.354386820887576</v>
      </c>
      <c r="AH1646" s="16"/>
      <c r="AI1646" s="16" t="n">
        <v>0.463578881970931</v>
      </c>
      <c r="AJ1646" s="16" t="n">
        <v>0.374233281356597</v>
      </c>
    </row>
    <row r="1647">
      <c r="B1647" t="s">
        <v>94</v>
      </c>
      <c r="C1647" s="16" t="n">
        <v>0.073280895366235</v>
      </c>
      <c r="D1647" s="16" t="n">
        <v>0.0737468278398015</v>
      </c>
      <c r="E1647" s="16" t="n">
        <v>0.0724937466734922</v>
      </c>
      <c r="F1647" s="16"/>
      <c r="G1647" s="16" t="n">
        <v>0.0957573353801654</v>
      </c>
      <c r="H1647" s="16" t="n">
        <v>0.0690171580637678</v>
      </c>
      <c r="I1647" s="16" t="n">
        <v>0.0683702489802563</v>
      </c>
      <c r="J1647" s="16"/>
      <c r="K1647" s="16" t="n">
        <v>0.0660366221589436</v>
      </c>
      <c r="L1647" s="16" t="n">
        <v>0.0629746013417947</v>
      </c>
      <c r="M1647" s="16" t="n">
        <v>0.0915845303100289</v>
      </c>
      <c r="N1647" s="16" t="n">
        <v>0.0858583970216578</v>
      </c>
      <c r="O1647" s="16" t="n">
        <v>0.0506134828545246</v>
      </c>
      <c r="P1647" s="16" t="n">
        <v>0.0754382746529035</v>
      </c>
      <c r="Q1647" s="16" t="n">
        <v>0.0699786445022112</v>
      </c>
      <c r="R1647" s="16" t="n">
        <v>0.0823957577661448</v>
      </c>
      <c r="S1647" s="16" t="n">
        <v>0.0791636162021765</v>
      </c>
      <c r="T1647" s="16" t="n">
        <v>0.0655214508403467</v>
      </c>
      <c r="U1647" s="16" t="n">
        <v>0.0957054524824127</v>
      </c>
      <c r="V1647" s="16" t="n">
        <v>0.079261128649133</v>
      </c>
      <c r="W1647" s="16"/>
      <c r="X1647" s="16" t="n">
        <v>0.080863858146531</v>
      </c>
      <c r="Y1647" s="16" t="n">
        <v>0.0603255926042646</v>
      </c>
      <c r="Z1647" s="16"/>
      <c r="AA1647" s="16" t="n">
        <v>0.0381884614903163</v>
      </c>
      <c r="AB1647" s="16" t="n">
        <v>0.0720878636815409</v>
      </c>
      <c r="AC1647" s="16" t="n">
        <v>0.100221706132875</v>
      </c>
      <c r="AD1647" s="16"/>
      <c r="AE1647" s="16" t="n">
        <v>0.065786377014521</v>
      </c>
      <c r="AF1647" s="16" t="n">
        <v>0.0697080498370777</v>
      </c>
      <c r="AG1647" s="16" t="n">
        <v>0.10081682124753</v>
      </c>
      <c r="AH1647" s="16"/>
      <c r="AI1647" s="16" t="n">
        <v>0.037211278583334</v>
      </c>
      <c r="AJ1647" s="16" t="n">
        <v>0.0567140375048343</v>
      </c>
    </row>
    <row r="1648">
      <c r="C1648" s="16"/>
      <c r="D1648" s="16"/>
      <c r="E1648" s="16"/>
      <c r="F1648" s="16"/>
      <c r="G1648" s="16"/>
      <c r="H1648" s="16"/>
      <c r="I1648" s="16"/>
      <c r="J1648" s="16"/>
      <c r="K1648" s="16"/>
      <c r="L1648" s="16"/>
      <c r="M1648" s="16"/>
      <c r="N1648" s="16"/>
      <c r="O1648" s="16"/>
      <c r="P1648" s="16"/>
      <c r="Q1648" s="16"/>
      <c r="R1648" s="16"/>
      <c r="S1648" s="16"/>
      <c r="T1648" s="16"/>
      <c r="U1648" s="16"/>
      <c r="V1648" s="16"/>
      <c r="W1648" s="16"/>
      <c r="X1648" s="16"/>
      <c r="Y1648" s="16"/>
      <c r="Z1648" s="16"/>
      <c r="AA1648" s="16"/>
      <c r="AB1648" s="16"/>
      <c r="AC1648" s="16"/>
      <c r="AD1648" s="16"/>
      <c r="AE1648" s="16"/>
      <c r="AF1648" s="16"/>
      <c r="AG1648" s="16"/>
      <c r="AH1648" s="16"/>
      <c r="AI1648" s="16"/>
      <c r="AJ1648" s="16"/>
    </row>
    <row r="1649">
      <c r="C1649" s="16"/>
      <c r="D1649" s="16"/>
      <c r="E1649" s="16"/>
      <c r="F1649" s="16"/>
      <c r="G1649" s="16"/>
      <c r="H1649" s="16"/>
      <c r="I1649" s="16"/>
      <c r="J1649" s="16"/>
      <c r="K1649" s="16"/>
      <c r="L1649" s="16"/>
      <c r="M1649" s="16"/>
      <c r="N1649" s="16"/>
      <c r="O1649" s="16"/>
      <c r="P1649" s="16"/>
      <c r="Q1649" s="16"/>
      <c r="R1649" s="16"/>
      <c r="S1649" s="16"/>
      <c r="T1649" s="16"/>
      <c r="U1649" s="16"/>
      <c r="V1649" s="16"/>
      <c r="W1649" s="16"/>
      <c r="X1649" s="16"/>
      <c r="Y1649" s="16"/>
      <c r="Z1649" s="16"/>
      <c r="AA1649" s="16"/>
      <c r="AB1649" s="16"/>
      <c r="AC1649" s="16"/>
      <c r="AD1649" s="16"/>
      <c r="AE1649" s="16"/>
      <c r="AF1649" s="16"/>
      <c r="AG1649" s="16"/>
      <c r="AH1649" s="16"/>
      <c r="AI1649" s="16"/>
      <c r="AJ1649" s="16"/>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5" t="s">
        <v>62</v>
      </c>
    </row>
    <row r="6" ht="50" customHeight="1">
      <c r="B6" s="19" t="s">
        <v>15</v>
      </c>
      <c r="C6" s="19" t="s">
        <v>52</v>
      </c>
      <c r="D6" s="19" t="s">
        <v>53</v>
      </c>
      <c r="E6" s="19" t="s">
        <v>54</v>
      </c>
      <c r="F6" s="19" t="s">
        <v>55</v>
      </c>
      <c r="G6" s="19" t="s">
        <v>56</v>
      </c>
    </row>
    <row r="7">
      <c r="B7" s="17" t="s">
        <v>57</v>
      </c>
      <c r="C7" s="16" t="n">
        <v>0.24045365817053</v>
      </c>
      <c r="D7" s="16" t="n">
        <v>0.229910556708623</v>
      </c>
      <c r="E7" s="16" t="n">
        <v>0.192854543524742</v>
      </c>
      <c r="F7" s="16" t="n">
        <v>0.18891216118258</v>
      </c>
      <c r="G7" s="16" t="n">
        <v>0.184472650680179</v>
      </c>
    </row>
    <row r="8">
      <c r="B8" s="17" t="s">
        <v>58</v>
      </c>
      <c r="C8" s="16" t="n">
        <v>0.272033729972491</v>
      </c>
      <c r="D8" s="16" t="n">
        <v>0.305575190013498</v>
      </c>
      <c r="E8" s="16" t="n">
        <v>0.230647759034403</v>
      </c>
      <c r="F8" s="16" t="n">
        <v>0.214242999177779</v>
      </c>
      <c r="G8" s="16" t="n">
        <v>0.20937119035359</v>
      </c>
    </row>
    <row r="9">
      <c r="B9" s="17" t="s">
        <v>59</v>
      </c>
      <c r="C9" s="16" t="n">
        <v>0.197011466213791</v>
      </c>
      <c r="D9" s="16" t="n">
        <v>0.16502049755842</v>
      </c>
      <c r="E9" s="16" t="n">
        <v>0.138587924681654</v>
      </c>
      <c r="F9" s="16" t="n">
        <v>0.171972867231023</v>
      </c>
      <c r="G9" s="16" t="n">
        <v>0.137329644797315</v>
      </c>
    </row>
    <row r="10">
      <c r="B10" s="17" t="s">
        <v>60</v>
      </c>
      <c r="C10" s="16" t="n">
        <v>0.242713013517384</v>
      </c>
      <c r="D10" s="16" t="n">
        <v>0.248238956727342</v>
      </c>
      <c r="E10" s="16" t="n">
        <v>0.302761962978283</v>
      </c>
      <c r="F10" s="16" t="n">
        <v>0.334284899817814</v>
      </c>
      <c r="G10" s="16" t="n">
        <v>0.328806995737918</v>
      </c>
    </row>
    <row r="11">
      <c r="B11" s="17" t="s">
        <v>61</v>
      </c>
      <c r="C11" s="16" t="n">
        <v>0.0477881321258039</v>
      </c>
      <c r="D11" s="16" t="n">
        <v>0.0512547989921169</v>
      </c>
      <c r="E11" s="16" t="n">
        <v>0.135147809780918</v>
      </c>
      <c r="F11" s="16" t="n">
        <v>0.0905870725908044</v>
      </c>
      <c r="G11" s="16" t="n">
        <v>0.140019518430999</v>
      </c>
    </row>
    <row r="12">
      <c r="B12" s="18"/>
      <c r="C12" s="18"/>
      <c r="D12" s="18"/>
      <c r="E12" s="18"/>
      <c r="F12" s="18"/>
      <c r="G12" s="18"/>
    </row>
    <row r="13">
      <c r="B13" t="s">
        <v>63</v>
      </c>
    </row>
    <row r="14">
      <c r="B14" t="s">
        <v>64</v>
      </c>
    </row>
    <row r="18">
      <c r="B18"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66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0.24045365817053</v>
      </c>
      <c r="D9" s="16" t="n">
        <v>0.165002826783751</v>
      </c>
      <c r="E9" s="16" t="n">
        <v>0.318095106629033</v>
      </c>
      <c r="F9" s="16"/>
      <c r="G9" s="16" t="n">
        <v>0.330592761702522</v>
      </c>
      <c r="H9" s="16" t="n">
        <v>0.270430655387126</v>
      </c>
      <c r="I9" s="16" t="n">
        <v>0.176964268485272</v>
      </c>
      <c r="J9" s="16"/>
      <c r="K9" s="16" t="n">
        <v>0.203870372676174</v>
      </c>
      <c r="L9" s="16" t="n">
        <v>0.308880909210468</v>
      </c>
      <c r="M9" s="16" t="n">
        <v>0.307670863918196</v>
      </c>
      <c r="N9" s="16" t="n">
        <v>0.224749738401802</v>
      </c>
      <c r="O9" s="16" t="n">
        <v>0.219393699453608</v>
      </c>
      <c r="P9" s="16" t="n">
        <v>0.242137776543473</v>
      </c>
      <c r="Q9" s="16" t="n">
        <v>0.235794489222798</v>
      </c>
      <c r="R9" s="16" t="n">
        <v>0.163286425804049</v>
      </c>
      <c r="S9" s="16" t="n">
        <v>0.246649000216618</v>
      </c>
      <c r="T9" s="16" t="n">
        <v>0.164752122180844</v>
      </c>
      <c r="U9" s="16" t="n">
        <v>0.296557017913129</v>
      </c>
      <c r="V9" s="16" t="n">
        <v>0.235847514405461</v>
      </c>
      <c r="W9" s="16"/>
      <c r="X9" s="16" t="n">
        <v>0.26648098599991</v>
      </c>
      <c r="Y9" s="16" t="n">
        <v>0.19598661779538</v>
      </c>
      <c r="Z9" s="16"/>
      <c r="AA9" s="16" t="n">
        <v>0.166516243527157</v>
      </c>
      <c r="AB9" s="16" t="n">
        <v>0.292213127882962</v>
      </c>
      <c r="AC9" s="16" t="n">
        <v>0.224623326810481</v>
      </c>
      <c r="AD9" s="16"/>
      <c r="AE9" s="16" t="n">
        <v>0.218273937844961</v>
      </c>
      <c r="AF9" s="16" t="n">
        <v>0.239242912091799</v>
      </c>
      <c r="AG9" s="16" t="n">
        <v>0.301964152715044</v>
      </c>
      <c r="AH9" s="16"/>
      <c r="AI9" s="16" t="n">
        <v>0.139708975789668</v>
      </c>
      <c r="AJ9" s="16" t="n">
        <v>0.268796215293909</v>
      </c>
    </row>
    <row r="10">
      <c r="B10" s="17" t="s">
        <v>58</v>
      </c>
      <c r="C10" s="16" t="n">
        <v>0.272033729972491</v>
      </c>
      <c r="D10" s="16" t="n">
        <v>0.206217107614181</v>
      </c>
      <c r="E10" s="16" t="n">
        <v>0.330643826534328</v>
      </c>
      <c r="F10" s="16"/>
      <c r="G10" s="16" t="n">
        <v>0.296013132183251</v>
      </c>
      <c r="H10" s="16" t="n">
        <v>0.277340313015073</v>
      </c>
      <c r="I10" s="16" t="n">
        <v>0.257626038368278</v>
      </c>
      <c r="J10" s="16"/>
      <c r="K10" s="16" t="n">
        <v>0.271892880640086</v>
      </c>
      <c r="L10" s="16" t="n">
        <v>0.25362002410674</v>
      </c>
      <c r="M10" s="16" t="n">
        <v>0.256365613920974</v>
      </c>
      <c r="N10" s="16" t="n">
        <v>0.300685875890047</v>
      </c>
      <c r="O10" s="16" t="n">
        <v>0.286994234848146</v>
      </c>
      <c r="P10" s="16" t="n">
        <v>0.243730589299398</v>
      </c>
      <c r="Q10" s="16" t="n">
        <v>0.309702869581131</v>
      </c>
      <c r="R10" s="16" t="n">
        <v>0.293610639623676</v>
      </c>
      <c r="S10" s="16" t="n">
        <v>0.289831184163505</v>
      </c>
      <c r="T10" s="16" t="n">
        <v>0.223217189363912</v>
      </c>
      <c r="U10" s="16" t="n">
        <v>0.270647908856102</v>
      </c>
      <c r="V10" s="16" t="n">
        <v>0.293418077072962</v>
      </c>
      <c r="W10" s="16"/>
      <c r="X10" s="16" t="n">
        <v>0.292192022149866</v>
      </c>
      <c r="Y10" s="16" t="n">
        <v>0.237593790612542</v>
      </c>
      <c r="Z10" s="16"/>
      <c r="AA10" s="16" t="n">
        <v>0.240191903832438</v>
      </c>
      <c r="AB10" s="16" t="n">
        <v>0.290745884600326</v>
      </c>
      <c r="AC10" s="16" t="n">
        <v>0.270002711796381</v>
      </c>
      <c r="AD10" s="16"/>
      <c r="AE10" s="16" t="n">
        <v>0.275482153470013</v>
      </c>
      <c r="AF10" s="16" t="n">
        <v>0.269139999523653</v>
      </c>
      <c r="AG10" s="16" t="n">
        <v>0.269047369789297</v>
      </c>
      <c r="AH10" s="16"/>
      <c r="AI10" s="16" t="n">
        <v>0.218371964422148</v>
      </c>
      <c r="AJ10" s="16" t="n">
        <v>0.308097631779022</v>
      </c>
    </row>
    <row r="11">
      <c r="B11" s="17" t="s">
        <v>59</v>
      </c>
      <c r="C11" s="16" t="n">
        <v>0.197011466213791</v>
      </c>
      <c r="D11" s="16" t="n">
        <v>0.217276899128309</v>
      </c>
      <c r="E11" s="16" t="n">
        <v>0.179897633811429</v>
      </c>
      <c r="F11" s="16"/>
      <c r="G11" s="16" t="n">
        <v>0.217798083482306</v>
      </c>
      <c r="H11" s="16" t="n">
        <v>0.196592351550861</v>
      </c>
      <c r="I11" s="16" t="n">
        <v>0.189191511059993</v>
      </c>
      <c r="J11" s="16"/>
      <c r="K11" s="16" t="n">
        <v>0.210457685856554</v>
      </c>
      <c r="L11" s="16" t="n">
        <v>0.175177280724807</v>
      </c>
      <c r="M11" s="16" t="n">
        <v>0.174245910146389</v>
      </c>
      <c r="N11" s="16" t="n">
        <v>0.138026062149859</v>
      </c>
      <c r="O11" s="16" t="n">
        <v>0.202214573339316</v>
      </c>
      <c r="P11" s="16" t="n">
        <v>0.296419061189184</v>
      </c>
      <c r="Q11" s="16" t="n">
        <v>0.14813012761083</v>
      </c>
      <c r="R11" s="16" t="n">
        <v>0.241691231013526</v>
      </c>
      <c r="S11" s="16" t="n">
        <v>0.17564626461625</v>
      </c>
      <c r="T11" s="16" t="n">
        <v>0.274650535606114</v>
      </c>
      <c r="U11" s="16" t="n">
        <v>0.128114989172277</v>
      </c>
      <c r="V11" s="16" t="n">
        <v>0.203763572025922</v>
      </c>
      <c r="W11" s="16"/>
      <c r="X11" s="16" t="n">
        <v>0.174658055973725</v>
      </c>
      <c r="Y11" s="16" t="n">
        <v>0.235201710029188</v>
      </c>
      <c r="Z11" s="16"/>
      <c r="AA11" s="16" t="n">
        <v>0.168555984267177</v>
      </c>
      <c r="AB11" s="16" t="n">
        <v>0.200898042553233</v>
      </c>
      <c r="AC11" s="16" t="n">
        <v>0.21236460742597</v>
      </c>
      <c r="AD11" s="16"/>
      <c r="AE11" s="16" t="n">
        <v>0.187552436675797</v>
      </c>
      <c r="AF11" s="16" t="n">
        <v>0.208388862688074</v>
      </c>
      <c r="AG11" s="16" t="n">
        <v>0.197862171591153</v>
      </c>
      <c r="AH11" s="16"/>
      <c r="AI11" s="16" t="n">
        <v>0.169247627031462</v>
      </c>
      <c r="AJ11" s="16" t="n">
        <v>0.177460553877439</v>
      </c>
    </row>
    <row r="12">
      <c r="B12" s="17" t="s">
        <v>60</v>
      </c>
      <c r="C12" s="16" t="n">
        <v>0.242713013517384</v>
      </c>
      <c r="D12" s="16" t="n">
        <v>0.342255986204264</v>
      </c>
      <c r="E12" s="16" t="n">
        <v>0.14582677486019</v>
      </c>
      <c r="F12" s="16"/>
      <c r="G12" s="16" t="n">
        <v>0.138041238611964</v>
      </c>
      <c r="H12" s="16" t="n">
        <v>0.216942688446111</v>
      </c>
      <c r="I12" s="16" t="n">
        <v>0.308028674126977</v>
      </c>
      <c r="J12" s="16"/>
      <c r="K12" s="16" t="n">
        <v>0.249872892807792</v>
      </c>
      <c r="L12" s="16" t="n">
        <v>0.210666304555379</v>
      </c>
      <c r="M12" s="16" t="n">
        <v>0.21552299245208</v>
      </c>
      <c r="N12" s="16" t="n">
        <v>0.319606181455871</v>
      </c>
      <c r="O12" s="16" t="n">
        <v>0.237688707234754</v>
      </c>
      <c r="P12" s="16" t="n">
        <v>0.167343043928767</v>
      </c>
      <c r="Q12" s="16" t="n">
        <v>0.287402114763686</v>
      </c>
      <c r="R12" s="16" t="n">
        <v>0.267607354694552</v>
      </c>
      <c r="S12" s="16" t="n">
        <v>0.241362991797121</v>
      </c>
      <c r="T12" s="16" t="n">
        <v>0.252054308082112</v>
      </c>
      <c r="U12" s="16" t="n">
        <v>0.255287563605052</v>
      </c>
      <c r="V12" s="16" t="n">
        <v>0.241594221294766</v>
      </c>
      <c r="W12" s="16"/>
      <c r="X12" s="16" t="n">
        <v>0.225407004702095</v>
      </c>
      <c r="Y12" s="16" t="n">
        <v>0.272279897900093</v>
      </c>
      <c r="Z12" s="16"/>
      <c r="AA12" s="16" t="n">
        <v>0.3271969489046</v>
      </c>
      <c r="AB12" s="16" t="n">
        <v>0.188905523022471</v>
      </c>
      <c r="AC12" s="16" t="n">
        <v>0.253665574688999</v>
      </c>
      <c r="AD12" s="16"/>
      <c r="AE12" s="16" t="n">
        <v>0.260651047896194</v>
      </c>
      <c r="AF12" s="16" t="n">
        <v>0.234969091775723</v>
      </c>
      <c r="AG12" s="16" t="n">
        <v>0.211581429658366</v>
      </c>
      <c r="AH12" s="16"/>
      <c r="AI12" s="16" t="n">
        <v>0.341912975288577</v>
      </c>
      <c r="AJ12" s="16" t="n">
        <v>0.220083346535593</v>
      </c>
    </row>
    <row r="13">
      <c r="B13" s="17" t="s">
        <v>61</v>
      </c>
      <c r="C13" s="22" t="n">
        <v>0.0477881321258039</v>
      </c>
      <c r="D13" s="22" t="n">
        <v>0.0692471802694942</v>
      </c>
      <c r="E13" s="22" t="n">
        <v>0.0255366581650196</v>
      </c>
      <c r="F13" s="22"/>
      <c r="G13" s="22" t="n">
        <v>0.0175547840199568</v>
      </c>
      <c r="H13" s="22" t="n">
        <v>0.0386939916008281</v>
      </c>
      <c r="I13" s="22" t="n">
        <v>0.0681895079594803</v>
      </c>
      <c r="J13" s="22"/>
      <c r="K13" s="22" t="n">
        <v>0.063906168019393</v>
      </c>
      <c r="L13" s="22" t="n">
        <v>0.0516554814026061</v>
      </c>
      <c r="M13" s="22" t="n">
        <v>0.0461946195623612</v>
      </c>
      <c r="N13" s="22" t="n">
        <v>0.016932142102421</v>
      </c>
      <c r="O13" s="22" t="n">
        <v>0.0537087851241754</v>
      </c>
      <c r="P13" s="22" t="n">
        <v>0.0503695290391772</v>
      </c>
      <c r="Q13" s="22" t="n">
        <v>0.018970398821555</v>
      </c>
      <c r="R13" s="22" t="n">
        <v>0.0338043488641981</v>
      </c>
      <c r="S13" s="22" t="n">
        <v>0.046510559206506</v>
      </c>
      <c r="T13" s="22" t="n">
        <v>0.0853258447670192</v>
      </c>
      <c r="U13" s="22" t="n">
        <v>0.0493925204534399</v>
      </c>
      <c r="V13" s="22" t="n">
        <v>0.0253766152008896</v>
      </c>
      <c r="W13" s="22"/>
      <c r="X13" s="22" t="n">
        <v>0.0412619311744045</v>
      </c>
      <c r="Y13" s="22" t="n">
        <v>0.058937983662796</v>
      </c>
      <c r="Z13" s="22"/>
      <c r="AA13" s="22" t="n">
        <v>0.0975389194686277</v>
      </c>
      <c r="AB13" s="22" t="n">
        <v>0.0272374219410076</v>
      </c>
      <c r="AC13" s="22" t="n">
        <v>0.0393437792781691</v>
      </c>
      <c r="AD13" s="22"/>
      <c r="AE13" s="22" t="n">
        <v>0.0580404241130343</v>
      </c>
      <c r="AF13" s="22" t="n">
        <v>0.0482591339207508</v>
      </c>
      <c r="AG13" s="22" t="n">
        <v>0.0195448762461396</v>
      </c>
      <c r="AH13" s="22"/>
      <c r="AI13" s="22" t="n">
        <v>0.130758457468146</v>
      </c>
      <c r="AJ13" s="22" t="n">
        <v>0.0255622525140371</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67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0.229910556708623</v>
      </c>
      <c r="D9" s="16" t="n">
        <v>0.219811907531859</v>
      </c>
      <c r="E9" s="16" t="n">
        <v>0.235831950456204</v>
      </c>
      <c r="F9" s="16"/>
      <c r="G9" s="16" t="n">
        <v>0.313260261627275</v>
      </c>
      <c r="H9" s="16" t="n">
        <v>0.233378414718929</v>
      </c>
      <c r="I9" s="16" t="n">
        <v>0.193764618399532</v>
      </c>
      <c r="J9" s="16"/>
      <c r="K9" s="16" t="n">
        <v>0.186892593085487</v>
      </c>
      <c r="L9" s="16" t="n">
        <v>0.297031520708209</v>
      </c>
      <c r="M9" s="16" t="n">
        <v>0.330040617815418</v>
      </c>
      <c r="N9" s="16" t="n">
        <v>0.203861016636398</v>
      </c>
      <c r="O9" s="16" t="n">
        <v>0.197338739585257</v>
      </c>
      <c r="P9" s="16" t="n">
        <v>0.245563395313575</v>
      </c>
      <c r="Q9" s="16" t="n">
        <v>0.244558349512989</v>
      </c>
      <c r="R9" s="16" t="n">
        <v>0.149164174653017</v>
      </c>
      <c r="S9" s="16" t="n">
        <v>0.219316571086847</v>
      </c>
      <c r="T9" s="16" t="n">
        <v>0.208156323506251</v>
      </c>
      <c r="U9" s="16" t="n">
        <v>0.195763546077698</v>
      </c>
      <c r="V9" s="16" t="n">
        <v>0.189453652732745</v>
      </c>
      <c r="W9" s="16"/>
      <c r="X9" s="16" t="n">
        <v>0.256969422658172</v>
      </c>
      <c r="Y9" s="16" t="n">
        <v>0.183681159185681</v>
      </c>
      <c r="Z9" s="16"/>
      <c r="AA9" s="16" t="n">
        <v>0.180959565019866</v>
      </c>
      <c r="AB9" s="16" t="n">
        <v>0.27092086585099</v>
      </c>
      <c r="AC9" s="16" t="n">
        <v>0.21041159639242</v>
      </c>
      <c r="AD9" s="16"/>
      <c r="AE9" s="16" t="n">
        <v>0.215308319372448</v>
      </c>
      <c r="AF9" s="16" t="n">
        <v>0.237886035977983</v>
      </c>
      <c r="AG9" s="16" t="n">
        <v>0.251685496865974</v>
      </c>
      <c r="AH9" s="16"/>
      <c r="AI9" s="16" t="n">
        <v>0.138904306937292</v>
      </c>
      <c r="AJ9" s="16" t="n">
        <v>0.266867178453427</v>
      </c>
    </row>
    <row r="10">
      <c r="B10" s="17" t="s">
        <v>58</v>
      </c>
      <c r="C10" s="16" t="n">
        <v>0.305575190013498</v>
      </c>
      <c r="D10" s="16" t="n">
        <v>0.315379065074163</v>
      </c>
      <c r="E10" s="16" t="n">
        <v>0.298099251805164</v>
      </c>
      <c r="F10" s="16"/>
      <c r="G10" s="16" t="n">
        <v>0.307322018699912</v>
      </c>
      <c r="H10" s="16" t="n">
        <v>0.322217380652368</v>
      </c>
      <c r="I10" s="16" t="n">
        <v>0.289402742772844</v>
      </c>
      <c r="J10" s="16"/>
      <c r="K10" s="16" t="n">
        <v>0.308479370940862</v>
      </c>
      <c r="L10" s="16" t="n">
        <v>0.305089181181399</v>
      </c>
      <c r="M10" s="16" t="n">
        <v>0.272039979284531</v>
      </c>
      <c r="N10" s="16" t="n">
        <v>0.335212279277258</v>
      </c>
      <c r="O10" s="16" t="n">
        <v>0.335128346544963</v>
      </c>
      <c r="P10" s="16" t="n">
        <v>0.281194328276409</v>
      </c>
      <c r="Q10" s="16" t="n">
        <v>0.315310806411381</v>
      </c>
      <c r="R10" s="16" t="n">
        <v>0.248144064907529</v>
      </c>
      <c r="S10" s="16" t="n">
        <v>0.306996904492975</v>
      </c>
      <c r="T10" s="16" t="n">
        <v>0.303679436677633</v>
      </c>
      <c r="U10" s="16" t="n">
        <v>0.357546015021171</v>
      </c>
      <c r="V10" s="16" t="n">
        <v>0.265855012855278</v>
      </c>
      <c r="W10" s="16"/>
      <c r="X10" s="16" t="n">
        <v>0.320213898799254</v>
      </c>
      <c r="Y10" s="16" t="n">
        <v>0.280565321198556</v>
      </c>
      <c r="Z10" s="16"/>
      <c r="AA10" s="16" t="n">
        <v>0.286725550078577</v>
      </c>
      <c r="AB10" s="16" t="n">
        <v>0.327893743077578</v>
      </c>
      <c r="AC10" s="16" t="n">
        <v>0.289336999895767</v>
      </c>
      <c r="AD10" s="16"/>
      <c r="AE10" s="16" t="n">
        <v>0.2947051050967</v>
      </c>
      <c r="AF10" s="16" t="n">
        <v>0.31700279610593</v>
      </c>
      <c r="AG10" s="16" t="n">
        <v>0.310067613906801</v>
      </c>
      <c r="AH10" s="16"/>
      <c r="AI10" s="16" t="n">
        <v>0.266971658456231</v>
      </c>
      <c r="AJ10" s="16" t="n">
        <v>0.360063114724306</v>
      </c>
    </row>
    <row r="11">
      <c r="B11" s="17" t="s">
        <v>59</v>
      </c>
      <c r="C11" s="16" t="n">
        <v>0.16502049755842</v>
      </c>
      <c r="D11" s="16" t="n">
        <v>0.188765925352755</v>
      </c>
      <c r="E11" s="16" t="n">
        <v>0.141819399182596</v>
      </c>
      <c r="F11" s="16"/>
      <c r="G11" s="16" t="n">
        <v>0.116449898064674</v>
      </c>
      <c r="H11" s="16" t="n">
        <v>0.163937520102411</v>
      </c>
      <c r="I11" s="16" t="n">
        <v>0.185211413537415</v>
      </c>
      <c r="J11" s="16"/>
      <c r="K11" s="16" t="n">
        <v>0.154536328275687</v>
      </c>
      <c r="L11" s="16" t="n">
        <v>0.12889145787406</v>
      </c>
      <c r="M11" s="16" t="n">
        <v>0.172750644756422</v>
      </c>
      <c r="N11" s="16" t="n">
        <v>0.174436732479079</v>
      </c>
      <c r="O11" s="16" t="n">
        <v>0.151599451470203</v>
      </c>
      <c r="P11" s="16" t="n">
        <v>0.154742738342453</v>
      </c>
      <c r="Q11" s="16" t="n">
        <v>0.165098002711281</v>
      </c>
      <c r="R11" s="16" t="n">
        <v>0.237514854818384</v>
      </c>
      <c r="S11" s="16" t="n">
        <v>0.166937624396824</v>
      </c>
      <c r="T11" s="16" t="n">
        <v>0.197962089897018</v>
      </c>
      <c r="U11" s="16" t="n">
        <v>0.188918230765637</v>
      </c>
      <c r="V11" s="16" t="n">
        <v>0.15923735865812</v>
      </c>
      <c r="W11" s="16"/>
      <c r="X11" s="16" t="n">
        <v>0.171566834551288</v>
      </c>
      <c r="Y11" s="16" t="n">
        <v>0.153836244096848</v>
      </c>
      <c r="Z11" s="16"/>
      <c r="AA11" s="16" t="n">
        <v>0.185220207059816</v>
      </c>
      <c r="AB11" s="16" t="n">
        <v>0.134594329369426</v>
      </c>
      <c r="AC11" s="16" t="n">
        <v>0.191127931168986</v>
      </c>
      <c r="AD11" s="16"/>
      <c r="AE11" s="16" t="n">
        <v>0.163611805977441</v>
      </c>
      <c r="AF11" s="16" t="n">
        <v>0.174811457270102</v>
      </c>
      <c r="AG11" s="16" t="n">
        <v>0.147868729447078</v>
      </c>
      <c r="AH11" s="16"/>
      <c r="AI11" s="16" t="n">
        <v>0.154103839855589</v>
      </c>
      <c r="AJ11" s="16" t="n">
        <v>0.16952033304926</v>
      </c>
    </row>
    <row r="12">
      <c r="B12" s="17" t="s">
        <v>60</v>
      </c>
      <c r="C12" s="16" t="n">
        <v>0.248238956727342</v>
      </c>
      <c r="D12" s="16" t="n">
        <v>0.228060807478894</v>
      </c>
      <c r="E12" s="16" t="n">
        <v>0.269794665554745</v>
      </c>
      <c r="F12" s="16"/>
      <c r="G12" s="16" t="n">
        <v>0.219525137769602</v>
      </c>
      <c r="H12" s="16" t="n">
        <v>0.244410755507082</v>
      </c>
      <c r="I12" s="16" t="n">
        <v>0.263141185098502</v>
      </c>
      <c r="J12" s="16"/>
      <c r="K12" s="16" t="n">
        <v>0.266485715991363</v>
      </c>
      <c r="L12" s="16" t="n">
        <v>0.228871704066122</v>
      </c>
      <c r="M12" s="16" t="n">
        <v>0.183259658425682</v>
      </c>
      <c r="N12" s="16" t="n">
        <v>0.264156316982556</v>
      </c>
      <c r="O12" s="16" t="n">
        <v>0.2694688040347</v>
      </c>
      <c r="P12" s="16" t="n">
        <v>0.24981579633231</v>
      </c>
      <c r="Q12" s="16" t="n">
        <v>0.21436730040388</v>
      </c>
      <c r="R12" s="16" t="n">
        <v>0.336195080416416</v>
      </c>
      <c r="S12" s="16" t="n">
        <v>0.2621383524113</v>
      </c>
      <c r="T12" s="16" t="n">
        <v>0.236337850872205</v>
      </c>
      <c r="U12" s="16" t="n">
        <v>0.226814249301561</v>
      </c>
      <c r="V12" s="16" t="n">
        <v>0.318200960628195</v>
      </c>
      <c r="W12" s="16"/>
      <c r="X12" s="16" t="n">
        <v>0.218320491038916</v>
      </c>
      <c r="Y12" s="16" t="n">
        <v>0.299353909074775</v>
      </c>
      <c r="Z12" s="16"/>
      <c r="AA12" s="16" t="n">
        <v>0.276656158029793</v>
      </c>
      <c r="AB12" s="16" t="n">
        <v>0.218862262309931</v>
      </c>
      <c r="AC12" s="16" t="n">
        <v>0.267007688552178</v>
      </c>
      <c r="AD12" s="16"/>
      <c r="AE12" s="16" t="n">
        <v>0.261246648239987</v>
      </c>
      <c r="AF12" s="16" t="n">
        <v>0.231816510559888</v>
      </c>
      <c r="AG12" s="16" t="n">
        <v>0.248726593003098</v>
      </c>
      <c r="AH12" s="16"/>
      <c r="AI12" s="16" t="n">
        <v>0.335954780643663</v>
      </c>
      <c r="AJ12" s="16" t="n">
        <v>0.178208802731333</v>
      </c>
    </row>
    <row r="13">
      <c r="B13" s="17" t="s">
        <v>61</v>
      </c>
      <c r="C13" s="22" t="n">
        <v>0.0512547989921169</v>
      </c>
      <c r="D13" s="22" t="n">
        <v>0.0479822945623283</v>
      </c>
      <c r="E13" s="22" t="n">
        <v>0.0544547330012917</v>
      </c>
      <c r="F13" s="22"/>
      <c r="G13" s="22" t="n">
        <v>0.0434426838385374</v>
      </c>
      <c r="H13" s="22" t="n">
        <v>0.0360559290192104</v>
      </c>
      <c r="I13" s="22" t="n">
        <v>0.0684800401917071</v>
      </c>
      <c r="J13" s="22"/>
      <c r="K13" s="22" t="n">
        <v>0.0836059917066</v>
      </c>
      <c r="L13" s="22" t="n">
        <v>0.0401161361702102</v>
      </c>
      <c r="M13" s="22" t="n">
        <v>0.0419090997179461</v>
      </c>
      <c r="N13" s="22" t="n">
        <v>0.0223336546247085</v>
      </c>
      <c r="O13" s="22" t="n">
        <v>0.0464646583648764</v>
      </c>
      <c r="P13" s="22" t="n">
        <v>0.0686837417352537</v>
      </c>
      <c r="Q13" s="22" t="n">
        <v>0.0606655409604692</v>
      </c>
      <c r="R13" s="22" t="n">
        <v>0.0289818252046533</v>
      </c>
      <c r="S13" s="22" t="n">
        <v>0.0446105476120536</v>
      </c>
      <c r="T13" s="22" t="n">
        <v>0.053864299046893</v>
      </c>
      <c r="U13" s="22" t="n">
        <v>0.030957958833934</v>
      </c>
      <c r="V13" s="22" t="n">
        <v>0.0672530151256617</v>
      </c>
      <c r="W13" s="22"/>
      <c r="X13" s="22" t="n">
        <v>0.0329293529523701</v>
      </c>
      <c r="Y13" s="22" t="n">
        <v>0.082563366444139</v>
      </c>
      <c r="Z13" s="22"/>
      <c r="AA13" s="22" t="n">
        <v>0.0704385198119481</v>
      </c>
      <c r="AB13" s="22" t="n">
        <v>0.0477287993920758</v>
      </c>
      <c r="AC13" s="22" t="n">
        <v>0.0421157839906491</v>
      </c>
      <c r="AD13" s="22"/>
      <c r="AE13" s="22" t="n">
        <v>0.0651281213134234</v>
      </c>
      <c r="AF13" s="22" t="n">
        <v>0.0384832000860976</v>
      </c>
      <c r="AG13" s="22" t="n">
        <v>0.0416515667770485</v>
      </c>
      <c r="AH13" s="22"/>
      <c r="AI13" s="22" t="n">
        <v>0.104065414107226</v>
      </c>
      <c r="AJ13" s="22" t="n">
        <v>0.025340571041673</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68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0.192854543524742</v>
      </c>
      <c r="D9" s="16" t="n">
        <v>0.21542791076509</v>
      </c>
      <c r="E9" s="16" t="n">
        <v>0.16707235307241</v>
      </c>
      <c r="F9" s="16"/>
      <c r="G9" s="16" t="n">
        <v>0.278891517411328</v>
      </c>
      <c r="H9" s="16" t="n">
        <v>0.183617697486806</v>
      </c>
      <c r="I9" s="16" t="n">
        <v>0.167466652282567</v>
      </c>
      <c r="J9" s="16"/>
      <c r="K9" s="16" t="n">
        <v>0.160345708790206</v>
      </c>
      <c r="L9" s="16" t="n">
        <v>0.200184707794284</v>
      </c>
      <c r="M9" s="16" t="n">
        <v>0.287962457236259</v>
      </c>
      <c r="N9" s="16" t="n">
        <v>0.167726548378306</v>
      </c>
      <c r="O9" s="16" t="n">
        <v>0.137086195640873</v>
      </c>
      <c r="P9" s="16" t="n">
        <v>0.206906918684718</v>
      </c>
      <c r="Q9" s="16" t="n">
        <v>0.176062720515873</v>
      </c>
      <c r="R9" s="16" t="n">
        <v>0.129248628542337</v>
      </c>
      <c r="S9" s="16" t="n">
        <v>0.245268567299017</v>
      </c>
      <c r="T9" s="16" t="n">
        <v>0.172488034752093</v>
      </c>
      <c r="U9" s="16" t="n">
        <v>0.178976926866925</v>
      </c>
      <c r="V9" s="16" t="n">
        <v>0.242990158507664</v>
      </c>
      <c r="W9" s="16"/>
      <c r="X9" s="16" t="n">
        <v>0.209418533272921</v>
      </c>
      <c r="Y9" s="16" t="n">
        <v>0.164555380209391</v>
      </c>
      <c r="Z9" s="16"/>
      <c r="AA9" s="16" t="n">
        <v>0.1627731943061</v>
      </c>
      <c r="AB9" s="16" t="n">
        <v>0.228466269804382</v>
      </c>
      <c r="AC9" s="16" t="n">
        <v>0.166948075109644</v>
      </c>
      <c r="AD9" s="16"/>
      <c r="AE9" s="16" t="n">
        <v>0.195711372509019</v>
      </c>
      <c r="AF9" s="16" t="n">
        <v>0.183974458762888</v>
      </c>
      <c r="AG9" s="16" t="n">
        <v>0.204215075766246</v>
      </c>
      <c r="AH9" s="16"/>
      <c r="AI9" s="16" t="n">
        <v>0.149921009247152</v>
      </c>
      <c r="AJ9" s="16" t="n">
        <v>0.209872486622776</v>
      </c>
    </row>
    <row r="10">
      <c r="B10" s="17" t="s">
        <v>58</v>
      </c>
      <c r="C10" s="16" t="n">
        <v>0.230647759034403</v>
      </c>
      <c r="D10" s="16" t="n">
        <v>0.250059238998237</v>
      </c>
      <c r="E10" s="16" t="n">
        <v>0.209630260168536</v>
      </c>
      <c r="F10" s="16"/>
      <c r="G10" s="16" t="n">
        <v>0.214316444841656</v>
      </c>
      <c r="H10" s="16" t="n">
        <v>0.253656168595149</v>
      </c>
      <c r="I10" s="16" t="n">
        <v>0.215692834993355</v>
      </c>
      <c r="J10" s="16"/>
      <c r="K10" s="16" t="n">
        <v>0.223261790956636</v>
      </c>
      <c r="L10" s="16" t="n">
        <v>0.214417771970795</v>
      </c>
      <c r="M10" s="16" t="n">
        <v>0.239514700425342</v>
      </c>
      <c r="N10" s="16" t="n">
        <v>0.305119195216389</v>
      </c>
      <c r="O10" s="16" t="n">
        <v>0.274276718047077</v>
      </c>
      <c r="P10" s="16" t="n">
        <v>0.191899102298391</v>
      </c>
      <c r="Q10" s="16" t="n">
        <v>0.214686788734866</v>
      </c>
      <c r="R10" s="16" t="n">
        <v>0.225433150559808</v>
      </c>
      <c r="S10" s="16" t="n">
        <v>0.213446024560298</v>
      </c>
      <c r="T10" s="16" t="n">
        <v>0.212439853816097</v>
      </c>
      <c r="U10" s="16" t="n">
        <v>0.26505556883905</v>
      </c>
      <c r="V10" s="16" t="n">
        <v>0.218545524114337</v>
      </c>
      <c r="W10" s="16"/>
      <c r="X10" s="16" t="n">
        <v>0.250628542312341</v>
      </c>
      <c r="Y10" s="16" t="n">
        <v>0.196511089201389</v>
      </c>
      <c r="Z10" s="16"/>
      <c r="AA10" s="16" t="n">
        <v>0.205024683551307</v>
      </c>
      <c r="AB10" s="16" t="n">
        <v>0.243323007129365</v>
      </c>
      <c r="AC10" s="16" t="n">
        <v>0.232199970218342</v>
      </c>
      <c r="AD10" s="16"/>
      <c r="AE10" s="16" t="n">
        <v>0.20931808871134</v>
      </c>
      <c r="AF10" s="16" t="n">
        <v>0.261595560655151</v>
      </c>
      <c r="AG10" s="16" t="n">
        <v>0.221272042392578</v>
      </c>
      <c r="AH10" s="16"/>
      <c r="AI10" s="16" t="n">
        <v>0.18665547027331</v>
      </c>
      <c r="AJ10" s="16" t="n">
        <v>0.281734955479385</v>
      </c>
    </row>
    <row r="11">
      <c r="B11" s="17" t="s">
        <v>59</v>
      </c>
      <c r="C11" s="16" t="n">
        <v>0.138587924681654</v>
      </c>
      <c r="D11" s="16" t="n">
        <v>0.160264502268528</v>
      </c>
      <c r="E11" s="16" t="n">
        <v>0.120514054477387</v>
      </c>
      <c r="F11" s="16"/>
      <c r="G11" s="16" t="n">
        <v>0.13206829270781</v>
      </c>
      <c r="H11" s="16" t="n">
        <v>0.149530605492354</v>
      </c>
      <c r="I11" s="16" t="n">
        <v>0.130982745541941</v>
      </c>
      <c r="J11" s="16"/>
      <c r="K11" s="16" t="n">
        <v>0.144109624473591</v>
      </c>
      <c r="L11" s="16" t="n">
        <v>0.179289525940008</v>
      </c>
      <c r="M11" s="16" t="n">
        <v>0.0925185169444336</v>
      </c>
      <c r="N11" s="16" t="n">
        <v>0.113601879460723</v>
      </c>
      <c r="O11" s="16" t="n">
        <v>0.138631028492743</v>
      </c>
      <c r="P11" s="16" t="n">
        <v>0.146219153107609</v>
      </c>
      <c r="Q11" s="16" t="n">
        <v>0.163203573245467</v>
      </c>
      <c r="R11" s="16" t="n">
        <v>0.112642209242444</v>
      </c>
      <c r="S11" s="16" t="n">
        <v>0.127519501243873</v>
      </c>
      <c r="T11" s="16" t="n">
        <v>0.136760062863785</v>
      </c>
      <c r="U11" s="16" t="n">
        <v>0.0732110962060598</v>
      </c>
      <c r="V11" s="16" t="n">
        <v>0.228277274765784</v>
      </c>
      <c r="W11" s="16"/>
      <c r="X11" s="16" t="n">
        <v>0.13370117990909</v>
      </c>
      <c r="Y11" s="16" t="n">
        <v>0.146936806231428</v>
      </c>
      <c r="Z11" s="16"/>
      <c r="AA11" s="16" t="n">
        <v>0.120190547869513</v>
      </c>
      <c r="AB11" s="16" t="n">
        <v>0.134191793537411</v>
      </c>
      <c r="AC11" s="16" t="n">
        <v>0.157755232932578</v>
      </c>
      <c r="AD11" s="16"/>
      <c r="AE11" s="16" t="n">
        <v>0.139869798871558</v>
      </c>
      <c r="AF11" s="16" t="n">
        <v>0.132122516055259</v>
      </c>
      <c r="AG11" s="16" t="n">
        <v>0.148979740874494</v>
      </c>
      <c r="AH11" s="16"/>
      <c r="AI11" s="16" t="n">
        <v>0.0956057953932039</v>
      </c>
      <c r="AJ11" s="16" t="n">
        <v>0.136171749029627</v>
      </c>
    </row>
    <row r="12">
      <c r="B12" s="17" t="s">
        <v>60</v>
      </c>
      <c r="C12" s="16" t="n">
        <v>0.302761962978283</v>
      </c>
      <c r="D12" s="16" t="n">
        <v>0.286004663596581</v>
      </c>
      <c r="E12" s="16" t="n">
        <v>0.321635931505217</v>
      </c>
      <c r="F12" s="16"/>
      <c r="G12" s="16" t="n">
        <v>0.248981448733639</v>
      </c>
      <c r="H12" s="16" t="n">
        <v>0.275843815970133</v>
      </c>
      <c r="I12" s="16" t="n">
        <v>0.349045492950259</v>
      </c>
      <c r="J12" s="16"/>
      <c r="K12" s="16" t="n">
        <v>0.308480573832126</v>
      </c>
      <c r="L12" s="16" t="n">
        <v>0.311886678780073</v>
      </c>
      <c r="M12" s="16" t="n">
        <v>0.256716394219758</v>
      </c>
      <c r="N12" s="16" t="n">
        <v>0.276126266899013</v>
      </c>
      <c r="O12" s="16" t="n">
        <v>0.269514854338896</v>
      </c>
      <c r="P12" s="16" t="n">
        <v>0.309257418743238</v>
      </c>
      <c r="Q12" s="16" t="n">
        <v>0.334973002133074</v>
      </c>
      <c r="R12" s="16" t="n">
        <v>0.386093717382067</v>
      </c>
      <c r="S12" s="16" t="n">
        <v>0.27304280715541</v>
      </c>
      <c r="T12" s="16" t="n">
        <v>0.331931302481819</v>
      </c>
      <c r="U12" s="16" t="n">
        <v>0.401960249390667</v>
      </c>
      <c r="V12" s="16" t="n">
        <v>0.166190409809102</v>
      </c>
      <c r="W12" s="16"/>
      <c r="X12" s="16" t="n">
        <v>0.299762590614538</v>
      </c>
      <c r="Y12" s="16" t="n">
        <v>0.307886315845894</v>
      </c>
      <c r="Z12" s="16"/>
      <c r="AA12" s="16" t="n">
        <v>0.360289818111626</v>
      </c>
      <c r="AB12" s="16" t="n">
        <v>0.26066268104794</v>
      </c>
      <c r="AC12" s="16" t="n">
        <v>0.317522942103411</v>
      </c>
      <c r="AD12" s="16"/>
      <c r="AE12" s="16" t="n">
        <v>0.309159683691185</v>
      </c>
      <c r="AF12" s="16" t="n">
        <v>0.293224459387188</v>
      </c>
      <c r="AG12" s="16" t="n">
        <v>0.30611807564813</v>
      </c>
      <c r="AH12" s="16"/>
      <c r="AI12" s="16" t="n">
        <v>0.302736567379818</v>
      </c>
      <c r="AJ12" s="16" t="n">
        <v>0.327170348431617</v>
      </c>
    </row>
    <row r="13">
      <c r="B13" s="17" t="s">
        <v>61</v>
      </c>
      <c r="C13" s="22" t="n">
        <v>0.135147809780918</v>
      </c>
      <c r="D13" s="22" t="n">
        <v>0.0882436843715652</v>
      </c>
      <c r="E13" s="22" t="n">
        <v>0.18114740077645</v>
      </c>
      <c r="F13" s="22"/>
      <c r="G13" s="22" t="n">
        <v>0.125742296305567</v>
      </c>
      <c r="H13" s="22" t="n">
        <v>0.137351712455558</v>
      </c>
      <c r="I13" s="22" t="n">
        <v>0.136812274231878</v>
      </c>
      <c r="J13" s="22"/>
      <c r="K13" s="22" t="n">
        <v>0.163802301947441</v>
      </c>
      <c r="L13" s="22" t="n">
        <v>0.0942213155148397</v>
      </c>
      <c r="M13" s="22" t="n">
        <v>0.123287931174207</v>
      </c>
      <c r="N13" s="22" t="n">
        <v>0.13742611004557</v>
      </c>
      <c r="O13" s="22" t="n">
        <v>0.180491203480411</v>
      </c>
      <c r="P13" s="22" t="n">
        <v>0.145717407166043</v>
      </c>
      <c r="Q13" s="22" t="n">
        <v>0.11107391537072</v>
      </c>
      <c r="R13" s="22" t="n">
        <v>0.146582294273344</v>
      </c>
      <c r="S13" s="22" t="n">
        <v>0.140723099741402</v>
      </c>
      <c r="T13" s="22" t="n">
        <v>0.146380746086206</v>
      </c>
      <c r="U13" s="22" t="n">
        <v>0.0807961586972979</v>
      </c>
      <c r="V13" s="22" t="n">
        <v>0.143996632803113</v>
      </c>
      <c r="W13" s="22"/>
      <c r="X13" s="22" t="n">
        <v>0.10648915389111</v>
      </c>
      <c r="Y13" s="22" t="n">
        <v>0.184110408511898</v>
      </c>
      <c r="Z13" s="22"/>
      <c r="AA13" s="22" t="n">
        <v>0.151721756161454</v>
      </c>
      <c r="AB13" s="22" t="n">
        <v>0.133356248480902</v>
      </c>
      <c r="AC13" s="22" t="n">
        <v>0.125573779636025</v>
      </c>
      <c r="AD13" s="22"/>
      <c r="AE13" s="22" t="n">
        <v>0.145941056216899</v>
      </c>
      <c r="AF13" s="22" t="n">
        <v>0.129083005139514</v>
      </c>
      <c r="AG13" s="22" t="n">
        <v>0.119415065318552</v>
      </c>
      <c r="AH13" s="22"/>
      <c r="AI13" s="22" t="n">
        <v>0.265081157706516</v>
      </c>
      <c r="AJ13" s="22" t="n">
        <v>0.0450504604365962</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69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0.18891216118258</v>
      </c>
      <c r="D9" s="16" t="n">
        <v>0.22336298282833</v>
      </c>
      <c r="E9" s="16" t="n">
        <v>0.153334147130426</v>
      </c>
      <c r="F9" s="16"/>
      <c r="G9" s="16" t="n">
        <v>0.227094649477791</v>
      </c>
      <c r="H9" s="16" t="n">
        <v>0.182962448499918</v>
      </c>
      <c r="I9" s="16" t="n">
        <v>0.179366759593969</v>
      </c>
      <c r="J9" s="16"/>
      <c r="K9" s="16" t="n">
        <v>0.18241876458092</v>
      </c>
      <c r="L9" s="16" t="n">
        <v>0.184769060769625</v>
      </c>
      <c r="M9" s="16" t="n">
        <v>0.219891598813602</v>
      </c>
      <c r="N9" s="16" t="n">
        <v>0.147174116855886</v>
      </c>
      <c r="O9" s="16" t="n">
        <v>0.207304577950856</v>
      </c>
      <c r="P9" s="16" t="n">
        <v>0.227854505965228</v>
      </c>
      <c r="Q9" s="16" t="n">
        <v>0.189811628426204</v>
      </c>
      <c r="R9" s="16" t="n">
        <v>0.19341824070061</v>
      </c>
      <c r="S9" s="16" t="n">
        <v>0.178279232724293</v>
      </c>
      <c r="T9" s="16" t="n">
        <v>0.157670130053248</v>
      </c>
      <c r="U9" s="16" t="n">
        <v>0.226547276847667</v>
      </c>
      <c r="V9" s="16" t="n">
        <v>0.164937707824702</v>
      </c>
      <c r="W9" s="16"/>
      <c r="X9" s="16" t="n">
        <v>0.194917152802357</v>
      </c>
      <c r="Y9" s="16" t="n">
        <v>0.178652782787706</v>
      </c>
      <c r="Z9" s="16"/>
      <c r="AA9" s="16" t="n">
        <v>0.162900260586738</v>
      </c>
      <c r="AB9" s="16" t="n">
        <v>0.180314312622138</v>
      </c>
      <c r="AC9" s="16" t="n">
        <v>0.219198958379555</v>
      </c>
      <c r="AD9" s="16"/>
      <c r="AE9" s="16" t="n">
        <v>0.195199503148904</v>
      </c>
      <c r="AF9" s="16" t="n">
        <v>0.173663742770049</v>
      </c>
      <c r="AG9" s="16" t="n">
        <v>0.204748879860075</v>
      </c>
      <c r="AH9" s="16"/>
      <c r="AI9" s="16" t="n">
        <v>0.192754699919205</v>
      </c>
      <c r="AJ9" s="16" t="n">
        <v>0.142112462853159</v>
      </c>
    </row>
    <row r="10">
      <c r="B10" s="17" t="s">
        <v>58</v>
      </c>
      <c r="C10" s="16" t="n">
        <v>0.214242999177779</v>
      </c>
      <c r="D10" s="16" t="n">
        <v>0.242772978725004</v>
      </c>
      <c r="E10" s="16" t="n">
        <v>0.185474828456529</v>
      </c>
      <c r="F10" s="16"/>
      <c r="G10" s="16" t="n">
        <v>0.280706712147959</v>
      </c>
      <c r="H10" s="16" t="n">
        <v>0.234934086117762</v>
      </c>
      <c r="I10" s="16" t="n">
        <v>0.168743266690914</v>
      </c>
      <c r="J10" s="16"/>
      <c r="K10" s="16" t="n">
        <v>0.188414404626146</v>
      </c>
      <c r="L10" s="16" t="n">
        <v>0.23497508771818</v>
      </c>
      <c r="M10" s="16" t="n">
        <v>0.189358181476672</v>
      </c>
      <c r="N10" s="16" t="n">
        <v>0.231331421346006</v>
      </c>
      <c r="O10" s="16" t="n">
        <v>0.234843999641286</v>
      </c>
      <c r="P10" s="16" t="n">
        <v>0.20019555722112</v>
      </c>
      <c r="Q10" s="16" t="n">
        <v>0.226533862930692</v>
      </c>
      <c r="R10" s="16" t="n">
        <v>0.139314274854552</v>
      </c>
      <c r="S10" s="16" t="n">
        <v>0.302711820736121</v>
      </c>
      <c r="T10" s="16" t="n">
        <v>0.14062067197297</v>
      </c>
      <c r="U10" s="16" t="n">
        <v>0.167558860310668</v>
      </c>
      <c r="V10" s="16" t="n">
        <v>0.263793180939499</v>
      </c>
      <c r="W10" s="16"/>
      <c r="X10" s="16" t="n">
        <v>0.215697283816457</v>
      </c>
      <c r="Y10" s="16" t="n">
        <v>0.211758390148032</v>
      </c>
      <c r="Z10" s="16"/>
      <c r="AA10" s="16" t="n">
        <v>0.144101257908231</v>
      </c>
      <c r="AB10" s="16" t="n">
        <v>0.246720631439743</v>
      </c>
      <c r="AC10" s="16" t="n">
        <v>0.221461649368819</v>
      </c>
      <c r="AD10" s="16"/>
      <c r="AE10" s="16" t="n">
        <v>0.234867930552199</v>
      </c>
      <c r="AF10" s="16" t="n">
        <v>0.20280309105181</v>
      </c>
      <c r="AG10" s="16" t="n">
        <v>0.183860316791204</v>
      </c>
      <c r="AH10" s="16"/>
      <c r="AI10" s="16" t="n">
        <v>0.177219725426401</v>
      </c>
      <c r="AJ10" s="16" t="n">
        <v>0.171740534381567</v>
      </c>
    </row>
    <row r="11">
      <c r="B11" s="17" t="s">
        <v>59</v>
      </c>
      <c r="C11" s="16" t="n">
        <v>0.171972867231023</v>
      </c>
      <c r="D11" s="16" t="n">
        <v>0.180585382548208</v>
      </c>
      <c r="E11" s="16" t="n">
        <v>0.165071895230278</v>
      </c>
      <c r="F11" s="16"/>
      <c r="G11" s="16" t="n">
        <v>0.176309600874412</v>
      </c>
      <c r="H11" s="16" t="n">
        <v>0.169605183727049</v>
      </c>
      <c r="I11" s="16" t="n">
        <v>0.172462731968552</v>
      </c>
      <c r="J11" s="16"/>
      <c r="K11" s="16" t="n">
        <v>0.196509702438544</v>
      </c>
      <c r="L11" s="16" t="n">
        <v>0.173167200082469</v>
      </c>
      <c r="M11" s="16" t="n">
        <v>0.11825547803881</v>
      </c>
      <c r="N11" s="16" t="n">
        <v>0.193211829947321</v>
      </c>
      <c r="O11" s="16" t="n">
        <v>0.13095754242473</v>
      </c>
      <c r="P11" s="16" t="n">
        <v>0.160125669792276</v>
      </c>
      <c r="Q11" s="16" t="n">
        <v>0.173668111204654</v>
      </c>
      <c r="R11" s="16" t="n">
        <v>0.143122159543409</v>
      </c>
      <c r="S11" s="16" t="n">
        <v>0.154799973156686</v>
      </c>
      <c r="T11" s="16" t="n">
        <v>0.224865225219969</v>
      </c>
      <c r="U11" s="16" t="n">
        <v>0.226571951177097</v>
      </c>
      <c r="V11" s="16" t="n">
        <v>0.14452447491624</v>
      </c>
      <c r="W11" s="16"/>
      <c r="X11" s="16" t="n">
        <v>0.154125569868847</v>
      </c>
      <c r="Y11" s="16" t="n">
        <v>0.202464529594277</v>
      </c>
      <c r="Z11" s="16"/>
      <c r="AA11" s="16" t="n">
        <v>0.157337396759514</v>
      </c>
      <c r="AB11" s="16" t="n">
        <v>0.179518075589487</v>
      </c>
      <c r="AC11" s="16" t="n">
        <v>0.17245108510832</v>
      </c>
      <c r="AD11" s="16"/>
      <c r="AE11" s="16" t="n">
        <v>0.151895386542297</v>
      </c>
      <c r="AF11" s="16" t="n">
        <v>0.186486486496904</v>
      </c>
      <c r="AG11" s="16" t="n">
        <v>0.194341651611336</v>
      </c>
      <c r="AH11" s="16"/>
      <c r="AI11" s="16" t="n">
        <v>0.186870049098143</v>
      </c>
      <c r="AJ11" s="16" t="n">
        <v>0.135345052154233</v>
      </c>
    </row>
    <row r="12">
      <c r="B12" s="17" t="s">
        <v>60</v>
      </c>
      <c r="C12" s="16" t="n">
        <v>0.334284899817814</v>
      </c>
      <c r="D12" s="16" t="n">
        <v>0.28040403084452</v>
      </c>
      <c r="E12" s="16" t="n">
        <v>0.388428508668968</v>
      </c>
      <c r="F12" s="16"/>
      <c r="G12" s="16" t="n">
        <v>0.236822830193563</v>
      </c>
      <c r="H12" s="16" t="n">
        <v>0.346177480896365</v>
      </c>
      <c r="I12" s="16" t="n">
        <v>0.361714560462594</v>
      </c>
      <c r="J12" s="16"/>
      <c r="K12" s="16" t="n">
        <v>0.342076986980899</v>
      </c>
      <c r="L12" s="16" t="n">
        <v>0.347303678473618</v>
      </c>
      <c r="M12" s="16" t="n">
        <v>0.381718393590854</v>
      </c>
      <c r="N12" s="16" t="n">
        <v>0.33628887186465</v>
      </c>
      <c r="O12" s="16" t="n">
        <v>0.293906884520623</v>
      </c>
      <c r="P12" s="16" t="n">
        <v>0.29363679002718</v>
      </c>
      <c r="Q12" s="16" t="n">
        <v>0.310742826278728</v>
      </c>
      <c r="R12" s="16" t="n">
        <v>0.416253125302657</v>
      </c>
      <c r="S12" s="16" t="n">
        <v>0.312046620724855</v>
      </c>
      <c r="T12" s="16" t="n">
        <v>0.34452412701115</v>
      </c>
      <c r="U12" s="16" t="n">
        <v>0.330434330283329</v>
      </c>
      <c r="V12" s="16" t="n">
        <v>0.349740115176171</v>
      </c>
      <c r="W12" s="16"/>
      <c r="X12" s="16" t="n">
        <v>0.335579396789551</v>
      </c>
      <c r="Y12" s="16" t="n">
        <v>0.332073284031318</v>
      </c>
      <c r="Z12" s="16"/>
      <c r="AA12" s="16" t="n">
        <v>0.383840912772621</v>
      </c>
      <c r="AB12" s="16" t="n">
        <v>0.318410979923089</v>
      </c>
      <c r="AC12" s="16" t="n">
        <v>0.319725794570135</v>
      </c>
      <c r="AD12" s="16"/>
      <c r="AE12" s="16" t="n">
        <v>0.324193569987929</v>
      </c>
      <c r="AF12" s="16" t="n">
        <v>0.343148174449665</v>
      </c>
      <c r="AG12" s="16" t="n">
        <v>0.342180741031604</v>
      </c>
      <c r="AH12" s="16"/>
      <c r="AI12" s="16" t="n">
        <v>0.36120366686432</v>
      </c>
      <c r="AJ12" s="16" t="n">
        <v>0.392237158722185</v>
      </c>
    </row>
    <row r="13">
      <c r="B13" s="17" t="s">
        <v>61</v>
      </c>
      <c r="C13" s="22" t="n">
        <v>0.0905870725908044</v>
      </c>
      <c r="D13" s="22" t="n">
        <v>0.0728746250539363</v>
      </c>
      <c r="E13" s="22" t="n">
        <v>0.107690620513799</v>
      </c>
      <c r="F13" s="22"/>
      <c r="G13" s="22" t="n">
        <v>0.0790662073062754</v>
      </c>
      <c r="H13" s="22" t="n">
        <v>0.0663208007589065</v>
      </c>
      <c r="I13" s="22" t="n">
        <v>0.117712681283971</v>
      </c>
      <c r="J13" s="22"/>
      <c r="K13" s="22" t="n">
        <v>0.0905801413734909</v>
      </c>
      <c r="L13" s="22" t="n">
        <v>0.0597849729561084</v>
      </c>
      <c r="M13" s="22" t="n">
        <v>0.0907763480800616</v>
      </c>
      <c r="N13" s="22" t="n">
        <v>0.0919937599861369</v>
      </c>
      <c r="O13" s="22" t="n">
        <v>0.132986995462506</v>
      </c>
      <c r="P13" s="22" t="n">
        <v>0.118187476994197</v>
      </c>
      <c r="Q13" s="22" t="n">
        <v>0.0992435711597227</v>
      </c>
      <c r="R13" s="22" t="n">
        <v>0.107892199598772</v>
      </c>
      <c r="S13" s="22" t="n">
        <v>0.0521623526580446</v>
      </c>
      <c r="T13" s="22" t="n">
        <v>0.132319845742664</v>
      </c>
      <c r="U13" s="22" t="n">
        <v>0.0488875813812393</v>
      </c>
      <c r="V13" s="22" t="n">
        <v>0.0770045211433882</v>
      </c>
      <c r="W13" s="22"/>
      <c r="X13" s="22" t="n">
        <v>0.0996805967227885</v>
      </c>
      <c r="Y13" s="22" t="n">
        <v>0.0750510134386665</v>
      </c>
      <c r="Z13" s="22"/>
      <c r="AA13" s="22" t="n">
        <v>0.151820171972897</v>
      </c>
      <c r="AB13" s="22" t="n">
        <v>0.0750360004255431</v>
      </c>
      <c r="AC13" s="22" t="n">
        <v>0.0671625125731706</v>
      </c>
      <c r="AD13" s="22"/>
      <c r="AE13" s="22" t="n">
        <v>0.0938436097686711</v>
      </c>
      <c r="AF13" s="22" t="n">
        <v>0.0938985052315727</v>
      </c>
      <c r="AG13" s="22" t="n">
        <v>0.07486841070578</v>
      </c>
      <c r="AH13" s="22"/>
      <c r="AI13" s="22" t="n">
        <v>0.0819518586919308</v>
      </c>
      <c r="AJ13" s="22" t="n">
        <v>0.158564791888856</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70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0.184472650680179</v>
      </c>
      <c r="D9" s="16" t="n">
        <v>0.113012480702138</v>
      </c>
      <c r="E9" s="16" t="n">
        <v>0.258664931592861</v>
      </c>
      <c r="F9" s="16"/>
      <c r="G9" s="16" t="n">
        <v>0.268320753501276</v>
      </c>
      <c r="H9" s="16" t="n">
        <v>0.19680155449698</v>
      </c>
      <c r="I9" s="16" t="n">
        <v>0.139886279539263</v>
      </c>
      <c r="J9" s="16"/>
      <c r="K9" s="16" t="n">
        <v>0.137330789527498</v>
      </c>
      <c r="L9" s="16" t="n">
        <v>0.200664167355312</v>
      </c>
      <c r="M9" s="16" t="n">
        <v>0.17780630321028</v>
      </c>
      <c r="N9" s="16" t="n">
        <v>0.173541928145661</v>
      </c>
      <c r="O9" s="16" t="n">
        <v>0.178183925258364</v>
      </c>
      <c r="P9" s="16" t="n">
        <v>0.196965469093268</v>
      </c>
      <c r="Q9" s="16" t="n">
        <v>0.204393787328071</v>
      </c>
      <c r="R9" s="16" t="n">
        <v>0.200319891131988</v>
      </c>
      <c r="S9" s="16" t="n">
        <v>0.226691265391823</v>
      </c>
      <c r="T9" s="16" t="n">
        <v>0.142723319499469</v>
      </c>
      <c r="U9" s="16" t="n">
        <v>0.220595655465281</v>
      </c>
      <c r="V9" s="16" t="n">
        <v>0.18659906684489</v>
      </c>
      <c r="W9" s="16"/>
      <c r="X9" s="16" t="n">
        <v>0.207985732503832</v>
      </c>
      <c r="Y9" s="16" t="n">
        <v>0.144301136890879</v>
      </c>
      <c r="Z9" s="16"/>
      <c r="AA9" s="16" t="n">
        <v>0.113110506604929</v>
      </c>
      <c r="AB9" s="16" t="n">
        <v>0.220802848902704</v>
      </c>
      <c r="AC9" s="16" t="n">
        <v>0.187419734470578</v>
      </c>
      <c r="AD9" s="16"/>
      <c r="AE9" s="16" t="n">
        <v>0.167080260574304</v>
      </c>
      <c r="AF9" s="16" t="n">
        <v>0.181767873145493</v>
      </c>
      <c r="AG9" s="16" t="n">
        <v>0.236452578522455</v>
      </c>
      <c r="AH9" s="16"/>
      <c r="AI9" s="16" t="n">
        <v>0.0992322045666391</v>
      </c>
      <c r="AJ9" s="16" t="n">
        <v>0.181622526585502</v>
      </c>
    </row>
    <row r="10">
      <c r="B10" s="17" t="s">
        <v>58</v>
      </c>
      <c r="C10" s="16" t="n">
        <v>0.20937119035359</v>
      </c>
      <c r="D10" s="16" t="n">
        <v>0.149320241058947</v>
      </c>
      <c r="E10" s="16" t="n">
        <v>0.270116744799784</v>
      </c>
      <c r="F10" s="16"/>
      <c r="G10" s="16" t="n">
        <v>0.234832296458351</v>
      </c>
      <c r="H10" s="16" t="n">
        <v>0.209414147558782</v>
      </c>
      <c r="I10" s="16" t="n">
        <v>0.199275129476495</v>
      </c>
      <c r="J10" s="16"/>
      <c r="K10" s="16" t="n">
        <v>0.190673224022405</v>
      </c>
      <c r="L10" s="16" t="n">
        <v>0.268736207718517</v>
      </c>
      <c r="M10" s="16" t="n">
        <v>0.152415314212459</v>
      </c>
      <c r="N10" s="16" t="n">
        <v>0.242883442315507</v>
      </c>
      <c r="O10" s="16" t="n">
        <v>0.23525422743369</v>
      </c>
      <c r="P10" s="16" t="n">
        <v>0.215648175480226</v>
      </c>
      <c r="Q10" s="16" t="n">
        <v>0.193525974429678</v>
      </c>
      <c r="R10" s="16" t="n">
        <v>0.248111825450599</v>
      </c>
      <c r="S10" s="16" t="n">
        <v>0.176157203229427</v>
      </c>
      <c r="T10" s="16" t="n">
        <v>0.193576333800012</v>
      </c>
      <c r="U10" s="16" t="n">
        <v>0.180593855762645</v>
      </c>
      <c r="V10" s="16" t="n">
        <v>0.219400444288777</v>
      </c>
      <c r="W10" s="16"/>
      <c r="X10" s="16" t="n">
        <v>0.236816571995272</v>
      </c>
      <c r="Y10" s="16" t="n">
        <v>0.162481440411822</v>
      </c>
      <c r="Z10" s="16"/>
      <c r="AA10" s="16" t="n">
        <v>0.166183848089471</v>
      </c>
      <c r="AB10" s="16" t="n">
        <v>0.234143624831088</v>
      </c>
      <c r="AC10" s="16" t="n">
        <v>0.207428422679062</v>
      </c>
      <c r="AD10" s="16"/>
      <c r="AE10" s="16" t="n">
        <v>0.19338387666943</v>
      </c>
      <c r="AF10" s="16" t="n">
        <v>0.238536375436023</v>
      </c>
      <c r="AG10" s="16" t="n">
        <v>0.189606175951219</v>
      </c>
      <c r="AH10" s="16"/>
      <c r="AI10" s="16" t="n">
        <v>0.139993169596267</v>
      </c>
      <c r="AJ10" s="16" t="n">
        <v>0.241886128239692</v>
      </c>
    </row>
    <row r="11">
      <c r="B11" s="17" t="s">
        <v>59</v>
      </c>
      <c r="C11" s="16" t="n">
        <v>0.137329644797315</v>
      </c>
      <c r="D11" s="16" t="n">
        <v>0.136400624548012</v>
      </c>
      <c r="E11" s="16" t="n">
        <v>0.134902337197179</v>
      </c>
      <c r="F11" s="16"/>
      <c r="G11" s="16" t="n">
        <v>0.132853150062249</v>
      </c>
      <c r="H11" s="16" t="n">
        <v>0.141392536234188</v>
      </c>
      <c r="I11" s="16" t="n">
        <v>0.135317898370363</v>
      </c>
      <c r="J11" s="16"/>
      <c r="K11" s="16" t="n">
        <v>0.138941070863466</v>
      </c>
      <c r="L11" s="16" t="n">
        <v>0.109218188925895</v>
      </c>
      <c r="M11" s="16" t="n">
        <v>0.212694125595353</v>
      </c>
      <c r="N11" s="16" t="n">
        <v>0.0959247463738156</v>
      </c>
      <c r="O11" s="16" t="n">
        <v>0.102787140193887</v>
      </c>
      <c r="P11" s="16" t="n">
        <v>0.131988569281342</v>
      </c>
      <c r="Q11" s="16" t="n">
        <v>0.159255990976099</v>
      </c>
      <c r="R11" s="16" t="n">
        <v>0.125735180951418</v>
      </c>
      <c r="S11" s="16" t="n">
        <v>0.127503249548977</v>
      </c>
      <c r="T11" s="16" t="n">
        <v>0.187465115935191</v>
      </c>
      <c r="U11" s="16" t="n">
        <v>0.16397083872153</v>
      </c>
      <c r="V11" s="16" t="n">
        <v>0.0768816702672055</v>
      </c>
      <c r="W11" s="16"/>
      <c r="X11" s="16" t="n">
        <v>0.141775973375089</v>
      </c>
      <c r="Y11" s="16" t="n">
        <v>0.129733203330669</v>
      </c>
      <c r="Z11" s="16"/>
      <c r="AA11" s="16" t="n">
        <v>0.108218052740308</v>
      </c>
      <c r="AB11" s="16" t="n">
        <v>0.127006557962403</v>
      </c>
      <c r="AC11" s="16" t="n">
        <v>0.172162742599548</v>
      </c>
      <c r="AD11" s="16"/>
      <c r="AE11" s="16" t="n">
        <v>0.127317861664286</v>
      </c>
      <c r="AF11" s="16" t="n">
        <v>0.136332309022578</v>
      </c>
      <c r="AG11" s="16" t="n">
        <v>0.166057141611189</v>
      </c>
      <c r="AH11" s="16"/>
      <c r="AI11" s="16" t="n">
        <v>0.110542771342476</v>
      </c>
      <c r="AJ11" s="16" t="n">
        <v>0.107387299713235</v>
      </c>
    </row>
    <row r="12">
      <c r="B12" s="17" t="s">
        <v>60</v>
      </c>
      <c r="C12" s="16" t="n">
        <v>0.328806995737918</v>
      </c>
      <c r="D12" s="16" t="n">
        <v>0.404495029124632</v>
      </c>
      <c r="E12" s="16" t="n">
        <v>0.253239555219415</v>
      </c>
      <c r="F12" s="16"/>
      <c r="G12" s="16" t="n">
        <v>0.268420425628669</v>
      </c>
      <c r="H12" s="16" t="n">
        <v>0.333671783772847</v>
      </c>
      <c r="I12" s="16" t="n">
        <v>0.348131427181299</v>
      </c>
      <c r="J12" s="16"/>
      <c r="K12" s="16" t="n">
        <v>0.317501355555501</v>
      </c>
      <c r="L12" s="16" t="n">
        <v>0.298421284725129</v>
      </c>
      <c r="M12" s="16" t="n">
        <v>0.321090002712798</v>
      </c>
      <c r="N12" s="16" t="n">
        <v>0.352286168086283</v>
      </c>
      <c r="O12" s="16" t="n">
        <v>0.364941386162096</v>
      </c>
      <c r="P12" s="16" t="n">
        <v>0.305748685725597</v>
      </c>
      <c r="Q12" s="16" t="n">
        <v>0.310450653215375</v>
      </c>
      <c r="R12" s="16" t="n">
        <v>0.297892436166642</v>
      </c>
      <c r="S12" s="16" t="n">
        <v>0.370180839584348</v>
      </c>
      <c r="T12" s="16" t="n">
        <v>0.359458886794722</v>
      </c>
      <c r="U12" s="16" t="n">
        <v>0.298006977119365</v>
      </c>
      <c r="V12" s="16" t="n">
        <v>0.354385003672972</v>
      </c>
      <c r="W12" s="16"/>
      <c r="X12" s="16" t="n">
        <v>0.300640116166979</v>
      </c>
      <c r="Y12" s="16" t="n">
        <v>0.376929406894898</v>
      </c>
      <c r="Z12" s="16"/>
      <c r="AA12" s="16" t="n">
        <v>0.381842297775118</v>
      </c>
      <c r="AB12" s="16" t="n">
        <v>0.302854354563506</v>
      </c>
      <c r="AC12" s="16" t="n">
        <v>0.32521577828578</v>
      </c>
      <c r="AD12" s="16"/>
      <c r="AE12" s="16" t="n">
        <v>0.342711451507242</v>
      </c>
      <c r="AF12" s="16" t="n">
        <v>0.319725828643021</v>
      </c>
      <c r="AG12" s="16" t="n">
        <v>0.31124549830885</v>
      </c>
      <c r="AH12" s="16"/>
      <c r="AI12" s="16" t="n">
        <v>0.348725844246119</v>
      </c>
      <c r="AJ12" s="16" t="n">
        <v>0.373687202964442</v>
      </c>
    </row>
    <row r="13">
      <c r="B13" s="17" t="s">
        <v>61</v>
      </c>
      <c r="C13" s="22" t="n">
        <v>0.140019518430999</v>
      </c>
      <c r="D13" s="22" t="n">
        <v>0.196771624566272</v>
      </c>
      <c r="E13" s="22" t="n">
        <v>0.0830764311907608</v>
      </c>
      <c r="F13" s="22"/>
      <c r="G13" s="22" t="n">
        <v>0.0955733743494551</v>
      </c>
      <c r="H13" s="22" t="n">
        <v>0.118719977937204</v>
      </c>
      <c r="I13" s="22" t="n">
        <v>0.177389265432579</v>
      </c>
      <c r="J13" s="22"/>
      <c r="K13" s="22" t="n">
        <v>0.21555356003113</v>
      </c>
      <c r="L13" s="22" t="n">
        <v>0.122960151275147</v>
      </c>
      <c r="M13" s="22" t="n">
        <v>0.13599425426911</v>
      </c>
      <c r="N13" s="22" t="n">
        <v>0.135363715078733</v>
      </c>
      <c r="O13" s="22" t="n">
        <v>0.118833320951963</v>
      </c>
      <c r="P13" s="22" t="n">
        <v>0.149649100419566</v>
      </c>
      <c r="Q13" s="22" t="n">
        <v>0.132373594050778</v>
      </c>
      <c r="R13" s="22" t="n">
        <v>0.127940666299353</v>
      </c>
      <c r="S13" s="22" t="n">
        <v>0.0994674422454248</v>
      </c>
      <c r="T13" s="22" t="n">
        <v>0.116776343970606</v>
      </c>
      <c r="U13" s="22" t="n">
        <v>0.136832672931178</v>
      </c>
      <c r="V13" s="22" t="n">
        <v>0.162733814926156</v>
      </c>
      <c r="W13" s="22"/>
      <c r="X13" s="22" t="n">
        <v>0.112781605958829</v>
      </c>
      <c r="Y13" s="22" t="n">
        <v>0.186554812471733</v>
      </c>
      <c r="Z13" s="22"/>
      <c r="AA13" s="22" t="n">
        <v>0.230645294790175</v>
      </c>
      <c r="AB13" s="22" t="n">
        <v>0.115192613740299</v>
      </c>
      <c r="AC13" s="22" t="n">
        <v>0.107773321965032</v>
      </c>
      <c r="AD13" s="22"/>
      <c r="AE13" s="22" t="n">
        <v>0.169506549584738</v>
      </c>
      <c r="AF13" s="22" t="n">
        <v>0.123637613752885</v>
      </c>
      <c r="AG13" s="22" t="n">
        <v>0.0966386056062861</v>
      </c>
      <c r="AH13" s="22"/>
      <c r="AI13" s="22" t="n">
        <v>0.301506010248499</v>
      </c>
      <c r="AJ13" s="22" t="n">
        <v>0.0954168424971294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97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71</v>
      </c>
      <c r="C9" s="16" t="n">
        <v>0.349557951803974</v>
      </c>
      <c r="D9" s="16" t="n">
        <v>0.346735805543624</v>
      </c>
      <c r="E9" s="16" t="n">
        <v>0.348029797548299</v>
      </c>
      <c r="F9" s="16"/>
      <c r="G9" s="16" t="n">
        <v>0.292966903620492</v>
      </c>
      <c r="H9" s="16" t="n">
        <v>0.377568961432594</v>
      </c>
      <c r="I9" s="16" t="n">
        <v>0.345849972006686</v>
      </c>
      <c r="J9" s="16"/>
      <c r="K9" s="16" t="n">
        <v>0.334181783382769</v>
      </c>
      <c r="L9" s="16" t="n">
        <v>0.416780501716769</v>
      </c>
      <c r="M9" s="16" t="n">
        <v>0.392290445661974</v>
      </c>
      <c r="N9" s="16" t="n">
        <v>0.383515736431606</v>
      </c>
      <c r="O9" s="16" t="n">
        <v>0.361994752325141</v>
      </c>
      <c r="P9" s="16" t="n">
        <v>0.311961622602775</v>
      </c>
      <c r="Q9" s="16" t="n">
        <v>0.323216416337912</v>
      </c>
      <c r="R9" s="16" t="n">
        <v>0.355540678972161</v>
      </c>
      <c r="S9" s="16" t="n">
        <v>0.329065584113269</v>
      </c>
      <c r="T9" s="16" t="n">
        <v>0.331676046689913</v>
      </c>
      <c r="U9" s="16" t="n">
        <v>0.267622993358188</v>
      </c>
      <c r="V9" s="16" t="n">
        <v>0.310106295289303</v>
      </c>
      <c r="W9" s="16"/>
      <c r="X9" s="16" t="n">
        <v>0.386730851191784</v>
      </c>
      <c r="Y9" s="16" t="n">
        <v>0.286048980434534</v>
      </c>
      <c r="Z9" s="16"/>
      <c r="AA9" s="16" t="n">
        <v>0.323159090705015</v>
      </c>
      <c r="AB9" s="16" t="n">
        <v>0.344871677730075</v>
      </c>
      <c r="AC9" s="16" t="n">
        <v>0.374892312571459</v>
      </c>
      <c r="AD9" s="16"/>
      <c r="AE9" s="16" t="n">
        <v>0.324522364300514</v>
      </c>
      <c r="AF9" s="16" t="n">
        <v>0.35549206395851</v>
      </c>
      <c r="AG9" s="16" t="n">
        <v>0.403408411628492</v>
      </c>
      <c r="AH9" s="16"/>
      <c r="AI9" s="16" t="n">
        <v>0.21476225046785</v>
      </c>
      <c r="AJ9" s="16" t="n">
        <v>0.453376984561689</v>
      </c>
    </row>
    <row r="10">
      <c r="B10" s="17" t="s">
        <v>72</v>
      </c>
      <c r="C10" s="16" t="n">
        <v>0.341930983698017</v>
      </c>
      <c r="D10" s="16" t="n">
        <v>0.457539065272663</v>
      </c>
      <c r="E10" s="16" t="n">
        <v>0.225692299111255</v>
      </c>
      <c r="F10" s="16"/>
      <c r="G10" s="16" t="n">
        <v>0.304614485224152</v>
      </c>
      <c r="H10" s="16" t="n">
        <v>0.32786851915708</v>
      </c>
      <c r="I10" s="16" t="n">
        <v>0.369752033435945</v>
      </c>
      <c r="J10" s="16"/>
      <c r="K10" s="16" t="n">
        <v>0.376557481144003</v>
      </c>
      <c r="L10" s="16" t="n">
        <v>0.337061880408703</v>
      </c>
      <c r="M10" s="16" t="n">
        <v>0.308496659758764</v>
      </c>
      <c r="N10" s="16" t="n">
        <v>0.339133779524306</v>
      </c>
      <c r="O10" s="16" t="n">
        <v>0.350183051734461</v>
      </c>
      <c r="P10" s="16" t="n">
        <v>0.371949559387738</v>
      </c>
      <c r="Q10" s="16" t="n">
        <v>0.367250576485821</v>
      </c>
      <c r="R10" s="16" t="n">
        <v>0.314453089363878</v>
      </c>
      <c r="S10" s="16" t="n">
        <v>0.333220932193562</v>
      </c>
      <c r="T10" s="16" t="n">
        <v>0.273220007447056</v>
      </c>
      <c r="U10" s="16" t="n">
        <v>0.344933731656918</v>
      </c>
      <c r="V10" s="16" t="n">
        <v>0.365381563311701</v>
      </c>
      <c r="W10" s="16"/>
      <c r="X10" s="16" t="n">
        <v>0.292317927393214</v>
      </c>
      <c r="Y10" s="16" t="n">
        <v>0.426693652854929</v>
      </c>
      <c r="Z10" s="16"/>
      <c r="AA10" s="16" t="n">
        <v>0.430200228274642</v>
      </c>
      <c r="AB10" s="16" t="n">
        <v>0.310912259176309</v>
      </c>
      <c r="AC10" s="16" t="n">
        <v>0.319668611749059</v>
      </c>
      <c r="AD10" s="16"/>
      <c r="AE10" s="16" t="n">
        <v>0.367677192571464</v>
      </c>
      <c r="AF10" s="16" t="n">
        <v>0.340096230077309</v>
      </c>
      <c r="AG10" s="16" t="n">
        <v>0.277444338262361</v>
      </c>
      <c r="AH10" s="16"/>
      <c r="AI10" s="16" t="n">
        <v>0.48527137569681</v>
      </c>
      <c r="AJ10" s="16" t="n">
        <v>0.310321382264308</v>
      </c>
    </row>
    <row r="11">
      <c r="B11" s="17" t="s">
        <v>73</v>
      </c>
      <c r="C11" s="16" t="n">
        <v>0.324976406277872</v>
      </c>
      <c r="D11" s="16" t="n">
        <v>0.220636072954593</v>
      </c>
      <c r="E11" s="16" t="n">
        <v>0.428448405624968</v>
      </c>
      <c r="F11" s="16"/>
      <c r="G11" s="16" t="n">
        <v>0.266892280007517</v>
      </c>
      <c r="H11" s="16" t="n">
        <v>0.340016743837606</v>
      </c>
      <c r="I11" s="16" t="n">
        <v>0.333924974606835</v>
      </c>
      <c r="J11" s="16"/>
      <c r="K11" s="16" t="n">
        <v>0.300420010500196</v>
      </c>
      <c r="L11" s="16" t="n">
        <v>0.305846344040762</v>
      </c>
      <c r="M11" s="16" t="n">
        <v>0.32533539184719</v>
      </c>
      <c r="N11" s="16" t="n">
        <v>0.273980260139673</v>
      </c>
      <c r="O11" s="16" t="n">
        <v>0.371918708868579</v>
      </c>
      <c r="P11" s="16" t="n">
        <v>0.294994660265284</v>
      </c>
      <c r="Q11" s="16" t="n">
        <v>0.346091110442824</v>
      </c>
      <c r="R11" s="16" t="n">
        <v>0.423211324939531</v>
      </c>
      <c r="S11" s="16" t="n">
        <v>0.296595921054741</v>
      </c>
      <c r="T11" s="16" t="n">
        <v>0.428862136918451</v>
      </c>
      <c r="U11" s="16" t="n">
        <v>0.313031470594486</v>
      </c>
      <c r="V11" s="16" t="n">
        <v>0.295083195101231</v>
      </c>
      <c r="W11" s="16"/>
      <c r="X11" s="16" t="n">
        <v>0.309408492625745</v>
      </c>
      <c r="Y11" s="16" t="n">
        <v>0.351573798429076</v>
      </c>
      <c r="Z11" s="16"/>
      <c r="AA11" s="16" t="n">
        <v>0.350272596750586</v>
      </c>
      <c r="AB11" s="16" t="n">
        <v>0.310383209882729</v>
      </c>
      <c r="AC11" s="16" t="n">
        <v>0.326225629308072</v>
      </c>
      <c r="AD11" s="16"/>
      <c r="AE11" s="16" t="n">
        <v>0.313846729554067</v>
      </c>
      <c r="AF11" s="16" t="n">
        <v>0.338009654995806</v>
      </c>
      <c r="AG11" s="16" t="n">
        <v>0.326731994454839</v>
      </c>
      <c r="AH11" s="16"/>
      <c r="AI11" s="16" t="n">
        <v>0.436448010897291</v>
      </c>
      <c r="AJ11" s="16" t="n">
        <v>0.262254680020675</v>
      </c>
    </row>
    <row r="12">
      <c r="B12" s="17" t="s">
        <v>50</v>
      </c>
      <c r="C12" s="16" t="n">
        <v>0.321303863851048</v>
      </c>
      <c r="D12" s="16" t="n">
        <v>0.235065669404627</v>
      </c>
      <c r="E12" s="16" t="n">
        <v>0.404599835003056</v>
      </c>
      <c r="F12" s="16"/>
      <c r="G12" s="16" t="n">
        <v>0.243029900326187</v>
      </c>
      <c r="H12" s="16" t="n">
        <v>0.32014499691694</v>
      </c>
      <c r="I12" s="16" t="n">
        <v>0.353296996797061</v>
      </c>
      <c r="J12" s="16"/>
      <c r="K12" s="16" t="n">
        <v>0.297756364918254</v>
      </c>
      <c r="L12" s="16" t="n">
        <v>0.325796047970067</v>
      </c>
      <c r="M12" s="16" t="n">
        <v>0.402815392073424</v>
      </c>
      <c r="N12" s="16" t="n">
        <v>0.326145896617008</v>
      </c>
      <c r="O12" s="16" t="n">
        <v>0.318581218308448</v>
      </c>
      <c r="P12" s="16" t="n">
        <v>0.347884847376888</v>
      </c>
      <c r="Q12" s="16" t="n">
        <v>0.321393544757509</v>
      </c>
      <c r="R12" s="16" t="n">
        <v>0.40621364477726</v>
      </c>
      <c r="S12" s="16" t="n">
        <v>0.22739938670262</v>
      </c>
      <c r="T12" s="16" t="n">
        <v>0.360196054571303</v>
      </c>
      <c r="U12" s="16" t="n">
        <v>0.27770431720121</v>
      </c>
      <c r="V12" s="16" t="n">
        <v>0.301115436545242</v>
      </c>
      <c r="W12" s="16"/>
      <c r="X12" s="16" t="n">
        <v>0.345168487307417</v>
      </c>
      <c r="Y12" s="16" t="n">
        <v>0.280531749951049</v>
      </c>
      <c r="Z12" s="16"/>
      <c r="AA12" s="16" t="n">
        <v>0.371172190491388</v>
      </c>
      <c r="AB12" s="16" t="n">
        <v>0.336097812590258</v>
      </c>
      <c r="AC12" s="16" t="n">
        <v>0.265499485025769</v>
      </c>
      <c r="AD12" s="16"/>
      <c r="AE12" s="16" t="n">
        <v>0.289935004078347</v>
      </c>
      <c r="AF12" s="16" t="n">
        <v>0.357854853755202</v>
      </c>
      <c r="AG12" s="16" t="n">
        <v>0.326642636220068</v>
      </c>
      <c r="AH12" s="16"/>
      <c r="AI12" s="16" t="n">
        <v>0.321125966590797</v>
      </c>
      <c r="AJ12" s="16" t="n">
        <v>0.449085572007735</v>
      </c>
    </row>
    <row r="13">
      <c r="B13" s="17" t="s">
        <v>74</v>
      </c>
      <c r="C13" s="16" t="n">
        <v>0.246841266752392</v>
      </c>
      <c r="D13" s="16" t="n">
        <v>0.187953851618054</v>
      </c>
      <c r="E13" s="16" t="n">
        <v>0.300627897408285</v>
      </c>
      <c r="F13" s="16"/>
      <c r="G13" s="16" t="n">
        <v>0.209498082028872</v>
      </c>
      <c r="H13" s="16" t="n">
        <v>0.268309723375423</v>
      </c>
      <c r="I13" s="16" t="n">
        <v>0.241617818584024</v>
      </c>
      <c r="J13" s="16"/>
      <c r="K13" s="16" t="n">
        <v>0.225114557482118</v>
      </c>
      <c r="L13" s="16" t="n">
        <v>0.249300892271757</v>
      </c>
      <c r="M13" s="16" t="n">
        <v>0.301821006303746</v>
      </c>
      <c r="N13" s="16" t="n">
        <v>0.280696296067102</v>
      </c>
      <c r="O13" s="16" t="n">
        <v>0.221713278191004</v>
      </c>
      <c r="P13" s="16" t="n">
        <v>0.215598635300204</v>
      </c>
      <c r="Q13" s="16" t="n">
        <v>0.250775731585246</v>
      </c>
      <c r="R13" s="16" t="n">
        <v>0.260755980622199</v>
      </c>
      <c r="S13" s="16" t="n">
        <v>0.206634917326254</v>
      </c>
      <c r="T13" s="16" t="n">
        <v>0.29874998700128</v>
      </c>
      <c r="U13" s="16" t="n">
        <v>0.244945276623672</v>
      </c>
      <c r="V13" s="16" t="n">
        <v>0.232134591929253</v>
      </c>
      <c r="W13" s="16"/>
      <c r="X13" s="16" t="n">
        <v>0.284081499862076</v>
      </c>
      <c r="Y13" s="16" t="n">
        <v>0.183217257398694</v>
      </c>
      <c r="Z13" s="16"/>
      <c r="AA13" s="16" t="n">
        <v>0.207709454950962</v>
      </c>
      <c r="AB13" s="16" t="n">
        <v>0.26681195958408</v>
      </c>
      <c r="AC13" s="16" t="n">
        <v>0.248391996575134</v>
      </c>
      <c r="AD13" s="16"/>
      <c r="AE13" s="16" t="n">
        <v>0.209685088356866</v>
      </c>
      <c r="AF13" s="16" t="n">
        <v>0.27329663862956</v>
      </c>
      <c r="AG13" s="16" t="n">
        <v>0.289100200601984</v>
      </c>
      <c r="AH13" s="16"/>
      <c r="AI13" s="16" t="n">
        <v>0.12462901685681</v>
      </c>
      <c r="AJ13" s="16" t="n">
        <v>0.347037110245795</v>
      </c>
    </row>
    <row r="14">
      <c r="B14" s="17" t="s">
        <v>75</v>
      </c>
      <c r="C14" s="16" t="n">
        <v>0.241609757919662</v>
      </c>
      <c r="D14" s="16" t="n">
        <v>0.277459652936936</v>
      </c>
      <c r="E14" s="16" t="n">
        <v>0.205770453281813</v>
      </c>
      <c r="F14" s="16"/>
      <c r="G14" s="16" t="n">
        <v>0.216776988407947</v>
      </c>
      <c r="H14" s="16" t="n">
        <v>0.255012658988687</v>
      </c>
      <c r="I14" s="16" t="n">
        <v>0.238948734198696</v>
      </c>
      <c r="J14" s="16"/>
      <c r="K14" s="16" t="n">
        <v>0.272526838836754</v>
      </c>
      <c r="L14" s="16" t="n">
        <v>0.258331326380235</v>
      </c>
      <c r="M14" s="16" t="n">
        <v>0.190082551322049</v>
      </c>
      <c r="N14" s="16" t="n">
        <v>0.252048176974356</v>
      </c>
      <c r="O14" s="16" t="n">
        <v>0.240576626619271</v>
      </c>
      <c r="P14" s="16" t="n">
        <v>0.251076258168976</v>
      </c>
      <c r="Q14" s="16" t="n">
        <v>0.244859175689031</v>
      </c>
      <c r="R14" s="16" t="n">
        <v>0.210314768535047</v>
      </c>
      <c r="S14" s="16" t="n">
        <v>0.224722129002052</v>
      </c>
      <c r="T14" s="16" t="n">
        <v>0.221038869703776</v>
      </c>
      <c r="U14" s="16" t="n">
        <v>0.242252645634919</v>
      </c>
      <c r="V14" s="16" t="n">
        <v>0.257823650957547</v>
      </c>
      <c r="W14" s="16"/>
      <c r="X14" s="16" t="n">
        <v>0.216571585896886</v>
      </c>
      <c r="Y14" s="16" t="n">
        <v>0.284386850272568</v>
      </c>
      <c r="Z14" s="16"/>
      <c r="AA14" s="16" t="n">
        <v>0.265329600030136</v>
      </c>
      <c r="AB14" s="16" t="n">
        <v>0.250234727761446</v>
      </c>
      <c r="AC14" s="16" t="n">
        <v>0.21294209555056</v>
      </c>
      <c r="AD14" s="16"/>
      <c r="AE14" s="16" t="n">
        <v>0.256423447939389</v>
      </c>
      <c r="AF14" s="16" t="n">
        <v>0.234803941660015</v>
      </c>
      <c r="AG14" s="16" t="n">
        <v>0.216776919440229</v>
      </c>
      <c r="AH14" s="16"/>
      <c r="AI14" s="16" t="n">
        <v>0.259661614833951</v>
      </c>
      <c r="AJ14" s="16" t="n">
        <v>0.264218039377334</v>
      </c>
    </row>
    <row r="15">
      <c r="B15" s="17" t="s">
        <v>76</v>
      </c>
      <c r="C15" s="16" t="n">
        <v>0.241316437088709</v>
      </c>
      <c r="D15" s="16" t="n">
        <v>0.219425158975796</v>
      </c>
      <c r="E15" s="16" t="n">
        <v>0.260534994161221</v>
      </c>
      <c r="F15" s="16"/>
      <c r="G15" s="16" t="n">
        <v>0.230367788348884</v>
      </c>
      <c r="H15" s="16" t="n">
        <v>0.274419380908668</v>
      </c>
      <c r="I15" s="16" t="n">
        <v>0.214844458116761</v>
      </c>
      <c r="J15" s="16"/>
      <c r="K15" s="16" t="n">
        <v>0.225825742379594</v>
      </c>
      <c r="L15" s="16" t="n">
        <v>0.268949839755684</v>
      </c>
      <c r="M15" s="16" t="n">
        <v>0.290480226522859</v>
      </c>
      <c r="N15" s="16" t="n">
        <v>0.228681892437002</v>
      </c>
      <c r="O15" s="16" t="n">
        <v>0.299946721399148</v>
      </c>
      <c r="P15" s="16" t="n">
        <v>0.243995722001881</v>
      </c>
      <c r="Q15" s="16" t="n">
        <v>0.213262274485194</v>
      </c>
      <c r="R15" s="16" t="n">
        <v>0.252834941889028</v>
      </c>
      <c r="S15" s="16" t="n">
        <v>0.183740180521947</v>
      </c>
      <c r="T15" s="16" t="n">
        <v>0.285565836528661</v>
      </c>
      <c r="U15" s="16" t="n">
        <v>0.170415142294036</v>
      </c>
      <c r="V15" s="16" t="n">
        <v>0.207929931389852</v>
      </c>
      <c r="W15" s="16"/>
      <c r="X15" s="16" t="n">
        <v>0.251321270515353</v>
      </c>
      <c r="Y15" s="16" t="n">
        <v>0.224223428738192</v>
      </c>
      <c r="Z15" s="16"/>
      <c r="AA15" s="16" t="n">
        <v>0.233630907430129</v>
      </c>
      <c r="AB15" s="16" t="n">
        <v>0.2532917074604</v>
      </c>
      <c r="AC15" s="16" t="n">
        <v>0.230849731246984</v>
      </c>
      <c r="AD15" s="16"/>
      <c r="AE15" s="16" t="n">
        <v>0.24290654765583</v>
      </c>
      <c r="AF15" s="16" t="n">
        <v>0.247707472048839</v>
      </c>
      <c r="AG15" s="16" t="n">
        <v>0.223453097024687</v>
      </c>
      <c r="AH15" s="16"/>
      <c r="AI15" s="16" t="n">
        <v>0.132823984637192</v>
      </c>
      <c r="AJ15" s="16" t="n">
        <v>0.343995553284995</v>
      </c>
    </row>
    <row r="16">
      <c r="B16" s="17" t="s">
        <v>77</v>
      </c>
      <c r="C16" s="16" t="n">
        <v>0.240181658925547</v>
      </c>
      <c r="D16" s="16" t="n">
        <v>0.205654350396683</v>
      </c>
      <c r="E16" s="16" t="n">
        <v>0.271654403392811</v>
      </c>
      <c r="F16" s="16"/>
      <c r="G16" s="16" t="n">
        <v>0.243299244678591</v>
      </c>
      <c r="H16" s="16" t="n">
        <v>0.260745972220311</v>
      </c>
      <c r="I16" s="16" t="n">
        <v>0.219818999268755</v>
      </c>
      <c r="J16" s="16"/>
      <c r="K16" s="16" t="n">
        <v>0.218811848230315</v>
      </c>
      <c r="L16" s="16" t="n">
        <v>0.248429135347142</v>
      </c>
      <c r="M16" s="16" t="n">
        <v>0.274343509074439</v>
      </c>
      <c r="N16" s="16" t="n">
        <v>0.244768857074261</v>
      </c>
      <c r="O16" s="16" t="n">
        <v>0.262659179791163</v>
      </c>
      <c r="P16" s="16" t="n">
        <v>0.245760076314368</v>
      </c>
      <c r="Q16" s="16" t="n">
        <v>0.246243934251787</v>
      </c>
      <c r="R16" s="16" t="n">
        <v>0.247142799257212</v>
      </c>
      <c r="S16" s="16" t="n">
        <v>0.212594443887667</v>
      </c>
      <c r="T16" s="16" t="n">
        <v>0.246747382254135</v>
      </c>
      <c r="U16" s="16" t="n">
        <v>0.235562862883969</v>
      </c>
      <c r="V16" s="16" t="n">
        <v>0.186938475465558</v>
      </c>
      <c r="W16" s="16"/>
      <c r="X16" s="16" t="n">
        <v>0.265469163615717</v>
      </c>
      <c r="Y16" s="16" t="n">
        <v>0.196978587929711</v>
      </c>
      <c r="Z16" s="16"/>
      <c r="AA16" s="16" t="n">
        <v>0.180763624664224</v>
      </c>
      <c r="AB16" s="16" t="n">
        <v>0.224682748570374</v>
      </c>
      <c r="AC16" s="16" t="n">
        <v>0.303826114763819</v>
      </c>
      <c r="AD16" s="16"/>
      <c r="AE16" s="16" t="n">
        <v>0.215046470084976</v>
      </c>
      <c r="AF16" s="16" t="n">
        <v>0.256747247024419</v>
      </c>
      <c r="AG16" s="16" t="n">
        <v>0.271608681640374</v>
      </c>
      <c r="AH16" s="16"/>
      <c r="AI16" s="16" t="n">
        <v>0.121722651188199</v>
      </c>
      <c r="AJ16" s="16" t="n">
        <v>0.270347162967587</v>
      </c>
    </row>
    <row r="17">
      <c r="B17" s="17" t="s">
        <v>78</v>
      </c>
      <c r="C17" s="16" t="n">
        <v>0.233916660037031</v>
      </c>
      <c r="D17" s="16" t="n">
        <v>0.157217988355624</v>
      </c>
      <c r="E17" s="16" t="n">
        <v>0.30960082092031</v>
      </c>
      <c r="F17" s="16"/>
      <c r="G17" s="16" t="n">
        <v>0.184321691724066</v>
      </c>
      <c r="H17" s="16" t="n">
        <v>0.219904587172571</v>
      </c>
      <c r="I17" s="16" t="n">
        <v>0.266540323629471</v>
      </c>
      <c r="J17" s="16"/>
      <c r="K17" s="16" t="n">
        <v>0.214075590471926</v>
      </c>
      <c r="L17" s="16" t="n">
        <v>0.258056097621628</v>
      </c>
      <c r="M17" s="16" t="n">
        <v>0.278515666276996</v>
      </c>
      <c r="N17" s="16" t="n">
        <v>0.226185153011656</v>
      </c>
      <c r="O17" s="16" t="n">
        <v>0.248667466448774</v>
      </c>
      <c r="P17" s="16" t="n">
        <v>0.199067171197857</v>
      </c>
      <c r="Q17" s="16" t="n">
        <v>0.210670941942861</v>
      </c>
      <c r="R17" s="16" t="n">
        <v>0.237754600972806</v>
      </c>
      <c r="S17" s="16" t="n">
        <v>0.200835888980732</v>
      </c>
      <c r="T17" s="16" t="n">
        <v>0.303066979509016</v>
      </c>
      <c r="U17" s="16" t="n">
        <v>0.247201933610579</v>
      </c>
      <c r="V17" s="16" t="n">
        <v>0.164536985544179</v>
      </c>
      <c r="W17" s="16"/>
      <c r="X17" s="16" t="n">
        <v>0.260267021797311</v>
      </c>
      <c r="Y17" s="16" t="n">
        <v>0.188897724248644</v>
      </c>
      <c r="Z17" s="16"/>
      <c r="AA17" s="16" t="n">
        <v>0.266871228278588</v>
      </c>
      <c r="AB17" s="16" t="n">
        <v>0.194573775157308</v>
      </c>
      <c r="AC17" s="16" t="n">
        <v>0.262738580817543</v>
      </c>
      <c r="AD17" s="16"/>
      <c r="AE17" s="16" t="n">
        <v>0.213271491759816</v>
      </c>
      <c r="AF17" s="16" t="n">
        <v>0.247058216960129</v>
      </c>
      <c r="AG17" s="16" t="n">
        <v>0.260721711069018</v>
      </c>
      <c r="AH17" s="16"/>
      <c r="AI17" s="16" t="n">
        <v>0.166506431608018</v>
      </c>
      <c r="AJ17" s="16" t="n">
        <v>0.279424089765152</v>
      </c>
    </row>
    <row r="18">
      <c r="B18" s="17" t="s">
        <v>79</v>
      </c>
      <c r="C18" s="16" t="n">
        <v>0.21903620496696</v>
      </c>
      <c r="D18" s="16" t="n">
        <v>0.297299001493302</v>
      </c>
      <c r="E18" s="16" t="n">
        <v>0.14328537994422</v>
      </c>
      <c r="F18" s="16"/>
      <c r="G18" s="16" t="n">
        <v>0.179096465690748</v>
      </c>
      <c r="H18" s="16" t="n">
        <v>0.237054787288122</v>
      </c>
      <c r="I18" s="16" t="n">
        <v>0.218047768248212</v>
      </c>
      <c r="J18" s="16"/>
      <c r="K18" s="16" t="n">
        <v>0.192428137186472</v>
      </c>
      <c r="L18" s="16" t="n">
        <v>0.222412230211078</v>
      </c>
      <c r="M18" s="16" t="n">
        <v>0.303319133910689</v>
      </c>
      <c r="N18" s="16" t="n">
        <v>0.276419835588293</v>
      </c>
      <c r="O18" s="16" t="n">
        <v>0.287677423178673</v>
      </c>
      <c r="P18" s="16" t="n">
        <v>0.215432159576024</v>
      </c>
      <c r="Q18" s="16" t="n">
        <v>0.136104219772088</v>
      </c>
      <c r="R18" s="16" t="n">
        <v>0.200663312527516</v>
      </c>
      <c r="S18" s="16" t="n">
        <v>0.194775491259373</v>
      </c>
      <c r="T18" s="16" t="n">
        <v>0.233549585227023</v>
      </c>
      <c r="U18" s="16" t="n">
        <v>0.1278356425853</v>
      </c>
      <c r="V18" s="16" t="n">
        <v>0.228277274765784</v>
      </c>
      <c r="W18" s="16"/>
      <c r="X18" s="16" t="n">
        <v>0.234040635554899</v>
      </c>
      <c r="Y18" s="16" t="n">
        <v>0.193401509575494</v>
      </c>
      <c r="Z18" s="16"/>
      <c r="AA18" s="16" t="n">
        <v>0.167347687042782</v>
      </c>
      <c r="AB18" s="16" t="n">
        <v>0.207989907056362</v>
      </c>
      <c r="AC18" s="16" t="n">
        <v>0.271142536076902</v>
      </c>
      <c r="AD18" s="16"/>
      <c r="AE18" s="16" t="n">
        <v>0.199720946553037</v>
      </c>
      <c r="AF18" s="16" t="n">
        <v>0.249725956937344</v>
      </c>
      <c r="AG18" s="16" t="n">
        <v>0.204859322493844</v>
      </c>
      <c r="AH18" s="16"/>
      <c r="AI18" s="16" t="n">
        <v>0.169187706851858</v>
      </c>
      <c r="AJ18" s="16" t="n">
        <v>0.196993275725999</v>
      </c>
    </row>
    <row r="19">
      <c r="B19" s="17" t="s">
        <v>80</v>
      </c>
      <c r="C19" s="16" t="n">
        <v>0.188514506422941</v>
      </c>
      <c r="D19" s="16" t="n">
        <v>0.22330929895348</v>
      </c>
      <c r="E19" s="16" t="n">
        <v>0.153639793603938</v>
      </c>
      <c r="F19" s="16"/>
      <c r="G19" s="16" t="n">
        <v>0.147484434230424</v>
      </c>
      <c r="H19" s="16" t="n">
        <v>0.168970943717235</v>
      </c>
      <c r="I19" s="16" t="n">
        <v>0.222901427673905</v>
      </c>
      <c r="J19" s="16"/>
      <c r="K19" s="16" t="n">
        <v>0.23097940991423</v>
      </c>
      <c r="L19" s="16" t="n">
        <v>0.178250136835415</v>
      </c>
      <c r="M19" s="16" t="n">
        <v>0.196383282418349</v>
      </c>
      <c r="N19" s="16" t="n">
        <v>0.209278692819457</v>
      </c>
      <c r="O19" s="16" t="n">
        <v>0.139203213923559</v>
      </c>
      <c r="P19" s="16" t="n">
        <v>0.221486421872948</v>
      </c>
      <c r="Q19" s="16" t="n">
        <v>0.166351964264387</v>
      </c>
      <c r="R19" s="16" t="n">
        <v>0.170943479395671</v>
      </c>
      <c r="S19" s="16" t="n">
        <v>0.167710063954573</v>
      </c>
      <c r="T19" s="16" t="n">
        <v>0.16095461024826</v>
      </c>
      <c r="U19" s="16" t="n">
        <v>0.201382055633988</v>
      </c>
      <c r="V19" s="16" t="n">
        <v>0.193353925991994</v>
      </c>
      <c r="W19" s="16"/>
      <c r="X19" s="16" t="n">
        <v>0.16093213566072</v>
      </c>
      <c r="Y19" s="16" t="n">
        <v>0.235638298860115</v>
      </c>
      <c r="Z19" s="16"/>
      <c r="AA19" s="16" t="n">
        <v>0.282029716023739</v>
      </c>
      <c r="AB19" s="16" t="n">
        <v>0.180874267286385</v>
      </c>
      <c r="AC19" s="16" t="n">
        <v>0.131193483495113</v>
      </c>
      <c r="AD19" s="16"/>
      <c r="AE19" s="16" t="n">
        <v>0.205330144779798</v>
      </c>
      <c r="AF19" s="16" t="n">
        <v>0.177997493502027</v>
      </c>
      <c r="AG19" s="16" t="n">
        <v>0.166282788890344</v>
      </c>
      <c r="AH19" s="16"/>
      <c r="AI19" s="16" t="n">
        <v>0.323444456417179</v>
      </c>
      <c r="AJ19" s="16" t="n">
        <v>0.188173407883878</v>
      </c>
    </row>
    <row r="20">
      <c r="B20" s="17" t="s">
        <v>81</v>
      </c>
      <c r="C20" s="16" t="n">
        <v>0.182881555293024</v>
      </c>
      <c r="D20" s="16" t="n">
        <v>0.148867303908728</v>
      </c>
      <c r="E20" s="16" t="n">
        <v>0.213154051251869</v>
      </c>
      <c r="F20" s="16"/>
      <c r="G20" s="16" t="n">
        <v>0.172209020827209</v>
      </c>
      <c r="H20" s="16" t="n">
        <v>0.192581623671434</v>
      </c>
      <c r="I20" s="16" t="n">
        <v>0.178072627122352</v>
      </c>
      <c r="J20" s="16"/>
      <c r="K20" s="16" t="n">
        <v>0.199230819918991</v>
      </c>
      <c r="L20" s="16" t="n">
        <v>0.200476183201484</v>
      </c>
      <c r="M20" s="16" t="n">
        <v>0.176474902726699</v>
      </c>
      <c r="N20" s="16" t="n">
        <v>0.162682217223198</v>
      </c>
      <c r="O20" s="16" t="n">
        <v>0.188825945257964</v>
      </c>
      <c r="P20" s="16" t="n">
        <v>0.164642353422213</v>
      </c>
      <c r="Q20" s="16" t="n">
        <v>0.191401970484385</v>
      </c>
      <c r="R20" s="16" t="n">
        <v>0.220176878673563</v>
      </c>
      <c r="S20" s="16" t="n">
        <v>0.168291084458559</v>
      </c>
      <c r="T20" s="16" t="n">
        <v>0.139756564402872</v>
      </c>
      <c r="U20" s="16" t="n">
        <v>0.191852535956657</v>
      </c>
      <c r="V20" s="16" t="n">
        <v>0.231326636243605</v>
      </c>
      <c r="W20" s="16"/>
      <c r="X20" s="16" t="n">
        <v>0.148242951454949</v>
      </c>
      <c r="Y20" s="16" t="n">
        <v>0.242060745930788</v>
      </c>
      <c r="Z20" s="16"/>
      <c r="AA20" s="16" t="n">
        <v>0.180137416225805</v>
      </c>
      <c r="AB20" s="16" t="n">
        <v>0.194227253498337</v>
      </c>
      <c r="AC20" s="16" t="n">
        <v>0.169688073612631</v>
      </c>
      <c r="AD20" s="16"/>
      <c r="AE20" s="16" t="n">
        <v>0.183902786875509</v>
      </c>
      <c r="AF20" s="16" t="n">
        <v>0.17745151549924</v>
      </c>
      <c r="AG20" s="16" t="n">
        <v>0.191756317893534</v>
      </c>
      <c r="AH20" s="16"/>
      <c r="AI20" s="16" t="n">
        <v>0.304503802220868</v>
      </c>
      <c r="AJ20" s="16" t="n">
        <v>0.0920132600918232</v>
      </c>
    </row>
    <row r="21">
      <c r="B21" s="17" t="s">
        <v>82</v>
      </c>
      <c r="C21" s="16" t="n">
        <v>0.176319358295565</v>
      </c>
      <c r="D21" s="16" t="n">
        <v>0.226391754576246</v>
      </c>
      <c r="E21" s="16" t="n">
        <v>0.127072853145977</v>
      </c>
      <c r="F21" s="16"/>
      <c r="G21" s="16" t="n">
        <v>0.193284707704975</v>
      </c>
      <c r="H21" s="16" t="n">
        <v>0.177018915310054</v>
      </c>
      <c r="I21" s="16" t="n">
        <v>0.168967928036629</v>
      </c>
      <c r="J21" s="16"/>
      <c r="K21" s="16" t="n">
        <v>0.157829965429141</v>
      </c>
      <c r="L21" s="16" t="n">
        <v>0.17787380512043</v>
      </c>
      <c r="M21" s="16" t="n">
        <v>0.152785735381491</v>
      </c>
      <c r="N21" s="16" t="n">
        <v>0.195175697421649</v>
      </c>
      <c r="O21" s="16" t="n">
        <v>0.218136716730838</v>
      </c>
      <c r="P21" s="16" t="n">
        <v>0.169867265222199</v>
      </c>
      <c r="Q21" s="16" t="n">
        <v>0.188146332824459</v>
      </c>
      <c r="R21" s="16" t="n">
        <v>0.0763549056368571</v>
      </c>
      <c r="S21" s="16" t="n">
        <v>0.145394191702454</v>
      </c>
      <c r="T21" s="16" t="n">
        <v>0.236105993504724</v>
      </c>
      <c r="U21" s="16" t="n">
        <v>0.210266655680444</v>
      </c>
      <c r="V21" s="16" t="n">
        <v>0.187582588013919</v>
      </c>
      <c r="W21" s="16"/>
      <c r="X21" s="16" t="n">
        <v>0.17831613658584</v>
      </c>
      <c r="Y21" s="16" t="n">
        <v>0.172907912393936</v>
      </c>
      <c r="Z21" s="16"/>
      <c r="AA21" s="16" t="n">
        <v>0.12424684034011</v>
      </c>
      <c r="AB21" s="16" t="n">
        <v>0.16973027392977</v>
      </c>
      <c r="AC21" s="16" t="n">
        <v>0.222741297047401</v>
      </c>
      <c r="AD21" s="16"/>
      <c r="AE21" s="16" t="n">
        <v>0.184118179174171</v>
      </c>
      <c r="AF21" s="16" t="n">
        <v>0.175050565512466</v>
      </c>
      <c r="AG21" s="16" t="n">
        <v>0.158307244349377</v>
      </c>
      <c r="AH21" s="16"/>
      <c r="AI21" s="16" t="n">
        <v>0.160457183694254</v>
      </c>
      <c r="AJ21" s="16" t="n">
        <v>0.130158369251429</v>
      </c>
    </row>
    <row r="22">
      <c r="B22" s="17" t="s">
        <v>83</v>
      </c>
      <c r="C22" s="16" t="n">
        <v>0.171764540259358</v>
      </c>
      <c r="D22" s="16" t="n">
        <v>0.248830124107073</v>
      </c>
      <c r="E22" s="16" t="n">
        <v>0.0933457115834137</v>
      </c>
      <c r="F22" s="16"/>
      <c r="G22" s="16" t="n">
        <v>0.0980984622617218</v>
      </c>
      <c r="H22" s="16" t="n">
        <v>0.168125742952128</v>
      </c>
      <c r="I22" s="16" t="n">
        <v>0.204244869250197</v>
      </c>
      <c r="J22" s="16"/>
      <c r="K22" s="16" t="n">
        <v>0.157824804108075</v>
      </c>
      <c r="L22" s="16" t="n">
        <v>0.150832628704904</v>
      </c>
      <c r="M22" s="16" t="n">
        <v>0.171682419130393</v>
      </c>
      <c r="N22" s="16" t="n">
        <v>0.184668411524718</v>
      </c>
      <c r="O22" s="16" t="n">
        <v>0.144632769584992</v>
      </c>
      <c r="P22" s="16" t="n">
        <v>0.118360138538223</v>
      </c>
      <c r="Q22" s="16" t="n">
        <v>0.164187429557989</v>
      </c>
      <c r="R22" s="16" t="n">
        <v>0.155009013122691</v>
      </c>
      <c r="S22" s="16" t="n">
        <v>0.16581742859249</v>
      </c>
      <c r="T22" s="16" t="n">
        <v>0.303394545331747</v>
      </c>
      <c r="U22" s="16" t="n">
        <v>0.22421962230058</v>
      </c>
      <c r="V22" s="16" t="n">
        <v>0.153856984449149</v>
      </c>
      <c r="W22" s="16"/>
      <c r="X22" s="16" t="n">
        <v>0.163589988855837</v>
      </c>
      <c r="Y22" s="16" t="n">
        <v>0.18573055742762</v>
      </c>
      <c r="Z22" s="16"/>
      <c r="AA22" s="16" t="n">
        <v>0.225858769077006</v>
      </c>
      <c r="AB22" s="16" t="n">
        <v>0.152039559317347</v>
      </c>
      <c r="AC22" s="16" t="n">
        <v>0.159078739194063</v>
      </c>
      <c r="AD22" s="16"/>
      <c r="AE22" s="16" t="n">
        <v>0.178210581523666</v>
      </c>
      <c r="AF22" s="16" t="n">
        <v>0.190728879753224</v>
      </c>
      <c r="AG22" s="16" t="n">
        <v>0.114168038043903</v>
      </c>
      <c r="AH22" s="16"/>
      <c r="AI22" s="16" t="n">
        <v>0.295328349064346</v>
      </c>
      <c r="AJ22" s="16" t="n">
        <v>0.134431415970243</v>
      </c>
    </row>
    <row r="23">
      <c r="B23" s="17" t="s">
        <v>84</v>
      </c>
      <c r="C23" s="16" t="n">
        <v>0.169658843784372</v>
      </c>
      <c r="D23" s="16" t="n">
        <v>0.127392241356484</v>
      </c>
      <c r="E23" s="16" t="n">
        <v>0.204831479219991</v>
      </c>
      <c r="F23" s="16"/>
      <c r="G23" s="16" t="n">
        <v>0.17296646759222</v>
      </c>
      <c r="H23" s="16" t="n">
        <v>0.189876696039206</v>
      </c>
      <c r="I23" s="16" t="n">
        <v>0.149543445627237</v>
      </c>
      <c r="J23" s="16"/>
      <c r="K23" s="16" t="n">
        <v>0.160686019752288</v>
      </c>
      <c r="L23" s="16" t="n">
        <v>0.181259247409313</v>
      </c>
      <c r="M23" s="16" t="n">
        <v>0.236979675143332</v>
      </c>
      <c r="N23" s="16" t="n">
        <v>0.173864600634556</v>
      </c>
      <c r="O23" s="16" t="n">
        <v>0.151905099257876</v>
      </c>
      <c r="P23" s="16" t="n">
        <v>0.138418713124334</v>
      </c>
      <c r="Q23" s="16" t="n">
        <v>0.136698578588131</v>
      </c>
      <c r="R23" s="16" t="n">
        <v>0.204075607790601</v>
      </c>
      <c r="S23" s="16" t="n">
        <v>0.154790619269818</v>
      </c>
      <c r="T23" s="16" t="n">
        <v>0.225905089804425</v>
      </c>
      <c r="U23" s="16" t="n">
        <v>0.122383034187133</v>
      </c>
      <c r="V23" s="16" t="n">
        <v>0.125107938102138</v>
      </c>
      <c r="W23" s="16"/>
      <c r="X23" s="16" t="n">
        <v>0.200260034783316</v>
      </c>
      <c r="Y23" s="16" t="n">
        <v>0.117377472273706</v>
      </c>
      <c r="Z23" s="16"/>
      <c r="AA23" s="16" t="n">
        <v>0.172600740347022</v>
      </c>
      <c r="AB23" s="16" t="n">
        <v>0.196376108732428</v>
      </c>
      <c r="AC23" s="16" t="n">
        <v>0.131798503823965</v>
      </c>
      <c r="AD23" s="16"/>
      <c r="AE23" s="16" t="n">
        <v>0.156216756964825</v>
      </c>
      <c r="AF23" s="16" t="n">
        <v>0.177461575336585</v>
      </c>
      <c r="AG23" s="16" t="n">
        <v>0.188720167144966</v>
      </c>
      <c r="AH23" s="16"/>
      <c r="AI23" s="16" t="n">
        <v>0.0732849265119511</v>
      </c>
      <c r="AJ23" s="16" t="n">
        <v>0.280985378775295</v>
      </c>
    </row>
    <row r="24">
      <c r="B24" s="17" t="s">
        <v>85</v>
      </c>
      <c r="C24" s="16" t="n">
        <v>0.164303840505804</v>
      </c>
      <c r="D24" s="16" t="n">
        <v>0.143853074205199</v>
      </c>
      <c r="E24" s="16" t="n">
        <v>0.182327064471502</v>
      </c>
      <c r="F24" s="16"/>
      <c r="G24" s="16" t="n">
        <v>0.089373468963531</v>
      </c>
      <c r="H24" s="16" t="n">
        <v>0.165265179290265</v>
      </c>
      <c r="I24" s="16" t="n">
        <v>0.193003926684945</v>
      </c>
      <c r="J24" s="16"/>
      <c r="K24" s="16" t="n">
        <v>0.148486534437147</v>
      </c>
      <c r="L24" s="16" t="n">
        <v>0.18718596291499</v>
      </c>
      <c r="M24" s="16" t="n">
        <v>0.216236342459418</v>
      </c>
      <c r="N24" s="16" t="n">
        <v>0.173274131469856</v>
      </c>
      <c r="O24" s="16" t="n">
        <v>0.183399257977282</v>
      </c>
      <c r="P24" s="16" t="n">
        <v>0.105902371358709</v>
      </c>
      <c r="Q24" s="16" t="n">
        <v>0.120536431773131</v>
      </c>
      <c r="R24" s="16" t="n">
        <v>0.183568340902144</v>
      </c>
      <c r="S24" s="16" t="n">
        <v>0.11645363948059</v>
      </c>
      <c r="T24" s="16" t="n">
        <v>0.28331656596435</v>
      </c>
      <c r="U24" s="16" t="n">
        <v>0.160169008599109</v>
      </c>
      <c r="V24" s="16" t="n">
        <v>0.0557263712056252</v>
      </c>
      <c r="W24" s="16"/>
      <c r="X24" s="16" t="n">
        <v>0.190142835734351</v>
      </c>
      <c r="Y24" s="16" t="n">
        <v>0.120158561681443</v>
      </c>
      <c r="Z24" s="16"/>
      <c r="AA24" s="16" t="n">
        <v>0.188461744324629</v>
      </c>
      <c r="AB24" s="16" t="n">
        <v>0.166742636110167</v>
      </c>
      <c r="AC24" s="16" t="n">
        <v>0.14359409092354</v>
      </c>
      <c r="AD24" s="16"/>
      <c r="AE24" s="16" t="n">
        <v>0.138655839611047</v>
      </c>
      <c r="AF24" s="16" t="n">
        <v>0.184238221547665</v>
      </c>
      <c r="AG24" s="16" t="n">
        <v>0.189904135311489</v>
      </c>
      <c r="AH24" s="16"/>
      <c r="AI24" s="16" t="n">
        <v>0.227249489796899</v>
      </c>
      <c r="AJ24" s="16" t="n">
        <v>0.18619261383898</v>
      </c>
    </row>
    <row r="25">
      <c r="B25" s="17" t="s">
        <v>86</v>
      </c>
      <c r="C25" s="16" t="n">
        <v>0.163296935232115</v>
      </c>
      <c r="D25" s="16" t="n">
        <v>0.127560592705639</v>
      </c>
      <c r="E25" s="16" t="n">
        <v>0.19971601747804</v>
      </c>
      <c r="F25" s="16"/>
      <c r="G25" s="16" t="n">
        <v>0.142022664023716</v>
      </c>
      <c r="H25" s="16" t="n">
        <v>0.164710135158622</v>
      </c>
      <c r="I25" s="16" t="n">
        <v>0.170384678854588</v>
      </c>
      <c r="J25" s="16"/>
      <c r="K25" s="16" t="n">
        <v>0.168519421835618</v>
      </c>
      <c r="L25" s="16" t="n">
        <v>0.200274683843052</v>
      </c>
      <c r="M25" s="16" t="n">
        <v>0.185038948807511</v>
      </c>
      <c r="N25" s="16" t="n">
        <v>0.244481242592935</v>
      </c>
      <c r="O25" s="16" t="n">
        <v>0.17336837869562</v>
      </c>
      <c r="P25" s="16" t="n">
        <v>0.129592887437651</v>
      </c>
      <c r="Q25" s="16" t="n">
        <v>0.155905782078449</v>
      </c>
      <c r="R25" s="16" t="n">
        <v>0.130744855206574</v>
      </c>
      <c r="S25" s="16" t="n">
        <v>0.0983725646870517</v>
      </c>
      <c r="T25" s="16" t="n">
        <v>0.113089984945878</v>
      </c>
      <c r="U25" s="16" t="n">
        <v>0.193222925532056</v>
      </c>
      <c r="V25" s="16" t="n">
        <v>0.157176700988072</v>
      </c>
      <c r="W25" s="16"/>
      <c r="X25" s="16" t="n">
        <v>0.173308728963524</v>
      </c>
      <c r="Y25" s="16" t="n">
        <v>0.146192035374524</v>
      </c>
      <c r="Z25" s="16"/>
      <c r="AA25" s="16" t="n">
        <v>0.159797946060532</v>
      </c>
      <c r="AB25" s="16" t="n">
        <v>0.174082845711177</v>
      </c>
      <c r="AC25" s="16" t="n">
        <v>0.151397376946278</v>
      </c>
      <c r="AD25" s="16"/>
      <c r="AE25" s="16" t="n">
        <v>0.170756367483155</v>
      </c>
      <c r="AF25" s="16" t="n">
        <v>0.159563720550388</v>
      </c>
      <c r="AG25" s="16" t="n">
        <v>0.151445692396428</v>
      </c>
      <c r="AH25" s="16"/>
      <c r="AI25" s="16" t="n">
        <v>0.0675426231620617</v>
      </c>
      <c r="AJ25" s="16" t="n">
        <v>0.266482943247342</v>
      </c>
    </row>
    <row r="26">
      <c r="B26" s="17" t="s">
        <v>87</v>
      </c>
      <c r="C26" s="16" t="n">
        <v>0.156569350291648</v>
      </c>
      <c r="D26" s="16" t="n">
        <v>0.152433133029072</v>
      </c>
      <c r="E26" s="16" t="n">
        <v>0.15849936697517</v>
      </c>
      <c r="F26" s="16"/>
      <c r="G26" s="16" t="n">
        <v>0.0932129170620988</v>
      </c>
      <c r="H26" s="16" t="n">
        <v>0.163255575566557</v>
      </c>
      <c r="I26" s="16" t="n">
        <v>0.175372241426939</v>
      </c>
      <c r="J26" s="16"/>
      <c r="K26" s="16" t="n">
        <v>0.179951152987853</v>
      </c>
      <c r="L26" s="16" t="n">
        <v>0.188566499640916</v>
      </c>
      <c r="M26" s="16" t="n">
        <v>0.138356420517079</v>
      </c>
      <c r="N26" s="16" t="n">
        <v>0.19093764071828</v>
      </c>
      <c r="O26" s="16" t="n">
        <v>0.150846643858656</v>
      </c>
      <c r="P26" s="16" t="n">
        <v>0.109641208249079</v>
      </c>
      <c r="Q26" s="16" t="n">
        <v>0.150312231434725</v>
      </c>
      <c r="R26" s="16" t="n">
        <v>0.172147852418645</v>
      </c>
      <c r="S26" s="16" t="n">
        <v>0.0942485275022086</v>
      </c>
      <c r="T26" s="16" t="n">
        <v>0.201929233299776</v>
      </c>
      <c r="U26" s="16" t="n">
        <v>0.112312846292149</v>
      </c>
      <c r="V26" s="16" t="n">
        <v>0.192360953227799</v>
      </c>
      <c r="W26" s="16"/>
      <c r="X26" s="16" t="n">
        <v>0.167061986875832</v>
      </c>
      <c r="Y26" s="16" t="n">
        <v>0.138642942414156</v>
      </c>
      <c r="Z26" s="16"/>
      <c r="AA26" s="16" t="n">
        <v>0.198173530578028</v>
      </c>
      <c r="AB26" s="16" t="n">
        <v>0.162358449089192</v>
      </c>
      <c r="AC26" s="16" t="n">
        <v>0.118778056691604</v>
      </c>
      <c r="AD26" s="16"/>
      <c r="AE26" s="16" t="n">
        <v>0.156051083382374</v>
      </c>
      <c r="AF26" s="16" t="n">
        <v>0.167755460943582</v>
      </c>
      <c r="AG26" s="16" t="n">
        <v>0.134074600963741</v>
      </c>
      <c r="AH26" s="16"/>
      <c r="AI26" s="16" t="n">
        <v>0.113574893575489</v>
      </c>
      <c r="AJ26" s="16" t="n">
        <v>0.293735938353074</v>
      </c>
    </row>
    <row r="27">
      <c r="B27" s="17" t="s">
        <v>88</v>
      </c>
      <c r="C27" s="16" t="n">
        <v>0.128204171584907</v>
      </c>
      <c r="D27" s="16" t="n">
        <v>0.19153553582733</v>
      </c>
      <c r="E27" s="16" t="n">
        <v>0.0664070426150515</v>
      </c>
      <c r="F27" s="16"/>
      <c r="G27" s="16" t="n">
        <v>0.145704925639444</v>
      </c>
      <c r="H27" s="16" t="n">
        <v>0.127293954275139</v>
      </c>
      <c r="I27" s="16" t="n">
        <v>0.122138879588992</v>
      </c>
      <c r="J27" s="16"/>
      <c r="K27" s="16" t="n">
        <v>0.116303131169063</v>
      </c>
      <c r="L27" s="16" t="n">
        <v>0.147049841333499</v>
      </c>
      <c r="M27" s="16" t="n">
        <v>0.10202161306875</v>
      </c>
      <c r="N27" s="16" t="n">
        <v>0.139962996282936</v>
      </c>
      <c r="O27" s="16" t="n">
        <v>0.115118757998241</v>
      </c>
      <c r="P27" s="16" t="n">
        <v>0.150130294534637</v>
      </c>
      <c r="Q27" s="16" t="n">
        <v>0.137919558534211</v>
      </c>
      <c r="R27" s="16" t="n">
        <v>0.104611668706123</v>
      </c>
      <c r="S27" s="16" t="n">
        <v>0.125731225700439</v>
      </c>
      <c r="T27" s="16" t="n">
        <v>0.106890320247491</v>
      </c>
      <c r="U27" s="16" t="n">
        <v>0.142839312761204</v>
      </c>
      <c r="V27" s="16" t="n">
        <v>0.15757106638412</v>
      </c>
      <c r="W27" s="16"/>
      <c r="X27" s="16" t="n">
        <v>0.124994926660302</v>
      </c>
      <c r="Y27" s="16" t="n">
        <v>0.13368708648772</v>
      </c>
      <c r="Z27" s="16"/>
      <c r="AA27" s="16" t="n">
        <v>0.1227546975109</v>
      </c>
      <c r="AB27" s="16" t="n">
        <v>0.133993830391344</v>
      </c>
      <c r="AC27" s="16" t="n">
        <v>0.124396047154895</v>
      </c>
      <c r="AD27" s="16"/>
      <c r="AE27" s="16" t="n">
        <v>0.146877447997832</v>
      </c>
      <c r="AF27" s="16" t="n">
        <v>0.11900514355314</v>
      </c>
      <c r="AG27" s="16" t="n">
        <v>0.0982244725088887</v>
      </c>
      <c r="AH27" s="16"/>
      <c r="AI27" s="16" t="n">
        <v>0.201503066039668</v>
      </c>
      <c r="AJ27" s="16" t="n">
        <v>0.0856824023883351</v>
      </c>
    </row>
    <row r="28">
      <c r="B28" s="17" t="s">
        <v>89</v>
      </c>
      <c r="C28" s="16" t="n">
        <v>0.127087105797847</v>
      </c>
      <c r="D28" s="16" t="n">
        <v>0.11723255880923</v>
      </c>
      <c r="E28" s="16" t="n">
        <v>0.13300215973378</v>
      </c>
      <c r="F28" s="16"/>
      <c r="G28" s="16" t="n">
        <v>0.0807762619852985</v>
      </c>
      <c r="H28" s="16" t="n">
        <v>0.140150128398092</v>
      </c>
      <c r="I28" s="16" t="n">
        <v>0.133225239113876</v>
      </c>
      <c r="J28" s="16"/>
      <c r="K28" s="16" t="n">
        <v>0.139737877142163</v>
      </c>
      <c r="L28" s="16" t="n">
        <v>0.151628797246285</v>
      </c>
      <c r="M28" s="16" t="n">
        <v>0.124576957417886</v>
      </c>
      <c r="N28" s="16" t="n">
        <v>0.118937784417748</v>
      </c>
      <c r="O28" s="16" t="n">
        <v>0.13994063925341</v>
      </c>
      <c r="P28" s="16" t="n">
        <v>0.13846134120792</v>
      </c>
      <c r="Q28" s="16" t="n">
        <v>0.0796077209807669</v>
      </c>
      <c r="R28" s="16" t="n">
        <v>0.17949894359688</v>
      </c>
      <c r="S28" s="16" t="n">
        <v>0.0926219263602303</v>
      </c>
      <c r="T28" s="16" t="n">
        <v>0.150103981351276</v>
      </c>
      <c r="U28" s="16" t="n">
        <v>0.0945517482469961</v>
      </c>
      <c r="V28" s="16" t="n">
        <v>0.103510987452495</v>
      </c>
      <c r="W28" s="16"/>
      <c r="X28" s="16" t="n">
        <v>0.118242530022396</v>
      </c>
      <c r="Y28" s="16" t="n">
        <v>0.142197842892573</v>
      </c>
      <c r="Z28" s="16"/>
      <c r="AA28" s="16" t="n">
        <v>0.183507985253241</v>
      </c>
      <c r="AB28" s="16" t="n">
        <v>0.132857167401454</v>
      </c>
      <c r="AC28" s="16" t="n">
        <v>0.0786200981467809</v>
      </c>
      <c r="AD28" s="16"/>
      <c r="AE28" s="16" t="n">
        <v>0.128578883928368</v>
      </c>
      <c r="AF28" s="16" t="n">
        <v>0.129018380575606</v>
      </c>
      <c r="AG28" s="16" t="n">
        <v>0.119002346043713</v>
      </c>
      <c r="AH28" s="16"/>
      <c r="AI28" s="16" t="n">
        <v>0.166248875833949</v>
      </c>
      <c r="AJ28" s="16" t="n">
        <v>0.189308681685799</v>
      </c>
    </row>
    <row r="29">
      <c r="B29" s="17" t="s">
        <v>90</v>
      </c>
      <c r="C29" s="16" t="n">
        <v>0.125504373576763</v>
      </c>
      <c r="D29" s="16" t="n">
        <v>0.188949909197096</v>
      </c>
      <c r="E29" s="16" t="n">
        <v>0.064487773955847</v>
      </c>
      <c r="F29" s="16"/>
      <c r="G29" s="16" t="n">
        <v>0.133418340777662</v>
      </c>
      <c r="H29" s="16" t="n">
        <v>0.12819012773727</v>
      </c>
      <c r="I29" s="16" t="n">
        <v>0.11988007564565</v>
      </c>
      <c r="J29" s="16"/>
      <c r="K29" s="16" t="n">
        <v>0.117201923641514</v>
      </c>
      <c r="L29" s="16" t="n">
        <v>0.138357669021763</v>
      </c>
      <c r="M29" s="16" t="n">
        <v>0.087325763448</v>
      </c>
      <c r="N29" s="16" t="n">
        <v>0.143483047282665</v>
      </c>
      <c r="O29" s="16" t="n">
        <v>0.164256113973925</v>
      </c>
      <c r="P29" s="16" t="n">
        <v>0.160631761240783</v>
      </c>
      <c r="Q29" s="16" t="n">
        <v>0.130131480352631</v>
      </c>
      <c r="R29" s="16" t="n">
        <v>0.0640788645593898</v>
      </c>
      <c r="S29" s="16" t="n">
        <v>0.101086929918492</v>
      </c>
      <c r="T29" s="16" t="n">
        <v>0.127008981685407</v>
      </c>
      <c r="U29" s="16" t="n">
        <v>0.127974442682355</v>
      </c>
      <c r="V29" s="16" t="n">
        <v>0.109330771081347</v>
      </c>
      <c r="W29" s="16"/>
      <c r="X29" s="16" t="n">
        <v>0.130825888354828</v>
      </c>
      <c r="Y29" s="16" t="n">
        <v>0.116412698317421</v>
      </c>
      <c r="Z29" s="16"/>
      <c r="AA29" s="16" t="n">
        <v>0.118708114122581</v>
      </c>
      <c r="AB29" s="16" t="n">
        <v>0.135084653763869</v>
      </c>
      <c r="AC29" s="16" t="n">
        <v>0.117598814766149</v>
      </c>
      <c r="AD29" s="16"/>
      <c r="AE29" s="16" t="n">
        <v>0.135285208294805</v>
      </c>
      <c r="AF29" s="16" t="n">
        <v>0.127808243486791</v>
      </c>
      <c r="AG29" s="16" t="n">
        <v>0.0946022529737406</v>
      </c>
      <c r="AH29" s="16"/>
      <c r="AI29" s="16" t="n">
        <v>0.155399245627662</v>
      </c>
      <c r="AJ29" s="16" t="n">
        <v>0.0998025825371794</v>
      </c>
    </row>
    <row r="30">
      <c r="B30" s="17" t="s">
        <v>91</v>
      </c>
      <c r="C30" s="16" t="n">
        <v>0.116916191559711</v>
      </c>
      <c r="D30" s="16" t="n">
        <v>0.154425654018415</v>
      </c>
      <c r="E30" s="16" t="n">
        <v>0.0787589480899543</v>
      </c>
      <c r="F30" s="16"/>
      <c r="G30" s="16" t="n">
        <v>0.0617300663642759</v>
      </c>
      <c r="H30" s="16" t="n">
        <v>0.105179012026101</v>
      </c>
      <c r="I30" s="16" t="n">
        <v>0.149631760683552</v>
      </c>
      <c r="J30" s="16"/>
      <c r="K30" s="16" t="n">
        <v>0.137187253387059</v>
      </c>
      <c r="L30" s="16" t="n">
        <v>0.137936736098269</v>
      </c>
      <c r="M30" s="16" t="n">
        <v>0.138961338539873</v>
      </c>
      <c r="N30" s="16" t="n">
        <v>0.0967902283986418</v>
      </c>
      <c r="O30" s="16" t="n">
        <v>0.118988149241041</v>
      </c>
      <c r="P30" s="16" t="n">
        <v>0.112001286396335</v>
      </c>
      <c r="Q30" s="16" t="n">
        <v>0.128254454645456</v>
      </c>
      <c r="R30" s="16" t="n">
        <v>0.108286632805079</v>
      </c>
      <c r="S30" s="16" t="n">
        <v>0.0940306934018995</v>
      </c>
      <c r="T30" s="16" t="n">
        <v>0.103475818480098</v>
      </c>
      <c r="U30" s="16" t="n">
        <v>0.0806944070627555</v>
      </c>
      <c r="V30" s="16" t="n">
        <v>0.089253782766517</v>
      </c>
      <c r="W30" s="16"/>
      <c r="X30" s="16" t="n">
        <v>0.103320055264104</v>
      </c>
      <c r="Y30" s="16" t="n">
        <v>0.140144851280986</v>
      </c>
      <c r="Z30" s="16"/>
      <c r="AA30" s="16" t="n">
        <v>0.172578509935143</v>
      </c>
      <c r="AB30" s="16" t="n">
        <v>0.0996080753956658</v>
      </c>
      <c r="AC30" s="16" t="n">
        <v>0.099865187564259</v>
      </c>
      <c r="AD30" s="16"/>
      <c r="AE30" s="16" t="n">
        <v>0.131387801387792</v>
      </c>
      <c r="AF30" s="16" t="n">
        <v>0.104794993857231</v>
      </c>
      <c r="AG30" s="16" t="n">
        <v>0.104335453247232</v>
      </c>
      <c r="AH30" s="16"/>
      <c r="AI30" s="16" t="n">
        <v>0.176115458214705</v>
      </c>
      <c r="AJ30" s="16" t="n">
        <v>0.132562060074956</v>
      </c>
    </row>
    <row r="31">
      <c r="B31" s="17" t="s">
        <v>92</v>
      </c>
      <c r="C31" s="16" t="n">
        <v>0.104962617070507</v>
      </c>
      <c r="D31" s="16" t="n">
        <v>0.111964183105579</v>
      </c>
      <c r="E31" s="16" t="n">
        <v>0.0987709635363335</v>
      </c>
      <c r="F31" s="16"/>
      <c r="G31" s="16" t="n">
        <v>0.0739874965381729</v>
      </c>
      <c r="H31" s="16" t="n">
        <v>0.0937734496531818</v>
      </c>
      <c r="I31" s="16" t="n">
        <v>0.127606002906304</v>
      </c>
      <c r="J31" s="16"/>
      <c r="K31" s="16" t="n">
        <v>0.0819279055589059</v>
      </c>
      <c r="L31" s="16" t="n">
        <v>0.102976238755492</v>
      </c>
      <c r="M31" s="16" t="n">
        <v>0.0938447214731874</v>
      </c>
      <c r="N31" s="16" t="n">
        <v>0.0959801166030354</v>
      </c>
      <c r="O31" s="16" t="n">
        <v>0.102511923517156</v>
      </c>
      <c r="P31" s="16" t="n">
        <v>0.0951539188328432</v>
      </c>
      <c r="Q31" s="16" t="n">
        <v>0.0854018354051577</v>
      </c>
      <c r="R31" s="16" t="n">
        <v>0.128987647625175</v>
      </c>
      <c r="S31" s="16" t="n">
        <v>0.112637421399371</v>
      </c>
      <c r="T31" s="16" t="n">
        <v>0.136148108371405</v>
      </c>
      <c r="U31" s="16" t="n">
        <v>0.122949298419366</v>
      </c>
      <c r="V31" s="16" t="n">
        <v>0.209853710715876</v>
      </c>
      <c r="W31" s="16"/>
      <c r="X31" s="16" t="n">
        <v>0.118653991509481</v>
      </c>
      <c r="Y31" s="16" t="n">
        <v>0.0815712453568928</v>
      </c>
      <c r="Z31" s="16"/>
      <c r="AA31" s="16" t="n">
        <v>0.118275224922792</v>
      </c>
      <c r="AB31" s="16" t="n">
        <v>0.0894755474049884</v>
      </c>
      <c r="AC31" s="16" t="n">
        <v>0.116062431317019</v>
      </c>
      <c r="AD31" s="16"/>
      <c r="AE31" s="16" t="n">
        <v>0.0896383863426123</v>
      </c>
      <c r="AF31" s="16" t="n">
        <v>0.121558789068464</v>
      </c>
      <c r="AG31" s="16" t="n">
        <v>0.110258784249911</v>
      </c>
      <c r="AH31" s="16"/>
      <c r="AI31" s="16" t="n">
        <v>0.127448358369686</v>
      </c>
      <c r="AJ31" s="16" t="n">
        <v>0.103625441868194</v>
      </c>
    </row>
    <row r="32">
      <c r="B32" s="17" t="s">
        <v>93</v>
      </c>
      <c r="C32" s="16" t="n">
        <v>0.0984146271206335</v>
      </c>
      <c r="D32" s="16" t="n">
        <v>0.13592783510695</v>
      </c>
      <c r="E32" s="16" t="n">
        <v>0.0597303372763947</v>
      </c>
      <c r="F32" s="16"/>
      <c r="G32" s="16" t="n">
        <v>0.0588168909686503</v>
      </c>
      <c r="H32" s="16" t="n">
        <v>0.0982257650361863</v>
      </c>
      <c r="I32" s="16" t="n">
        <v>0.11422981736581</v>
      </c>
      <c r="J32" s="16"/>
      <c r="K32" s="16" t="n">
        <v>0.0729969514613484</v>
      </c>
      <c r="L32" s="16" t="n">
        <v>0.122958571150666</v>
      </c>
      <c r="M32" s="16" t="n">
        <v>0.0669859452110468</v>
      </c>
      <c r="N32" s="16" t="n">
        <v>0.0889883197387722</v>
      </c>
      <c r="O32" s="16" t="n">
        <v>0.124846406125858</v>
      </c>
      <c r="P32" s="16" t="n">
        <v>0.0950107556913393</v>
      </c>
      <c r="Q32" s="16" t="n">
        <v>0.0965776265375947</v>
      </c>
      <c r="R32" s="16" t="n">
        <v>0.145721495971254</v>
      </c>
      <c r="S32" s="16" t="n">
        <v>0.079782791698293</v>
      </c>
      <c r="T32" s="16" t="n">
        <v>0.144785004753093</v>
      </c>
      <c r="U32" s="16" t="n">
        <v>0.0774522518974441</v>
      </c>
      <c r="V32" s="16" t="n">
        <v>0.0873300034404921</v>
      </c>
      <c r="W32" s="16"/>
      <c r="X32" s="16" t="n">
        <v>0.112346812004532</v>
      </c>
      <c r="Y32" s="16" t="n">
        <v>0.0746118367686012</v>
      </c>
      <c r="Z32" s="16"/>
      <c r="AA32" s="16" t="n">
        <v>0.0962244921973784</v>
      </c>
      <c r="AB32" s="16" t="n">
        <v>0.0825121668394849</v>
      </c>
      <c r="AC32" s="16" t="n">
        <v>0.121266709420434</v>
      </c>
      <c r="AD32" s="16"/>
      <c r="AE32" s="16" t="n">
        <v>0.0951291164207747</v>
      </c>
      <c r="AF32" s="16" t="n">
        <v>0.107842769035486</v>
      </c>
      <c r="AG32" s="16" t="n">
        <v>0.0870234301844403</v>
      </c>
      <c r="AH32" s="16"/>
      <c r="AI32" s="16" t="n">
        <v>0.116081639889545</v>
      </c>
      <c r="AJ32" s="16" t="n">
        <v>0.0699966748367023</v>
      </c>
    </row>
    <row r="33">
      <c r="B33" s="17" t="s">
        <v>94</v>
      </c>
      <c r="C33" s="16" t="n">
        <v>0.0144635570724856</v>
      </c>
      <c r="D33" s="16" t="n">
        <v>0.0162420344741369</v>
      </c>
      <c r="E33" s="16" t="n">
        <v>0.013060567683091</v>
      </c>
      <c r="F33" s="16"/>
      <c r="G33" s="16" t="n">
        <v>0.0244894454358709</v>
      </c>
      <c r="H33" s="16" t="n">
        <v>0.0111604325426642</v>
      </c>
      <c r="I33" s="16" t="n">
        <v>0.0135766952103365</v>
      </c>
      <c r="J33" s="16"/>
      <c r="K33" s="16" t="n">
        <v>0.00793278185421866</v>
      </c>
      <c r="L33" s="16" t="n">
        <v>0.0140935455789109</v>
      </c>
      <c r="M33" s="16" t="n">
        <v>0.0132882037136232</v>
      </c>
      <c r="N33" s="16" t="n">
        <v>0</v>
      </c>
      <c r="O33" s="16" t="n">
        <v>0.00559247334329467</v>
      </c>
      <c r="P33" s="16" t="n">
        <v>0.0283867464919993</v>
      </c>
      <c r="Q33" s="16" t="n">
        <v>0.013034680145438</v>
      </c>
      <c r="R33" s="16" t="n">
        <v>0.0138888027535175</v>
      </c>
      <c r="S33" s="16" t="n">
        <v>0.0241653915874196</v>
      </c>
      <c r="T33" s="16" t="n">
        <v>0.0317268862208205</v>
      </c>
      <c r="U33" s="16" t="n">
        <v>0</v>
      </c>
      <c r="V33" s="16" t="n">
        <v>0.0164997847238826</v>
      </c>
      <c r="W33" s="16"/>
      <c r="X33" s="16" t="n">
        <v>0.0178228424197828</v>
      </c>
      <c r="Y33" s="16" t="n">
        <v>0.00872430185008455</v>
      </c>
      <c r="Z33" s="16"/>
      <c r="AA33" s="16" t="n">
        <v>0.0026401544197896</v>
      </c>
      <c r="AB33" s="16" t="n">
        <v>0.0160967408082648</v>
      </c>
      <c r="AC33" s="16" t="n">
        <v>0.0208184033365237</v>
      </c>
      <c r="AD33" s="16"/>
      <c r="AE33" s="16" t="n">
        <v>0.0140652436311774</v>
      </c>
      <c r="AF33" s="16" t="n">
        <v>0.0107602998878573</v>
      </c>
      <c r="AG33" s="16" t="n">
        <v>0.0234247098358522</v>
      </c>
      <c r="AH33" s="16"/>
      <c r="AI33" s="16" t="n">
        <v>0.00318746579918585</v>
      </c>
      <c r="AJ33" s="16" t="n">
        <v>0.00764866995166686</v>
      </c>
    </row>
    <row r="34">
      <c r="B34" s="17" t="s">
        <v>95</v>
      </c>
      <c r="C34" s="16" t="n">
        <v>0.0282805258144501</v>
      </c>
      <c r="D34" s="16" t="n">
        <v>0.0226399879732432</v>
      </c>
      <c r="E34" s="16" t="n">
        <v>0.0336740802117865</v>
      </c>
      <c r="F34" s="16"/>
      <c r="G34" s="16" t="n">
        <v>0.0442315397514269</v>
      </c>
      <c r="H34" s="16" t="n">
        <v>0.0254119886351141</v>
      </c>
      <c r="I34" s="16" t="n">
        <v>0.0246491771236913</v>
      </c>
      <c r="J34" s="16"/>
      <c r="K34" s="16" t="n">
        <v>0.0197802833860357</v>
      </c>
      <c r="L34" s="16" t="n">
        <v>0.0182346448410081</v>
      </c>
      <c r="M34" s="16" t="n">
        <v>0.0512395476197554</v>
      </c>
      <c r="N34" s="16" t="n">
        <v>0.0285204987702959</v>
      </c>
      <c r="O34" s="16" t="n">
        <v>0.0288311661756546</v>
      </c>
      <c r="P34" s="16" t="n">
        <v>0.0355611790948573</v>
      </c>
      <c r="Q34" s="16" t="n">
        <v>0.0215788407187631</v>
      </c>
      <c r="R34" s="16" t="n">
        <v>0.0200923343711641</v>
      </c>
      <c r="S34" s="16" t="n">
        <v>0.0103497310626848</v>
      </c>
      <c r="T34" s="16" t="n">
        <v>0.0534428847761348</v>
      </c>
      <c r="U34" s="16" t="n">
        <v>0.0370808573440922</v>
      </c>
      <c r="V34" s="16" t="n">
        <v>0.0438001792507971</v>
      </c>
      <c r="W34" s="16"/>
      <c r="X34" s="16" t="n">
        <v>0.0261178222961778</v>
      </c>
      <c r="Y34" s="16" t="n">
        <v>0.0319754508293006</v>
      </c>
      <c r="Z34" s="16"/>
      <c r="AA34" s="16" t="n">
        <v>0.0179292230705595</v>
      </c>
      <c r="AB34" s="16" t="n">
        <v>0.0298592336979601</v>
      </c>
      <c r="AC34" s="16" t="n">
        <v>0.0336450301799891</v>
      </c>
      <c r="AD34" s="16"/>
      <c r="AE34" s="16" t="n">
        <v>0.0272277868741613</v>
      </c>
      <c r="AF34" s="16" t="n">
        <v>0.0266698380713201</v>
      </c>
      <c r="AG34" s="16" t="n">
        <v>0.0345147062454307</v>
      </c>
      <c r="AH34" s="16"/>
      <c r="AI34" s="16" t="n">
        <v>0.0154736776059633</v>
      </c>
      <c r="AJ34" s="16" t="n">
        <v>0.0194372989130795</v>
      </c>
    </row>
    <row r="35">
      <c r="B35" s="17" t="s">
        <v>96</v>
      </c>
      <c r="C35" s="22" t="n">
        <v>0.0120991067771884</v>
      </c>
      <c r="D35" s="22" t="n">
        <v>0.0155724268653544</v>
      </c>
      <c r="E35" s="22" t="n">
        <v>0.00894196020823252</v>
      </c>
      <c r="F35" s="22"/>
      <c r="G35" s="22" t="n">
        <v>0.0155931399175565</v>
      </c>
      <c r="H35" s="22" t="n">
        <v>0.00753728460122734</v>
      </c>
      <c r="I35" s="22" t="n">
        <v>0.0149630494084273</v>
      </c>
      <c r="J35" s="22"/>
      <c r="K35" s="22" t="n">
        <v>0.0102918591000434</v>
      </c>
      <c r="L35" s="22" t="n">
        <v>0.0164885964831859</v>
      </c>
      <c r="M35" s="22" t="n">
        <v>0.00767483420171965</v>
      </c>
      <c r="N35" s="22" t="n">
        <v>0.0237213089572002</v>
      </c>
      <c r="O35" s="22" t="n">
        <v>0.00994314728926837</v>
      </c>
      <c r="P35" s="22" t="n">
        <v>0.00406493163947868</v>
      </c>
      <c r="Q35" s="22" t="n">
        <v>0.0102450835124423</v>
      </c>
      <c r="R35" s="22" t="n">
        <v>0.0276751792673469</v>
      </c>
      <c r="S35" s="22" t="n">
        <v>0.0238265430335967</v>
      </c>
      <c r="T35" s="22" t="n">
        <v>0</v>
      </c>
      <c r="U35" s="22" t="n">
        <v>0</v>
      </c>
      <c r="V35" s="22" t="n">
        <v>0</v>
      </c>
      <c r="W35" s="22"/>
      <c r="X35" s="22" t="n">
        <v>0.0150620697615902</v>
      </c>
      <c r="Y35" s="22" t="n">
        <v>0.00703695842599503</v>
      </c>
      <c r="Z35" s="22"/>
      <c r="AA35" s="22" t="n">
        <v>0.00936720846845859</v>
      </c>
      <c r="AB35" s="22" t="n">
        <v>0.00838219974944807</v>
      </c>
      <c r="AC35" s="22" t="n">
        <v>0.0190437234648152</v>
      </c>
      <c r="AD35" s="22"/>
      <c r="AE35" s="22" t="n">
        <v>0.0134865662134472</v>
      </c>
      <c r="AF35" s="22" t="n">
        <v>0.00866838732457956</v>
      </c>
      <c r="AG35" s="22" t="n">
        <v>0.0157342402746135</v>
      </c>
      <c r="AH35" s="22"/>
      <c r="AI35" s="22" t="n">
        <v>0.00581051359744457</v>
      </c>
      <c r="AJ35" s="22" t="n">
        <v>0.00895858330077949</v>
      </c>
    </row>
    <row r="36">
      <c r="B36" s="18"/>
    </row>
    <row r="37">
      <c r="B37" t="s">
        <v>63</v>
      </c>
    </row>
    <row r="38">
      <c r="B38" t="s">
        <v>64</v>
      </c>
    </row>
    <row r="40">
      <c r="B40"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119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98</v>
      </c>
      <c r="C9" s="16" t="n">
        <v>0.497218798723352</v>
      </c>
      <c r="D9" s="16" t="n">
        <v>0.50703712037293</v>
      </c>
      <c r="E9" s="16" t="n">
        <v>0.487264830089392</v>
      </c>
      <c r="F9" s="16"/>
      <c r="G9" s="16" t="n">
        <v>0.56740556258038</v>
      </c>
      <c r="H9" s="16" t="n">
        <v>0.49513071684325</v>
      </c>
      <c r="I9" s="16" t="n">
        <v>0.471440472667167</v>
      </c>
      <c r="J9" s="16"/>
      <c r="K9" s="16" t="n">
        <v>0.50007832440323</v>
      </c>
      <c r="L9" s="16" t="n">
        <v>0.570211718728789</v>
      </c>
      <c r="M9" s="16" t="n">
        <v>0.487083839071233</v>
      </c>
      <c r="N9" s="16" t="n">
        <v>0.523129834530612</v>
      </c>
      <c r="O9" s="16" t="n">
        <v>0.429236338757728</v>
      </c>
      <c r="P9" s="16" t="n">
        <v>0.497590636134651</v>
      </c>
      <c r="Q9" s="16" t="n">
        <v>0.456968293774096</v>
      </c>
      <c r="R9" s="16" t="n">
        <v>0.337625808123862</v>
      </c>
      <c r="S9" s="16" t="n">
        <v>0.487588673399967</v>
      </c>
      <c r="T9" s="16" t="n">
        <v>0.577604966741152</v>
      </c>
      <c r="U9" s="16" t="n">
        <v>0.507014521719101</v>
      </c>
      <c r="V9" s="16" t="n">
        <v>0.413308240541337</v>
      </c>
      <c r="W9" s="16"/>
      <c r="X9" s="16" t="n">
        <v>0.50617240843763</v>
      </c>
      <c r="Y9" s="16" t="n">
        <v>0.481921779863862</v>
      </c>
      <c r="Z9" s="16"/>
      <c r="AA9" s="16" t="n">
        <v>0.448903448541151</v>
      </c>
      <c r="AB9" s="16" t="n">
        <v>0.552104235413482</v>
      </c>
      <c r="AC9" s="16" t="n">
        <v>0.458702122061932</v>
      </c>
      <c r="AD9" s="16"/>
      <c r="AE9" s="16" t="n">
        <v>0.49341916788423</v>
      </c>
      <c r="AF9" s="16" t="n">
        <v>0.480685201821441</v>
      </c>
      <c r="AG9" s="16" t="n">
        <v>0.542597046396123</v>
      </c>
      <c r="AH9" s="16"/>
      <c r="AI9" s="16" t="n">
        <v>0.495224680702369</v>
      </c>
      <c r="AJ9" s="16" t="n">
        <v>0.502719654217475</v>
      </c>
    </row>
    <row r="10">
      <c r="B10" s="17" t="s">
        <v>99</v>
      </c>
      <c r="C10" s="16" t="n">
        <v>0.28433464188109</v>
      </c>
      <c r="D10" s="16" t="n">
        <v>0.259501012919464</v>
      </c>
      <c r="E10" s="16" t="n">
        <v>0.312199077090714</v>
      </c>
      <c r="F10" s="16"/>
      <c r="G10" s="16" t="n">
        <v>0.292094427298327</v>
      </c>
      <c r="H10" s="16" t="n">
        <v>0.283453429114297</v>
      </c>
      <c r="I10" s="16" t="n">
        <v>0.282089651225425</v>
      </c>
      <c r="J10" s="16"/>
      <c r="K10" s="16" t="n">
        <v>0.234407766112232</v>
      </c>
      <c r="L10" s="16" t="n">
        <v>0.324977072250416</v>
      </c>
      <c r="M10" s="16" t="n">
        <v>0.232275076726296</v>
      </c>
      <c r="N10" s="16" t="n">
        <v>0.350120227393742</v>
      </c>
      <c r="O10" s="16" t="n">
        <v>0.315496877734412</v>
      </c>
      <c r="P10" s="16" t="n">
        <v>0.270847394605859</v>
      </c>
      <c r="Q10" s="16" t="n">
        <v>0.270004876478096</v>
      </c>
      <c r="R10" s="16" t="n">
        <v>0.244320376766982</v>
      </c>
      <c r="S10" s="16" t="n">
        <v>0.292104427672367</v>
      </c>
      <c r="T10" s="16" t="n">
        <v>0.298536349492912</v>
      </c>
      <c r="U10" s="16" t="n">
        <v>0.315485275179238</v>
      </c>
      <c r="V10" s="16" t="n">
        <v>0.235311073239678</v>
      </c>
      <c r="W10" s="16"/>
      <c r="X10" s="16" t="n">
        <v>0.28392442614522</v>
      </c>
      <c r="Y10" s="16" t="n">
        <v>0.28503548523347</v>
      </c>
      <c r="Z10" s="16"/>
      <c r="AA10" s="16" t="n">
        <v>0.277042331873843</v>
      </c>
      <c r="AB10" s="16" t="n">
        <v>0.291482516768858</v>
      </c>
      <c r="AC10" s="16" t="n">
        <v>0.280040805301342</v>
      </c>
      <c r="AD10" s="16"/>
      <c r="AE10" s="16" t="n">
        <v>0.260887598095096</v>
      </c>
      <c r="AF10" s="16" t="n">
        <v>0.3024195714302</v>
      </c>
      <c r="AG10" s="16" t="n">
        <v>0.308034285083742</v>
      </c>
      <c r="AH10" s="16"/>
      <c r="AI10" s="16" t="n">
        <v>0.246057145761447</v>
      </c>
      <c r="AJ10" s="16" t="n">
        <v>0.304430686215149</v>
      </c>
    </row>
    <row r="11">
      <c r="B11" s="17" t="s">
        <v>100</v>
      </c>
      <c r="C11" s="16" t="n">
        <v>0.228048480040225</v>
      </c>
      <c r="D11" s="16" t="n">
        <v>0.225921343846382</v>
      </c>
      <c r="E11" s="16" t="n">
        <v>0.22892414845269</v>
      </c>
      <c r="F11" s="16"/>
      <c r="G11" s="16" t="n">
        <v>0.26622641648597</v>
      </c>
      <c r="H11" s="16" t="n">
        <v>0.246103676707817</v>
      </c>
      <c r="I11" s="16" t="n">
        <v>0.196172688900557</v>
      </c>
      <c r="J11" s="16"/>
      <c r="K11" s="16" t="n">
        <v>0.220473184580236</v>
      </c>
      <c r="L11" s="16" t="n">
        <v>0.231730904715518</v>
      </c>
      <c r="M11" s="16" t="n">
        <v>0.304588117352131</v>
      </c>
      <c r="N11" s="16" t="n">
        <v>0.183086105190153</v>
      </c>
      <c r="O11" s="16" t="n">
        <v>0.259716887341527</v>
      </c>
      <c r="P11" s="16" t="n">
        <v>0.205978872473991</v>
      </c>
      <c r="Q11" s="16" t="n">
        <v>0.233665310349103</v>
      </c>
      <c r="R11" s="16" t="n">
        <v>0.179875828244779</v>
      </c>
      <c r="S11" s="16" t="n">
        <v>0.238804800333543</v>
      </c>
      <c r="T11" s="16" t="n">
        <v>0.23263491131737</v>
      </c>
      <c r="U11" s="16" t="n">
        <v>0.171829168054812</v>
      </c>
      <c r="V11" s="16" t="n">
        <v>0.238417739984341</v>
      </c>
      <c r="W11" s="16"/>
      <c r="X11" s="16" t="n">
        <v>0.248949669442077</v>
      </c>
      <c r="Y11" s="16" t="n">
        <v>0.192339319302961</v>
      </c>
      <c r="Z11" s="16"/>
      <c r="AA11" s="16" t="n">
        <v>0.188844628923489</v>
      </c>
      <c r="AB11" s="16" t="n">
        <v>0.249532526018869</v>
      </c>
      <c r="AC11" s="16" t="n">
        <v>0.227627058738554</v>
      </c>
      <c r="AD11" s="16"/>
      <c r="AE11" s="16" t="n">
        <v>0.217799568815263</v>
      </c>
      <c r="AF11" s="16" t="n">
        <v>0.254921539024067</v>
      </c>
      <c r="AG11" s="16" t="n">
        <v>0.197929276741163</v>
      </c>
      <c r="AH11" s="16"/>
      <c r="AI11" s="16" t="n">
        <v>0.206630179028925</v>
      </c>
      <c r="AJ11" s="16" t="n">
        <v>0.238582600336656</v>
      </c>
    </row>
    <row r="12">
      <c r="B12" s="17" t="s">
        <v>101</v>
      </c>
      <c r="C12" s="16" t="n">
        <v>0.200633799166483</v>
      </c>
      <c r="D12" s="16" t="n">
        <v>0.195398194358555</v>
      </c>
      <c r="E12" s="16" t="n">
        <v>0.203271578727745</v>
      </c>
      <c r="F12" s="16"/>
      <c r="G12" s="16" t="n">
        <v>0.152525635405078</v>
      </c>
      <c r="H12" s="16" t="n">
        <v>0.213433871075551</v>
      </c>
      <c r="I12" s="16" t="n">
        <v>0.207726428087394</v>
      </c>
      <c r="J12" s="16"/>
      <c r="K12" s="16" t="n">
        <v>0.177898001843006</v>
      </c>
      <c r="L12" s="16" t="n">
        <v>0.203798018018777</v>
      </c>
      <c r="M12" s="16" t="n">
        <v>0.22712077199991</v>
      </c>
      <c r="N12" s="16" t="n">
        <v>0.199639207612659</v>
      </c>
      <c r="O12" s="16" t="n">
        <v>0.164350309781795</v>
      </c>
      <c r="P12" s="16" t="n">
        <v>0.236347646739424</v>
      </c>
      <c r="Q12" s="16" t="n">
        <v>0.216873731939401</v>
      </c>
      <c r="R12" s="16" t="n">
        <v>0.246527710119839</v>
      </c>
      <c r="S12" s="16" t="n">
        <v>0.190654671797359</v>
      </c>
      <c r="T12" s="16" t="n">
        <v>0.148328767823674</v>
      </c>
      <c r="U12" s="16" t="n">
        <v>0.201158475246382</v>
      </c>
      <c r="V12" s="16" t="n">
        <v>0.285660486650244</v>
      </c>
      <c r="W12" s="16"/>
      <c r="X12" s="16" t="n">
        <v>0.191406786534029</v>
      </c>
      <c r="Y12" s="16" t="n">
        <v>0.216397920091958</v>
      </c>
      <c r="Z12" s="16"/>
      <c r="AA12" s="16" t="n">
        <v>0.209438400276124</v>
      </c>
      <c r="AB12" s="16" t="n">
        <v>0.216537497629933</v>
      </c>
      <c r="AC12" s="16" t="n">
        <v>0.173002844582676</v>
      </c>
      <c r="AD12" s="16"/>
      <c r="AE12" s="16" t="n">
        <v>0.193307697507531</v>
      </c>
      <c r="AF12" s="16" t="n">
        <v>0.197188911815061</v>
      </c>
      <c r="AG12" s="16" t="n">
        <v>0.227449209810184</v>
      </c>
      <c r="AH12" s="16"/>
      <c r="AI12" s="16" t="n">
        <v>0.259523395100369</v>
      </c>
      <c r="AJ12" s="16" t="n">
        <v>0.219801527718321</v>
      </c>
    </row>
    <row r="13">
      <c r="B13" s="17" t="s">
        <v>102</v>
      </c>
      <c r="C13" s="16" t="n">
        <v>0.182186072906094</v>
      </c>
      <c r="D13" s="16" t="n">
        <v>0.156759697977474</v>
      </c>
      <c r="E13" s="16" t="n">
        <v>0.207489328086621</v>
      </c>
      <c r="F13" s="16"/>
      <c r="G13" s="16" t="n">
        <v>0.178052050747165</v>
      </c>
      <c r="H13" s="16" t="n">
        <v>0.182373489538233</v>
      </c>
      <c r="I13" s="16" t="n">
        <v>0.183644485845105</v>
      </c>
      <c r="J13" s="16"/>
      <c r="K13" s="16" t="n">
        <v>0.173412674416419</v>
      </c>
      <c r="L13" s="16" t="n">
        <v>0.167601986756429</v>
      </c>
      <c r="M13" s="16" t="n">
        <v>0.253067793756568</v>
      </c>
      <c r="N13" s="16" t="n">
        <v>0.14284123265996</v>
      </c>
      <c r="O13" s="16" t="n">
        <v>0.170732021866467</v>
      </c>
      <c r="P13" s="16" t="n">
        <v>0.203748696974688</v>
      </c>
      <c r="Q13" s="16" t="n">
        <v>0.218783256651763</v>
      </c>
      <c r="R13" s="16" t="n">
        <v>0.230855919443586</v>
      </c>
      <c r="S13" s="16" t="n">
        <v>0.145822584956039</v>
      </c>
      <c r="T13" s="16" t="n">
        <v>0.16348077050604</v>
      </c>
      <c r="U13" s="16" t="n">
        <v>0.171913751880701</v>
      </c>
      <c r="V13" s="16" t="n">
        <v>0.204961317234942</v>
      </c>
      <c r="W13" s="16"/>
      <c r="X13" s="16" t="n">
        <v>0.201290623194554</v>
      </c>
      <c r="Y13" s="16" t="n">
        <v>0.149546425278994</v>
      </c>
      <c r="Z13" s="16"/>
      <c r="AA13" s="16" t="n">
        <v>0.167459118933258</v>
      </c>
      <c r="AB13" s="16" t="n">
        <v>0.198713666261882</v>
      </c>
      <c r="AC13" s="16" t="n">
        <v>0.170716003491813</v>
      </c>
      <c r="AD13" s="16"/>
      <c r="AE13" s="16" t="n">
        <v>0.171958092640914</v>
      </c>
      <c r="AF13" s="16" t="n">
        <v>0.192651210973643</v>
      </c>
      <c r="AG13" s="16" t="n">
        <v>0.187026514804064</v>
      </c>
      <c r="AH13" s="16"/>
      <c r="AI13" s="16" t="n">
        <v>0.182209941093945</v>
      </c>
      <c r="AJ13" s="16" t="n">
        <v>0.196054474386845</v>
      </c>
    </row>
    <row r="14">
      <c r="B14" s="17" t="s">
        <v>103</v>
      </c>
      <c r="C14" s="16" t="n">
        <v>0.176284238422864</v>
      </c>
      <c r="D14" s="16" t="n">
        <v>0.186070738389314</v>
      </c>
      <c r="E14" s="16" t="n">
        <v>0.164689681949763</v>
      </c>
      <c r="F14" s="16"/>
      <c r="G14" s="16" t="n">
        <v>0.201231000002077</v>
      </c>
      <c r="H14" s="16" t="n">
        <v>0.182769756489999</v>
      </c>
      <c r="I14" s="16" t="n">
        <v>0.160397695487502</v>
      </c>
      <c r="J14" s="16"/>
      <c r="K14" s="16" t="n">
        <v>0.199378761078987</v>
      </c>
      <c r="L14" s="16" t="n">
        <v>0.20784238353919</v>
      </c>
      <c r="M14" s="16" t="n">
        <v>0.168959707652218</v>
      </c>
      <c r="N14" s="16" t="n">
        <v>0.131203481143835</v>
      </c>
      <c r="O14" s="16" t="n">
        <v>0.190684297444452</v>
      </c>
      <c r="P14" s="16" t="n">
        <v>0.16228285142976</v>
      </c>
      <c r="Q14" s="16" t="n">
        <v>0.120466133643892</v>
      </c>
      <c r="R14" s="16" t="n">
        <v>0.139394660118307</v>
      </c>
      <c r="S14" s="16" t="n">
        <v>0.176473729708682</v>
      </c>
      <c r="T14" s="16" t="n">
        <v>0.166416627103226</v>
      </c>
      <c r="U14" s="16" t="n">
        <v>0.242894027962763</v>
      </c>
      <c r="V14" s="16" t="n">
        <v>0.223033778900836</v>
      </c>
      <c r="W14" s="16"/>
      <c r="X14" s="16" t="n">
        <v>0.16590833371297</v>
      </c>
      <c r="Y14" s="16" t="n">
        <v>0.194011212804871</v>
      </c>
      <c r="Z14" s="16"/>
      <c r="AA14" s="16" t="n">
        <v>0.163189022422259</v>
      </c>
      <c r="AB14" s="16" t="n">
        <v>0.170200366583614</v>
      </c>
      <c r="AC14" s="16" t="n">
        <v>0.19387955892508</v>
      </c>
      <c r="AD14" s="16"/>
      <c r="AE14" s="16" t="n">
        <v>0.165797400478165</v>
      </c>
      <c r="AF14" s="16" t="n">
        <v>0.185642967538894</v>
      </c>
      <c r="AG14" s="16" t="n">
        <v>0.184173536381628</v>
      </c>
      <c r="AH14" s="16"/>
      <c r="AI14" s="16" t="n">
        <v>0.157437877835166</v>
      </c>
      <c r="AJ14" s="16" t="n">
        <v>0.140614798593791</v>
      </c>
    </row>
    <row r="15">
      <c r="B15" s="17" t="s">
        <v>104</v>
      </c>
      <c r="C15" s="16" t="n">
        <v>0.148209842496548</v>
      </c>
      <c r="D15" s="16" t="n">
        <v>0.137558650848748</v>
      </c>
      <c r="E15" s="16" t="n">
        <v>0.158348741727398</v>
      </c>
      <c r="F15" s="16"/>
      <c r="G15" s="16" t="n">
        <v>0.12555410046478</v>
      </c>
      <c r="H15" s="16" t="n">
        <v>0.136177944582987</v>
      </c>
      <c r="I15" s="16" t="n">
        <v>0.168351420533599</v>
      </c>
      <c r="J15" s="16"/>
      <c r="K15" s="16" t="n">
        <v>0.165927547690558</v>
      </c>
      <c r="L15" s="16" t="n">
        <v>0.099488117705301</v>
      </c>
      <c r="M15" s="16" t="n">
        <v>0.149062316904986</v>
      </c>
      <c r="N15" s="16" t="n">
        <v>0.119750617613945</v>
      </c>
      <c r="O15" s="16" t="n">
        <v>0.184002592301102</v>
      </c>
      <c r="P15" s="16" t="n">
        <v>0.112089237946606</v>
      </c>
      <c r="Q15" s="16" t="n">
        <v>0.188483580375611</v>
      </c>
      <c r="R15" s="16" t="n">
        <v>0.157710775790224</v>
      </c>
      <c r="S15" s="16" t="n">
        <v>0.140340450528773</v>
      </c>
      <c r="T15" s="16" t="n">
        <v>0.174371378357555</v>
      </c>
      <c r="U15" s="16" t="n">
        <v>0.22361234588854</v>
      </c>
      <c r="V15" s="16" t="n">
        <v>0.0863464822714629</v>
      </c>
      <c r="W15" s="16"/>
      <c r="X15" s="16" t="n">
        <v>0.150282548601511</v>
      </c>
      <c r="Y15" s="16" t="n">
        <v>0.144668675817456</v>
      </c>
      <c r="Z15" s="16"/>
      <c r="AA15" s="16" t="n">
        <v>0.193502472534072</v>
      </c>
      <c r="AB15" s="16" t="n">
        <v>0.121298198746935</v>
      </c>
      <c r="AC15" s="16" t="n">
        <v>0.151493384661001</v>
      </c>
      <c r="AD15" s="16"/>
      <c r="AE15" s="16" t="n">
        <v>0.158224261197099</v>
      </c>
      <c r="AF15" s="16" t="n">
        <v>0.153686024612499</v>
      </c>
      <c r="AG15" s="16" t="n">
        <v>0.10991728046451</v>
      </c>
      <c r="AH15" s="16"/>
      <c r="AI15" s="16" t="n">
        <v>0.171118639738796</v>
      </c>
      <c r="AJ15" s="16" t="n">
        <v>0.143596834021016</v>
      </c>
    </row>
    <row r="16">
      <c r="B16" s="17" t="s">
        <v>105</v>
      </c>
      <c r="C16" s="16" t="n">
        <v>0.131287737813291</v>
      </c>
      <c r="D16" s="16" t="n">
        <v>0.138032108326452</v>
      </c>
      <c r="E16" s="16" t="n">
        <v>0.125191052112111</v>
      </c>
      <c r="F16" s="16"/>
      <c r="G16" s="16" t="n">
        <v>0.134974305161035</v>
      </c>
      <c r="H16" s="16" t="n">
        <v>0.134755006987599</v>
      </c>
      <c r="I16" s="16" t="n">
        <v>0.126606033073267</v>
      </c>
      <c r="J16" s="16"/>
      <c r="K16" s="16" t="n">
        <v>0.13621412733391</v>
      </c>
      <c r="L16" s="16" t="n">
        <v>0.108157596816628</v>
      </c>
      <c r="M16" s="16" t="n">
        <v>0.124361013125595</v>
      </c>
      <c r="N16" s="16" t="n">
        <v>0.115002908981958</v>
      </c>
      <c r="O16" s="16" t="n">
        <v>0.110848577241757</v>
      </c>
      <c r="P16" s="16" t="n">
        <v>0.150820110435342</v>
      </c>
      <c r="Q16" s="16" t="n">
        <v>0.136555501326062</v>
      </c>
      <c r="R16" s="16" t="n">
        <v>0.166933325684113</v>
      </c>
      <c r="S16" s="16" t="n">
        <v>0.114267503027637</v>
      </c>
      <c r="T16" s="16" t="n">
        <v>0.202295662934861</v>
      </c>
      <c r="U16" s="16" t="n">
        <v>0.0713325566770635</v>
      </c>
      <c r="V16" s="16" t="n">
        <v>0.172417426843079</v>
      </c>
      <c r="W16" s="16"/>
      <c r="X16" s="16" t="n">
        <v>0.124210737091508</v>
      </c>
      <c r="Y16" s="16" t="n">
        <v>0.143378617018926</v>
      </c>
      <c r="Z16" s="16"/>
      <c r="AA16" s="16" t="n">
        <v>0.121580213136085</v>
      </c>
      <c r="AB16" s="16" t="n">
        <v>0.133808713083298</v>
      </c>
      <c r="AC16" s="16" t="n">
        <v>0.134926954748378</v>
      </c>
      <c r="AD16" s="16"/>
      <c r="AE16" s="16" t="n">
        <v>0.127552898449638</v>
      </c>
      <c r="AF16" s="16" t="n">
        <v>0.143907436854665</v>
      </c>
      <c r="AG16" s="16" t="n">
        <v>0.114279380711067</v>
      </c>
      <c r="AH16" s="16"/>
      <c r="AI16" s="16" t="n">
        <v>0.145767710613368</v>
      </c>
      <c r="AJ16" s="16" t="n">
        <v>0.106992722602453</v>
      </c>
    </row>
    <row r="17">
      <c r="B17" s="17" t="s">
        <v>106</v>
      </c>
      <c r="C17" s="16" t="n">
        <v>0.131157504362221</v>
      </c>
      <c r="D17" s="16" t="n">
        <v>0.119041022698754</v>
      </c>
      <c r="E17" s="16" t="n">
        <v>0.145762631621435</v>
      </c>
      <c r="F17" s="16"/>
      <c r="G17" s="16" t="n">
        <v>0.124802320311116</v>
      </c>
      <c r="H17" s="16" t="n">
        <v>0.127652984396878</v>
      </c>
      <c r="I17" s="16" t="n">
        <v>0.136927858772231</v>
      </c>
      <c r="J17" s="16"/>
      <c r="K17" s="16" t="n">
        <v>0.114469630400436</v>
      </c>
      <c r="L17" s="16" t="n">
        <v>0.130203706775573</v>
      </c>
      <c r="M17" s="16" t="n">
        <v>0.146955815147099</v>
      </c>
      <c r="N17" s="16" t="n">
        <v>0.149491206376803</v>
      </c>
      <c r="O17" s="16" t="n">
        <v>0.188192958442855</v>
      </c>
      <c r="P17" s="16" t="n">
        <v>0.104790040778764</v>
      </c>
      <c r="Q17" s="16" t="n">
        <v>0.151131342595142</v>
      </c>
      <c r="R17" s="16" t="n">
        <v>0.150575676961332</v>
      </c>
      <c r="S17" s="16" t="n">
        <v>0.0839703617231256</v>
      </c>
      <c r="T17" s="16" t="n">
        <v>0.119721687639519</v>
      </c>
      <c r="U17" s="16" t="n">
        <v>0.144796478354781</v>
      </c>
      <c r="V17" s="16" t="n">
        <v>0.162476327874132</v>
      </c>
      <c r="W17" s="16"/>
      <c r="X17" s="16" t="n">
        <v>0.140065068833356</v>
      </c>
      <c r="Y17" s="16" t="n">
        <v>0.115939152652096</v>
      </c>
      <c r="Z17" s="16"/>
      <c r="AA17" s="16" t="n">
        <v>0.153211410189833</v>
      </c>
      <c r="AB17" s="16" t="n">
        <v>0.15196908301448</v>
      </c>
      <c r="AC17" s="16" t="n">
        <v>0.0873928844548856</v>
      </c>
      <c r="AD17" s="16"/>
      <c r="AE17" s="16" t="n">
        <v>0.128802178997406</v>
      </c>
      <c r="AF17" s="16" t="n">
        <v>0.143829702088088</v>
      </c>
      <c r="AG17" s="16" t="n">
        <v>0.11037204313179</v>
      </c>
      <c r="AH17" s="16"/>
      <c r="AI17" s="16" t="n">
        <v>0.158020456769911</v>
      </c>
      <c r="AJ17" s="16" t="n">
        <v>0.159644135296982</v>
      </c>
    </row>
    <row r="18">
      <c r="B18" s="17" t="s">
        <v>107</v>
      </c>
      <c r="C18" s="16" t="n">
        <v>0.126144856708718</v>
      </c>
      <c r="D18" s="16" t="n">
        <v>0.107460935502295</v>
      </c>
      <c r="E18" s="16" t="n">
        <v>0.143002680254694</v>
      </c>
      <c r="F18" s="16"/>
      <c r="G18" s="16" t="n">
        <v>0.119124115451245</v>
      </c>
      <c r="H18" s="16" t="n">
        <v>0.115953429747056</v>
      </c>
      <c r="I18" s="16" t="n">
        <v>0.138399025657735</v>
      </c>
      <c r="J18" s="16"/>
      <c r="K18" s="16" t="n">
        <v>0.125374437732667</v>
      </c>
      <c r="L18" s="16" t="n">
        <v>0.138432225365501</v>
      </c>
      <c r="M18" s="16" t="n">
        <v>0.0959469220417775</v>
      </c>
      <c r="N18" s="16" t="n">
        <v>0.0918772420127681</v>
      </c>
      <c r="O18" s="16" t="n">
        <v>0.125750262535861</v>
      </c>
      <c r="P18" s="16" t="n">
        <v>0.143073772291689</v>
      </c>
      <c r="Q18" s="16" t="n">
        <v>0.134643481032178</v>
      </c>
      <c r="R18" s="16" t="n">
        <v>0.145650727062099</v>
      </c>
      <c r="S18" s="16" t="n">
        <v>0.0928500146403162</v>
      </c>
      <c r="T18" s="16" t="n">
        <v>0.161649456625316</v>
      </c>
      <c r="U18" s="16" t="n">
        <v>0.141432517349378</v>
      </c>
      <c r="V18" s="16" t="n">
        <v>0.166861487150727</v>
      </c>
      <c r="W18" s="16"/>
      <c r="X18" s="16" t="n">
        <v>0.13361720738888</v>
      </c>
      <c r="Y18" s="16" t="n">
        <v>0.113378531960735</v>
      </c>
      <c r="Z18" s="16"/>
      <c r="AA18" s="16" t="n">
        <v>0.103508895623597</v>
      </c>
      <c r="AB18" s="16" t="n">
        <v>0.11697587715915</v>
      </c>
      <c r="AC18" s="16" t="n">
        <v>0.154757337883793</v>
      </c>
      <c r="AD18" s="16"/>
      <c r="AE18" s="16" t="n">
        <v>0.109403924968519</v>
      </c>
      <c r="AF18" s="16" t="n">
        <v>0.14128264203522</v>
      </c>
      <c r="AG18" s="16" t="n">
        <v>0.138317155157706</v>
      </c>
      <c r="AH18" s="16"/>
      <c r="AI18" s="16" t="n">
        <v>0.104333847398227</v>
      </c>
      <c r="AJ18" s="16" t="n">
        <v>0.111948933712715</v>
      </c>
    </row>
    <row r="19">
      <c r="B19" s="17" t="s">
        <v>108</v>
      </c>
      <c r="C19" s="16" t="n">
        <v>0.122822621597182</v>
      </c>
      <c r="D19" s="16" t="n">
        <v>0.0949158150844476</v>
      </c>
      <c r="E19" s="16" t="n">
        <v>0.150731764218467</v>
      </c>
      <c r="F19" s="16"/>
      <c r="G19" s="16" t="n">
        <v>0.127818627213871</v>
      </c>
      <c r="H19" s="16" t="n">
        <v>0.117669352794863</v>
      </c>
      <c r="I19" s="16" t="n">
        <v>0.125643579592408</v>
      </c>
      <c r="J19" s="16"/>
      <c r="K19" s="16" t="n">
        <v>0.111599292574834</v>
      </c>
      <c r="L19" s="16" t="n">
        <v>0.173591159710942</v>
      </c>
      <c r="M19" s="16" t="n">
        <v>0.102647091783222</v>
      </c>
      <c r="N19" s="16" t="n">
        <v>0.156143921325013</v>
      </c>
      <c r="O19" s="16" t="n">
        <v>0.141358610205435</v>
      </c>
      <c r="P19" s="16" t="n">
        <v>0.100074699850096</v>
      </c>
      <c r="Q19" s="16" t="n">
        <v>0.0962727321991694</v>
      </c>
      <c r="R19" s="16" t="n">
        <v>0.103317233108866</v>
      </c>
      <c r="S19" s="16" t="n">
        <v>0.132699560772376</v>
      </c>
      <c r="T19" s="16" t="n">
        <v>0.0942830453497528</v>
      </c>
      <c r="U19" s="16" t="n">
        <v>0.0860387119702921</v>
      </c>
      <c r="V19" s="16" t="n">
        <v>0.135061905080163</v>
      </c>
      <c r="W19" s="16"/>
      <c r="X19" s="16" t="n">
        <v>0.113898605829913</v>
      </c>
      <c r="Y19" s="16" t="n">
        <v>0.138069079936393</v>
      </c>
      <c r="Z19" s="16"/>
      <c r="AA19" s="16" t="n">
        <v>0.132123305907843</v>
      </c>
      <c r="AB19" s="16" t="n">
        <v>0.119752615807062</v>
      </c>
      <c r="AC19" s="16" t="n">
        <v>0.120211594073811</v>
      </c>
      <c r="AD19" s="16"/>
      <c r="AE19" s="16" t="n">
        <v>0.133561185541511</v>
      </c>
      <c r="AF19" s="16" t="n">
        <v>0.123887226204508</v>
      </c>
      <c r="AG19" s="16" t="n">
        <v>0.092020671010208</v>
      </c>
      <c r="AH19" s="16"/>
      <c r="AI19" s="16" t="n">
        <v>0.12438188661806</v>
      </c>
      <c r="AJ19" s="16" t="n">
        <v>0.110446602784792</v>
      </c>
    </row>
    <row r="20">
      <c r="B20" s="17" t="s">
        <v>109</v>
      </c>
      <c r="C20" s="16" t="n">
        <v>0.117021575358127</v>
      </c>
      <c r="D20" s="16" t="n">
        <v>0.125168947878847</v>
      </c>
      <c r="E20" s="16" t="n">
        <v>0.108179354010303</v>
      </c>
      <c r="F20" s="16"/>
      <c r="G20" s="16" t="n">
        <v>0.0908591957553836</v>
      </c>
      <c r="H20" s="16" t="n">
        <v>0.133137124712703</v>
      </c>
      <c r="I20" s="16" t="n">
        <v>0.112362069137913</v>
      </c>
      <c r="J20" s="16"/>
      <c r="K20" s="16" t="n">
        <v>0.0893834824069039</v>
      </c>
      <c r="L20" s="16" t="n">
        <v>0.0631106546497962</v>
      </c>
      <c r="M20" s="16" t="n">
        <v>0.10377387822566</v>
      </c>
      <c r="N20" s="16" t="n">
        <v>0.186682768338985</v>
      </c>
      <c r="O20" s="16" t="n">
        <v>0.154133146151052</v>
      </c>
      <c r="P20" s="16" t="n">
        <v>0.12388162635594</v>
      </c>
      <c r="Q20" s="16" t="n">
        <v>0.105160339064478</v>
      </c>
      <c r="R20" s="16" t="n">
        <v>0.147059799239093</v>
      </c>
      <c r="S20" s="16" t="n">
        <v>0.143546615749301</v>
      </c>
      <c r="T20" s="16" t="n">
        <v>0.11943014713789</v>
      </c>
      <c r="U20" s="16" t="n">
        <v>0.0882447878746341</v>
      </c>
      <c r="V20" s="16" t="n">
        <v>0.139954298561097</v>
      </c>
      <c r="W20" s="16"/>
      <c r="X20" s="16" t="n">
        <v>0.125522632324719</v>
      </c>
      <c r="Y20" s="16" t="n">
        <v>0.102497731579661</v>
      </c>
      <c r="Z20" s="16"/>
      <c r="AA20" s="16" t="n">
        <v>0.109413886888399</v>
      </c>
      <c r="AB20" s="16" t="n">
        <v>0.109298519498035</v>
      </c>
      <c r="AC20" s="16" t="n">
        <v>0.132846082474783</v>
      </c>
      <c r="AD20" s="16"/>
      <c r="AE20" s="16" t="n">
        <v>0.109507161705192</v>
      </c>
      <c r="AF20" s="16" t="n">
        <v>0.104226898560097</v>
      </c>
      <c r="AG20" s="16" t="n">
        <v>0.164290168746845</v>
      </c>
      <c r="AH20" s="16"/>
      <c r="AI20" s="16" t="n">
        <v>0.0926226605170299</v>
      </c>
      <c r="AJ20" s="16" t="n">
        <v>0.129108057206361</v>
      </c>
    </row>
    <row r="21">
      <c r="B21" s="17" t="s">
        <v>110</v>
      </c>
      <c r="C21" s="16" t="n">
        <v>0.0741693003111447</v>
      </c>
      <c r="D21" s="16" t="n">
        <v>0.0751228698992875</v>
      </c>
      <c r="E21" s="16" t="n">
        <v>0.071973301032573</v>
      </c>
      <c r="F21" s="16"/>
      <c r="G21" s="16" t="n">
        <v>0.0750415881633285</v>
      </c>
      <c r="H21" s="16" t="n">
        <v>0.0877663268187332</v>
      </c>
      <c r="I21" s="16" t="n">
        <v>0.0611752304755771</v>
      </c>
      <c r="J21" s="16"/>
      <c r="K21" s="16" t="n">
        <v>0.12049332570956</v>
      </c>
      <c r="L21" s="16" t="n">
        <v>0.0825295265210351</v>
      </c>
      <c r="M21" s="16" t="n">
        <v>0.0671749258824062</v>
      </c>
      <c r="N21" s="16" t="n">
        <v>0.0838931940678862</v>
      </c>
      <c r="O21" s="16" t="n">
        <v>0.0518539959665039</v>
      </c>
      <c r="P21" s="16" t="n">
        <v>0.0725040391169865</v>
      </c>
      <c r="Q21" s="16" t="n">
        <v>0.0772958481728557</v>
      </c>
      <c r="R21" s="16" t="n">
        <v>0.0518344808124554</v>
      </c>
      <c r="S21" s="16" t="n">
        <v>0.0821549493843415</v>
      </c>
      <c r="T21" s="16" t="n">
        <v>0.0164475882966864</v>
      </c>
      <c r="U21" s="16" t="n">
        <v>0.0296678197323572</v>
      </c>
      <c r="V21" s="16" t="n">
        <v>0.0837527998495443</v>
      </c>
      <c r="W21" s="16"/>
      <c r="X21" s="16" t="n">
        <v>0.0744990473063228</v>
      </c>
      <c r="Y21" s="16" t="n">
        <v>0.0736059357950373</v>
      </c>
      <c r="Z21" s="16"/>
      <c r="AA21" s="16" t="n">
        <v>0.074150545723016</v>
      </c>
      <c r="AB21" s="16" t="n">
        <v>0.0674371940518728</v>
      </c>
      <c r="AC21" s="16" t="n">
        <v>0.0831873526188236</v>
      </c>
      <c r="AD21" s="16"/>
      <c r="AE21" s="16" t="n">
        <v>0.0790573197837786</v>
      </c>
      <c r="AF21" s="16" t="n">
        <v>0.0714084460256144</v>
      </c>
      <c r="AG21" s="16" t="n">
        <v>0.0670746819995713</v>
      </c>
      <c r="AH21" s="16"/>
      <c r="AI21" s="16" t="n">
        <v>0.0838214821974978</v>
      </c>
      <c r="AJ21" s="16" t="n">
        <v>0.0597132119171843</v>
      </c>
    </row>
    <row r="22">
      <c r="B22" s="17" t="s">
        <v>111</v>
      </c>
      <c r="C22" s="16" t="n">
        <v>0.0737449105884029</v>
      </c>
      <c r="D22" s="16" t="n">
        <v>0.0758194394131246</v>
      </c>
      <c r="E22" s="16" t="n">
        <v>0.0727205495945001</v>
      </c>
      <c r="F22" s="16"/>
      <c r="G22" s="16" t="n">
        <v>0.0607596907918574</v>
      </c>
      <c r="H22" s="16" t="n">
        <v>0.0657651909879577</v>
      </c>
      <c r="I22" s="16" t="n">
        <v>0.0862972148896426</v>
      </c>
      <c r="J22" s="16"/>
      <c r="K22" s="16" t="n">
        <v>0.0717393889578845</v>
      </c>
      <c r="L22" s="16" t="n">
        <v>0.0601422416410021</v>
      </c>
      <c r="M22" s="16" t="n">
        <v>0.0613019323290431</v>
      </c>
      <c r="N22" s="16" t="n">
        <v>0.101288836368027</v>
      </c>
      <c r="O22" s="16" t="n">
        <v>0.064507159593623</v>
      </c>
      <c r="P22" s="16" t="n">
        <v>0.112207720947584</v>
      </c>
      <c r="Q22" s="16" t="n">
        <v>0.0349813779571308</v>
      </c>
      <c r="R22" s="16" t="n">
        <v>0.107165595798437</v>
      </c>
      <c r="S22" s="16" t="n">
        <v>0.0764461056410461</v>
      </c>
      <c r="T22" s="16" t="n">
        <v>0.0800189189390428</v>
      </c>
      <c r="U22" s="16" t="n">
        <v>0.0714448356588002</v>
      </c>
      <c r="V22" s="16" t="n">
        <v>0.0438001792507971</v>
      </c>
      <c r="W22" s="16"/>
      <c r="X22" s="16" t="n">
        <v>0.0641680828670892</v>
      </c>
      <c r="Y22" s="16" t="n">
        <v>0.0901066818674657</v>
      </c>
      <c r="Z22" s="16"/>
      <c r="AA22" s="16" t="n">
        <v>0.101774958576248</v>
      </c>
      <c r="AB22" s="16" t="n">
        <v>0.0625746470123921</v>
      </c>
      <c r="AC22" s="16" t="n">
        <v>0.0684413061741151</v>
      </c>
      <c r="AD22" s="16"/>
      <c r="AE22" s="16" t="n">
        <v>0.0836715449858521</v>
      </c>
      <c r="AF22" s="16" t="n">
        <v>0.0608614437180039</v>
      </c>
      <c r="AG22" s="16" t="n">
        <v>0.0748659036619806</v>
      </c>
      <c r="AH22" s="16"/>
      <c r="AI22" s="16" t="n">
        <v>0.0973398127157529</v>
      </c>
      <c r="AJ22" s="16" t="n">
        <v>0.0734679112393988</v>
      </c>
    </row>
    <row r="23">
      <c r="B23" s="17" t="s">
        <v>112</v>
      </c>
      <c r="C23" s="16" t="n">
        <v>0.0703891231944163</v>
      </c>
      <c r="D23" s="16" t="n">
        <v>0.0975066562186679</v>
      </c>
      <c r="E23" s="16" t="n">
        <v>0.0451181976352296</v>
      </c>
      <c r="F23" s="16"/>
      <c r="G23" s="16" t="n">
        <v>0.0504455344185374</v>
      </c>
      <c r="H23" s="16" t="n">
        <v>0.0691696778540503</v>
      </c>
      <c r="I23" s="16" t="n">
        <v>0.079400497576412</v>
      </c>
      <c r="J23" s="16"/>
      <c r="K23" s="16" t="n">
        <v>0.0997339846688597</v>
      </c>
      <c r="L23" s="16" t="n">
        <v>0.0812052530460254</v>
      </c>
      <c r="M23" s="16" t="n">
        <v>0.044446200527365</v>
      </c>
      <c r="N23" s="16" t="n">
        <v>0.0994087805973903</v>
      </c>
      <c r="O23" s="16" t="n">
        <v>0.0650810690770475</v>
      </c>
      <c r="P23" s="16" t="n">
        <v>0.051951296120582</v>
      </c>
      <c r="Q23" s="16" t="n">
        <v>0.0624767995104016</v>
      </c>
      <c r="R23" s="16" t="n">
        <v>0.0555094449114124</v>
      </c>
      <c r="S23" s="16" t="n">
        <v>0.0566649210397793</v>
      </c>
      <c r="T23" s="16" t="n">
        <v>0.0225664595709189</v>
      </c>
      <c r="U23" s="16" t="n">
        <v>0.128073533553834</v>
      </c>
      <c r="V23" s="16" t="n">
        <v>0.0748759693725374</v>
      </c>
      <c r="W23" s="16"/>
      <c r="X23" s="16" t="n">
        <v>0.0619046384133256</v>
      </c>
      <c r="Y23" s="16" t="n">
        <v>0.0848846538073291</v>
      </c>
      <c r="Z23" s="16"/>
      <c r="AA23" s="16" t="n">
        <v>0.0982195069935107</v>
      </c>
      <c r="AB23" s="16" t="n">
        <v>0.0506761262489806</v>
      </c>
      <c r="AC23" s="16" t="n">
        <v>0.0766560292609488</v>
      </c>
      <c r="AD23" s="16"/>
      <c r="AE23" s="16" t="n">
        <v>0.0924269348271265</v>
      </c>
      <c r="AF23" s="16" t="n">
        <v>0.0467658810385959</v>
      </c>
      <c r="AG23" s="16" t="n">
        <v>0.0622525168047278</v>
      </c>
      <c r="AH23" s="16"/>
      <c r="AI23" s="16" t="n">
        <v>0.0813202962124591</v>
      </c>
      <c r="AJ23" s="16" t="n">
        <v>0.0700582687145888</v>
      </c>
    </row>
    <row r="24">
      <c r="B24" s="17" t="s">
        <v>113</v>
      </c>
      <c r="C24" s="16" t="n">
        <v>0.0688564015832648</v>
      </c>
      <c r="D24" s="16" t="n">
        <v>0.066662463944487</v>
      </c>
      <c r="E24" s="16" t="n">
        <v>0.0728268101511945</v>
      </c>
      <c r="F24" s="16"/>
      <c r="G24" s="16" t="n">
        <v>0.0837968187409238</v>
      </c>
      <c r="H24" s="16" t="n">
        <v>0.0553890979339351</v>
      </c>
      <c r="I24" s="16" t="n">
        <v>0.075484415311603</v>
      </c>
      <c r="J24" s="16"/>
      <c r="K24" s="16" t="n">
        <v>0.0740487617090013</v>
      </c>
      <c r="L24" s="16" t="n">
        <v>0.0327430670060544</v>
      </c>
      <c r="M24" s="16" t="n">
        <v>0.0430509200516199</v>
      </c>
      <c r="N24" s="16" t="n">
        <v>0.0592502982909623</v>
      </c>
      <c r="O24" s="16" t="n">
        <v>0.0754185286180698</v>
      </c>
      <c r="P24" s="16" t="n">
        <v>0.0632272437257797</v>
      </c>
      <c r="Q24" s="16" t="n">
        <v>0.0634087794811019</v>
      </c>
      <c r="R24" s="16" t="n">
        <v>0.0707048936022363</v>
      </c>
      <c r="S24" s="16" t="n">
        <v>0.105685544701428</v>
      </c>
      <c r="T24" s="16" t="n">
        <v>0.0993696845136173</v>
      </c>
      <c r="U24" s="16" t="n">
        <v>0.0826012140999363</v>
      </c>
      <c r="V24" s="16" t="n">
        <v>0.0734800321596391</v>
      </c>
      <c r="W24" s="16"/>
      <c r="X24" s="16" t="n">
        <v>0.0713198114537766</v>
      </c>
      <c r="Y24" s="16" t="n">
        <v>0.0646477272663824</v>
      </c>
      <c r="Z24" s="16"/>
      <c r="AA24" s="16" t="n">
        <v>0.0807241745089781</v>
      </c>
      <c r="AB24" s="16" t="n">
        <v>0.0567362665566617</v>
      </c>
      <c r="AC24" s="16" t="n">
        <v>0.0764962973543428</v>
      </c>
      <c r="AD24" s="16"/>
      <c r="AE24" s="16" t="n">
        <v>0.0813065933823704</v>
      </c>
      <c r="AF24" s="16" t="n">
        <v>0.0667359877082791</v>
      </c>
      <c r="AG24" s="16" t="n">
        <v>0.0403040021888477</v>
      </c>
      <c r="AH24" s="16"/>
      <c r="AI24" s="16" t="n">
        <v>0.0742856514434484</v>
      </c>
      <c r="AJ24" s="16" t="n">
        <v>0.06184072342865</v>
      </c>
    </row>
    <row r="25">
      <c r="B25" s="17" t="s">
        <v>114</v>
      </c>
      <c r="C25" s="16" t="n">
        <v>0.0552649427415692</v>
      </c>
      <c r="D25" s="16" t="n">
        <v>0.0574382717199568</v>
      </c>
      <c r="E25" s="16" t="n">
        <v>0.0518059205235762</v>
      </c>
      <c r="F25" s="16"/>
      <c r="G25" s="16" t="n">
        <v>0.0495316570502375</v>
      </c>
      <c r="H25" s="16" t="n">
        <v>0.0454076646816588</v>
      </c>
      <c r="I25" s="16" t="n">
        <v>0.0666997547516259</v>
      </c>
      <c r="J25" s="16"/>
      <c r="K25" s="16" t="n">
        <v>0.0642775119203774</v>
      </c>
      <c r="L25" s="16" t="n">
        <v>0.0304454841329161</v>
      </c>
      <c r="M25" s="16" t="n">
        <v>0.0890226889048989</v>
      </c>
      <c r="N25" s="16" t="n">
        <v>0.0561058327375845</v>
      </c>
      <c r="O25" s="16" t="n">
        <v>0.059321715735721</v>
      </c>
      <c r="P25" s="16" t="n">
        <v>0.0460427474668389</v>
      </c>
      <c r="Q25" s="16" t="n">
        <v>0.0571167860291379</v>
      </c>
      <c r="R25" s="16" t="n">
        <v>0.0896603875150679</v>
      </c>
      <c r="S25" s="16" t="n">
        <v>0.0472894657219292</v>
      </c>
      <c r="T25" s="16" t="n">
        <v>0.0411596292595721</v>
      </c>
      <c r="U25" s="16" t="n">
        <v>0.0566418860052919</v>
      </c>
      <c r="V25" s="16" t="n">
        <v>0.0583761846486548</v>
      </c>
      <c r="W25" s="16"/>
      <c r="X25" s="16" t="n">
        <v>0.0461822071513685</v>
      </c>
      <c r="Y25" s="16" t="n">
        <v>0.0707825699391775</v>
      </c>
      <c r="Z25" s="16"/>
      <c r="AA25" s="16" t="n">
        <v>0.06704196906178</v>
      </c>
      <c r="AB25" s="16" t="n">
        <v>0.0476961774462793</v>
      </c>
      <c r="AC25" s="16" t="n">
        <v>0.0568827092013577</v>
      </c>
      <c r="AD25" s="16"/>
      <c r="AE25" s="16" t="n">
        <v>0.054843621061216</v>
      </c>
      <c r="AF25" s="16" t="n">
        <v>0.0579171974014726</v>
      </c>
      <c r="AG25" s="16" t="n">
        <v>0.0507242702415261</v>
      </c>
      <c r="AH25" s="16"/>
      <c r="AI25" s="16" t="n">
        <v>0.0567889527860347</v>
      </c>
      <c r="AJ25" s="16" t="n">
        <v>0.0684534157196609</v>
      </c>
    </row>
    <row r="26">
      <c r="B26" s="17" t="s">
        <v>115</v>
      </c>
      <c r="C26" s="16" t="n">
        <v>0.0544039664045614</v>
      </c>
      <c r="D26" s="16" t="n">
        <v>0.0573420269813172</v>
      </c>
      <c r="E26" s="16" t="n">
        <v>0.0507991038778703</v>
      </c>
      <c r="F26" s="16"/>
      <c r="G26" s="16" t="n">
        <v>0.0174488611342535</v>
      </c>
      <c r="H26" s="16" t="n">
        <v>0.0633034020960126</v>
      </c>
      <c r="I26" s="16" t="n">
        <v>0.0607204228802733</v>
      </c>
      <c r="J26" s="16"/>
      <c r="K26" s="16" t="n">
        <v>0.0594950460810069</v>
      </c>
      <c r="L26" s="16" t="n">
        <v>0.0489516273696646</v>
      </c>
      <c r="M26" s="16" t="n">
        <v>0.0466582001135125</v>
      </c>
      <c r="N26" s="16" t="n">
        <v>0.0424804257284366</v>
      </c>
      <c r="O26" s="16" t="n">
        <v>0.0668092843183837</v>
      </c>
      <c r="P26" s="16" t="n">
        <v>0.0738956054869817</v>
      </c>
      <c r="Q26" s="16" t="n">
        <v>0.0652956534223893</v>
      </c>
      <c r="R26" s="16" t="n">
        <v>0.0427682017184827</v>
      </c>
      <c r="S26" s="16" t="n">
        <v>0.05492233273472</v>
      </c>
      <c r="T26" s="16" t="n">
        <v>0.0585950524159767</v>
      </c>
      <c r="U26" s="16" t="n">
        <v>0.00945864474597164</v>
      </c>
      <c r="V26" s="16" t="n">
        <v>0.0595739298576751</v>
      </c>
      <c r="W26" s="16"/>
      <c r="X26" s="16" t="n">
        <v>0.0503275146482416</v>
      </c>
      <c r="Y26" s="16" t="n">
        <v>0.0613684825478974</v>
      </c>
      <c r="Z26" s="16"/>
      <c r="AA26" s="16" t="n">
        <v>0.0657757889010156</v>
      </c>
      <c r="AB26" s="16" t="n">
        <v>0.0602071202987488</v>
      </c>
      <c r="AC26" s="16" t="n">
        <v>0.0384288188668009</v>
      </c>
      <c r="AD26" s="16"/>
      <c r="AE26" s="16" t="n">
        <v>0.0598646511514897</v>
      </c>
      <c r="AF26" s="16" t="n">
        <v>0.0493825744351438</v>
      </c>
      <c r="AG26" s="16" t="n">
        <v>0.0506119915288764</v>
      </c>
      <c r="AH26" s="16"/>
      <c r="AI26" s="16" t="n">
        <v>0.0762009026595688</v>
      </c>
      <c r="AJ26" s="16" t="n">
        <v>0.0669543309589026</v>
      </c>
    </row>
    <row r="27">
      <c r="B27" s="17" t="s">
        <v>116</v>
      </c>
      <c r="C27" s="16" t="n">
        <v>0.0454096662210558</v>
      </c>
      <c r="D27" s="16" t="n">
        <v>0.0433844428511319</v>
      </c>
      <c r="E27" s="16" t="n">
        <v>0.0486058403620076</v>
      </c>
      <c r="F27" s="16"/>
      <c r="G27" s="16" t="n">
        <v>0.0239307044513524</v>
      </c>
      <c r="H27" s="16" t="n">
        <v>0.0394450976580073</v>
      </c>
      <c r="I27" s="16" t="n">
        <v>0.0594419214201618</v>
      </c>
      <c r="J27" s="16"/>
      <c r="K27" s="16" t="n">
        <v>0.0745296423847849</v>
      </c>
      <c r="L27" s="16" t="n">
        <v>0.0461498667209667</v>
      </c>
      <c r="M27" s="16" t="n">
        <v>0.0330292232720196</v>
      </c>
      <c r="N27" s="16" t="n">
        <v>0.0276725999045438</v>
      </c>
      <c r="O27" s="16" t="n">
        <v>0.0648524888018981</v>
      </c>
      <c r="P27" s="16" t="n">
        <v>0.0373991083957662</v>
      </c>
      <c r="Q27" s="16" t="n">
        <v>0.0374945659006811</v>
      </c>
      <c r="R27" s="16" t="n">
        <v>0.051544903977156</v>
      </c>
      <c r="S27" s="16" t="n">
        <v>0.0508815165597087</v>
      </c>
      <c r="T27" s="16" t="n">
        <v>0.0163833754026384</v>
      </c>
      <c r="U27" s="16" t="n">
        <v>0.039085008859886</v>
      </c>
      <c r="V27" s="16" t="n">
        <v>0.04545360351572</v>
      </c>
      <c r="W27" s="16"/>
      <c r="X27" s="16" t="n">
        <v>0.0344711332959881</v>
      </c>
      <c r="Y27" s="16" t="n">
        <v>0.0640978768745837</v>
      </c>
      <c r="Z27" s="16"/>
      <c r="AA27" s="16" t="n">
        <v>0.0632368272181075</v>
      </c>
      <c r="AB27" s="16" t="n">
        <v>0.0402581622215481</v>
      </c>
      <c r="AC27" s="16" t="n">
        <v>0.0394245978976241</v>
      </c>
      <c r="AD27" s="16"/>
      <c r="AE27" s="16" t="n">
        <v>0.0489101009254656</v>
      </c>
      <c r="AF27" s="16" t="n">
        <v>0.0464126765017482</v>
      </c>
      <c r="AG27" s="16" t="n">
        <v>0.0339693004715646</v>
      </c>
      <c r="AH27" s="16"/>
      <c r="AI27" s="16" t="n">
        <v>0.0516713992143461</v>
      </c>
      <c r="AJ27" s="16" t="n">
        <v>0.0560508741048533</v>
      </c>
    </row>
    <row r="28">
      <c r="B28" s="17" t="s">
        <v>117</v>
      </c>
      <c r="C28" s="16" t="n">
        <v>0.0334846614888944</v>
      </c>
      <c r="D28" s="16" t="n">
        <v>0.0331772855474422</v>
      </c>
      <c r="E28" s="16" t="n">
        <v>0.0346567213274806</v>
      </c>
      <c r="F28" s="16"/>
      <c r="G28" s="16" t="n">
        <v>0.0191346907651757</v>
      </c>
      <c r="H28" s="16" t="n">
        <v>0.0341228972698022</v>
      </c>
      <c r="I28" s="16" t="n">
        <v>0.0385585519294098</v>
      </c>
      <c r="J28" s="16"/>
      <c r="K28" s="16" t="n">
        <v>0.0395386517562091</v>
      </c>
      <c r="L28" s="16" t="n">
        <v>0.045746598614256</v>
      </c>
      <c r="M28" s="16" t="n">
        <v>0.0259117906362843</v>
      </c>
      <c r="N28" s="16" t="n">
        <v>0.0237213089572002</v>
      </c>
      <c r="O28" s="16" t="n">
        <v>0.0469982414101595</v>
      </c>
      <c r="P28" s="16" t="n">
        <v>0.0228702928953073</v>
      </c>
      <c r="Q28" s="16" t="n">
        <v>0.0363905599153669</v>
      </c>
      <c r="R28" s="16" t="n">
        <v>0</v>
      </c>
      <c r="S28" s="16" t="n">
        <v>0.0385559388251157</v>
      </c>
      <c r="T28" s="16" t="n">
        <v>0.0259287992144715</v>
      </c>
      <c r="U28" s="16" t="n">
        <v>0.0306554866769952</v>
      </c>
      <c r="V28" s="16" t="n">
        <v>0.0411503658077675</v>
      </c>
      <c r="W28" s="16"/>
      <c r="X28" s="16" t="n">
        <v>0.0330750800556922</v>
      </c>
      <c r="Y28" s="16" t="n">
        <v>0.0341844211509892</v>
      </c>
      <c r="Z28" s="16"/>
      <c r="AA28" s="16" t="n">
        <v>0.0458199414995603</v>
      </c>
      <c r="AB28" s="16" t="n">
        <v>0.030324444870582</v>
      </c>
      <c r="AC28" s="16" t="n">
        <v>0.0288025960649566</v>
      </c>
      <c r="AD28" s="16"/>
      <c r="AE28" s="16" t="n">
        <v>0.0354205796526334</v>
      </c>
      <c r="AF28" s="16" t="n">
        <v>0.0348808393886791</v>
      </c>
      <c r="AG28" s="16" t="n">
        <v>0.0253618392117088</v>
      </c>
      <c r="AH28" s="16"/>
      <c r="AI28" s="16" t="n">
        <v>0.0454045837004417</v>
      </c>
      <c r="AJ28" s="16" t="n">
        <v>0.0383980715373542</v>
      </c>
    </row>
    <row r="29">
      <c r="B29" s="17" t="s">
        <v>118</v>
      </c>
      <c r="C29" s="16" t="n">
        <v>0.0185015917546308</v>
      </c>
      <c r="D29" s="16" t="n">
        <v>0.0171892616574914</v>
      </c>
      <c r="E29" s="16" t="n">
        <v>0.019433468374079</v>
      </c>
      <c r="F29" s="16"/>
      <c r="G29" s="16" t="n">
        <v>0.0100712078743415</v>
      </c>
      <c r="H29" s="16" t="n">
        <v>0.0222128275569699</v>
      </c>
      <c r="I29" s="16" t="n">
        <v>0.018378621448709</v>
      </c>
      <c r="J29" s="16"/>
      <c r="K29" s="16" t="n">
        <v>0.00852632490346525</v>
      </c>
      <c r="L29" s="16" t="n">
        <v>0.0312909492543549</v>
      </c>
      <c r="M29" s="16" t="n">
        <v>0.0124454042595743</v>
      </c>
      <c r="N29" s="16" t="n">
        <v>0.01698846343824</v>
      </c>
      <c r="O29" s="16" t="n">
        <v>0.015535620632563</v>
      </c>
      <c r="P29" s="16" t="n">
        <v>0.00901236190376688</v>
      </c>
      <c r="Q29" s="16" t="n">
        <v>0.0384540167764136</v>
      </c>
      <c r="R29" s="16" t="n">
        <v>0.0105146662913603</v>
      </c>
      <c r="S29" s="16" t="n">
        <v>0.0279262960799321</v>
      </c>
      <c r="T29" s="16" t="n">
        <v>0.00864293307149049</v>
      </c>
      <c r="U29" s="16" t="n">
        <v>0.0116679239400913</v>
      </c>
      <c r="V29" s="16" t="n">
        <v>0.02272680175786</v>
      </c>
      <c r="W29" s="16"/>
      <c r="X29" s="16" t="n">
        <v>0.0196285206797809</v>
      </c>
      <c r="Y29" s="16" t="n">
        <v>0.0165762617959399</v>
      </c>
      <c r="Z29" s="16"/>
      <c r="AA29" s="16" t="n">
        <v>0.0183652250267883</v>
      </c>
      <c r="AB29" s="16" t="n">
        <v>0.0197924316295201</v>
      </c>
      <c r="AC29" s="16" t="n">
        <v>0.0168735222162142</v>
      </c>
      <c r="AD29" s="16"/>
      <c r="AE29" s="16" t="n">
        <v>0.0179774423702897</v>
      </c>
      <c r="AF29" s="16" t="n">
        <v>0.0156170405984919</v>
      </c>
      <c r="AG29" s="16" t="n">
        <v>0.0260499071931953</v>
      </c>
      <c r="AH29" s="16"/>
      <c r="AI29" s="16" t="n">
        <v>0.014954199529794</v>
      </c>
      <c r="AJ29" s="16" t="n">
        <v>0.0207026655523387</v>
      </c>
    </row>
    <row r="30">
      <c r="B30" s="17" t="s">
        <v>94</v>
      </c>
      <c r="C30" s="16" t="n">
        <v>0.00709777838278725</v>
      </c>
      <c r="D30" s="16" t="n">
        <v>0.0116399806820782</v>
      </c>
      <c r="E30" s="16" t="n">
        <v>0.00274366479963977</v>
      </c>
      <c r="F30" s="16"/>
      <c r="G30" s="16" t="n">
        <v>0.0069093442817997</v>
      </c>
      <c r="H30" s="16" t="n">
        <v>0.00944455635898847</v>
      </c>
      <c r="I30" s="16" t="n">
        <v>0.00498895352791941</v>
      </c>
      <c r="J30" s="16"/>
      <c r="K30" s="16" t="n">
        <v>0.00605128338706526</v>
      </c>
      <c r="L30" s="16" t="n">
        <v>0.00477651890144873</v>
      </c>
      <c r="M30" s="16" t="n">
        <v>0.00687343186024319</v>
      </c>
      <c r="N30" s="16" t="n">
        <v>0.00763706572053126</v>
      </c>
      <c r="O30" s="16" t="n">
        <v>0</v>
      </c>
      <c r="P30" s="16" t="n">
        <v>0.011115490012965</v>
      </c>
      <c r="Q30" s="16" t="n">
        <v>0.021090833953041</v>
      </c>
      <c r="R30" s="16" t="n">
        <v>0.0123468099866224</v>
      </c>
      <c r="S30" s="16" t="n">
        <v>0</v>
      </c>
      <c r="T30" s="16" t="n">
        <v>0</v>
      </c>
      <c r="U30" s="16" t="n">
        <v>0.0233358478801826</v>
      </c>
      <c r="V30" s="16" t="n">
        <v>0</v>
      </c>
      <c r="W30" s="16"/>
      <c r="X30" s="16" t="n">
        <v>0.00885783660824398</v>
      </c>
      <c r="Y30" s="16" t="n">
        <v>0.00409076280719475</v>
      </c>
      <c r="Z30" s="16"/>
      <c r="AA30" s="16" t="n">
        <v>0</v>
      </c>
      <c r="AB30" s="16" t="n">
        <v>0.00928776599438421</v>
      </c>
      <c r="AC30" s="16" t="n">
        <v>0.00929484990423201</v>
      </c>
      <c r="AD30" s="16"/>
      <c r="AE30" s="16" t="n">
        <v>0.00642362658256429</v>
      </c>
      <c r="AF30" s="16" t="n">
        <v>0.00695520401053471</v>
      </c>
      <c r="AG30" s="16" t="n">
        <v>0.00919311375495311</v>
      </c>
      <c r="AH30" s="16"/>
      <c r="AI30" s="16" t="n">
        <v>0</v>
      </c>
      <c r="AJ30" s="16" t="n">
        <v>0.00378383265817435</v>
      </c>
    </row>
    <row r="31">
      <c r="B31" s="17" t="s">
        <v>96</v>
      </c>
      <c r="C31" s="22" t="n">
        <v>0.00411536913532158</v>
      </c>
      <c r="D31" s="22" t="n">
        <v>0.00751634840939006</v>
      </c>
      <c r="E31" s="22" t="n">
        <v>0.000824245320317804</v>
      </c>
      <c r="F31" s="22"/>
      <c r="G31" s="22" t="n">
        <v>0.00340553850048045</v>
      </c>
      <c r="H31" s="22" t="n">
        <v>0.00444540869266817</v>
      </c>
      <c r="I31" s="22" t="n">
        <v>0.00408868166826644</v>
      </c>
      <c r="J31" s="22"/>
      <c r="K31" s="22" t="n">
        <v>0</v>
      </c>
      <c r="L31" s="22" t="n">
        <v>0.00310567555915407</v>
      </c>
      <c r="M31" s="22" t="n">
        <v>0.0145482660619628</v>
      </c>
      <c r="N31" s="22" t="n">
        <v>0.00935139771770871</v>
      </c>
      <c r="O31" s="22" t="n">
        <v>0</v>
      </c>
      <c r="P31" s="22" t="n">
        <v>0</v>
      </c>
      <c r="Q31" s="22" t="n">
        <v>0</v>
      </c>
      <c r="R31" s="22" t="n">
        <v>0.0137863765138294</v>
      </c>
      <c r="S31" s="22" t="n">
        <v>0.0102528482513423</v>
      </c>
      <c r="T31" s="22" t="n">
        <v>0</v>
      </c>
      <c r="U31" s="22" t="n">
        <v>0</v>
      </c>
      <c r="V31" s="22" t="n">
        <v>0</v>
      </c>
      <c r="W31" s="22"/>
      <c r="X31" s="22" t="n">
        <v>0.00652416586926809</v>
      </c>
      <c r="Y31" s="22" t="n">
        <v>0</v>
      </c>
      <c r="Z31" s="22"/>
      <c r="AA31" s="22" t="n">
        <v>0.00243253672653853</v>
      </c>
      <c r="AB31" s="22" t="n">
        <v>0</v>
      </c>
      <c r="AC31" s="22" t="n">
        <v>0.010835272697644</v>
      </c>
      <c r="AD31" s="22"/>
      <c r="AE31" s="22" t="n">
        <v>0.00583747807294947</v>
      </c>
      <c r="AF31" s="22" t="n">
        <v>0.00219247763066805</v>
      </c>
      <c r="AG31" s="22" t="n">
        <v>0.00364363762640454</v>
      </c>
      <c r="AH31" s="22"/>
      <c r="AI31" s="22" t="n">
        <v>0</v>
      </c>
      <c r="AJ31" s="22" t="n">
        <v>0.0022597229637287</v>
      </c>
    </row>
    <row r="32">
      <c r="B32" s="18"/>
    </row>
    <row r="33">
      <c r="B33" t="s">
        <v>63</v>
      </c>
    </row>
    <row r="34">
      <c r="B34" t="s">
        <v>64</v>
      </c>
    </row>
    <row r="36">
      <c r="B36"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139</v>
      </c>
    </row>
    <row r="6" ht="50" customHeight="1">
      <c r="B6" s="19" t="s">
        <v>15</v>
      </c>
      <c r="C6" s="19" t="s">
        <v>120</v>
      </c>
      <c r="D6" s="19" t="s">
        <v>121</v>
      </c>
      <c r="E6" s="19" t="s">
        <v>122</v>
      </c>
      <c r="F6" s="19" t="s">
        <v>123</v>
      </c>
      <c r="G6" s="19" t="s">
        <v>124</v>
      </c>
      <c r="H6" s="19" t="s">
        <v>125</v>
      </c>
      <c r="I6" s="19" t="s">
        <v>126</v>
      </c>
      <c r="J6" s="19" t="s">
        <v>127</v>
      </c>
      <c r="K6" s="19" t="s">
        <v>128</v>
      </c>
      <c r="L6" s="19" t="s">
        <v>129</v>
      </c>
      <c r="M6" s="19" t="s">
        <v>130</v>
      </c>
      <c r="N6" s="19" t="s">
        <v>131</v>
      </c>
    </row>
    <row r="7">
      <c r="B7" s="17" t="s">
        <v>132</v>
      </c>
      <c r="C7" s="16" t="n">
        <v>0.569731138551502</v>
      </c>
      <c r="D7" s="16" t="n">
        <v>0.474250865504206</v>
      </c>
      <c r="E7" s="16" t="n">
        <v>0.498393814524926</v>
      </c>
      <c r="F7" s="16" t="n">
        <v>0.439950378524364</v>
      </c>
      <c r="G7" s="16" t="n">
        <v>0.38116655202123</v>
      </c>
      <c r="H7" s="16" t="n">
        <v>0.324771505211051</v>
      </c>
      <c r="I7" s="16" t="n">
        <v>0.321512436363075</v>
      </c>
      <c r="J7" s="16" t="n">
        <v>0.325719993093268</v>
      </c>
      <c r="K7" s="16" t="n">
        <v>0.317892959382327</v>
      </c>
      <c r="L7" s="16" t="n">
        <v>0.242785944417156</v>
      </c>
      <c r="M7" s="16" t="n">
        <v>0.15849092260563</v>
      </c>
      <c r="N7" s="16" t="n">
        <v>0.147823992678201</v>
      </c>
    </row>
    <row r="8">
      <c r="B8" s="17" t="s">
        <v>133</v>
      </c>
      <c r="C8" s="16" t="n">
        <v>0.367028693042552</v>
      </c>
      <c r="D8" s="16" t="n">
        <v>0.435454332693648</v>
      </c>
      <c r="E8" s="16" t="n">
        <v>0.404296873396271</v>
      </c>
      <c r="F8" s="16" t="n">
        <v>0.447362872388648</v>
      </c>
      <c r="G8" s="16" t="n">
        <v>0.500330736447017</v>
      </c>
      <c r="H8" s="16" t="n">
        <v>0.504385337311416</v>
      </c>
      <c r="I8" s="16" t="n">
        <v>0.477495948061552</v>
      </c>
      <c r="J8" s="16" t="n">
        <v>0.472347859559629</v>
      </c>
      <c r="K8" s="16" t="n">
        <v>0.467504218711017</v>
      </c>
      <c r="L8" s="16" t="n">
        <v>0.47150455202179</v>
      </c>
      <c r="M8" s="16" t="n">
        <v>0.349717906285278</v>
      </c>
      <c r="N8" s="16" t="n">
        <v>0.357316661052121</v>
      </c>
    </row>
    <row r="9">
      <c r="B9" s="17" t="s">
        <v>134</v>
      </c>
      <c r="C9" s="16" t="n">
        <v>0.0341999351584317</v>
      </c>
      <c r="D9" s="16" t="n">
        <v>0.0508399108765007</v>
      </c>
      <c r="E9" s="16" t="n">
        <v>0.0577676642068642</v>
      </c>
      <c r="F9" s="16" t="n">
        <v>0.072815941137526</v>
      </c>
      <c r="G9" s="16" t="n">
        <v>0.082237976764937</v>
      </c>
      <c r="H9" s="16" t="n">
        <v>0.116100737879064</v>
      </c>
      <c r="I9" s="16" t="n">
        <v>0.143536055414846</v>
      </c>
      <c r="J9" s="16" t="n">
        <v>0.140562809896998</v>
      </c>
      <c r="K9" s="16" t="n">
        <v>0.141668563191262</v>
      </c>
      <c r="L9" s="16" t="n">
        <v>0.193182957735332</v>
      </c>
      <c r="M9" s="16" t="n">
        <v>0.323095389060978</v>
      </c>
      <c r="N9" s="16" t="n">
        <v>0.369949851253479</v>
      </c>
    </row>
    <row r="10">
      <c r="B10" s="17" t="s">
        <v>135</v>
      </c>
      <c r="C10" s="16" t="n">
        <v>0.0139960269763312</v>
      </c>
      <c r="D10" s="16" t="n">
        <v>0.0199031176922172</v>
      </c>
      <c r="E10" s="16" t="n">
        <v>0.0184558331662086</v>
      </c>
      <c r="F10" s="16" t="n">
        <v>0.0212983882070315</v>
      </c>
      <c r="G10" s="16" t="n">
        <v>0.0146362227214542</v>
      </c>
      <c r="H10" s="16" t="n">
        <v>0.0201440639959744</v>
      </c>
      <c r="I10" s="16" t="n">
        <v>0.0245172459041952</v>
      </c>
      <c r="J10" s="16" t="n">
        <v>0.0285027712929257</v>
      </c>
      <c r="K10" s="16" t="n">
        <v>0.0368819269371014</v>
      </c>
      <c r="L10" s="16" t="n">
        <v>0.0335303361032061</v>
      </c>
      <c r="M10" s="16" t="n">
        <v>0.0945094948144285</v>
      </c>
      <c r="N10" s="16" t="n">
        <v>0.0776728594050565</v>
      </c>
    </row>
    <row r="11">
      <c r="B11" s="17" t="s">
        <v>94</v>
      </c>
      <c r="C11" s="16" t="n">
        <v>0.0150442062711828</v>
      </c>
      <c r="D11" s="16" t="n">
        <v>0.0195517732334289</v>
      </c>
      <c r="E11" s="16" t="n">
        <v>0.0210858147057301</v>
      </c>
      <c r="F11" s="16" t="n">
        <v>0.0185724197424313</v>
      </c>
      <c r="G11" s="16" t="n">
        <v>0.0216285120453625</v>
      </c>
      <c r="H11" s="16" t="n">
        <v>0.0345983556024945</v>
      </c>
      <c r="I11" s="16" t="n">
        <v>0.0329383142563325</v>
      </c>
      <c r="J11" s="16" t="n">
        <v>0.0328665661571797</v>
      </c>
      <c r="K11" s="16" t="n">
        <v>0.0360523317782927</v>
      </c>
      <c r="L11" s="16" t="n">
        <v>0.0589962097225161</v>
      </c>
      <c r="M11" s="16" t="n">
        <v>0.0741862872336854</v>
      </c>
      <c r="N11" s="16" t="n">
        <v>0.0472366356111425</v>
      </c>
    </row>
    <row r="12">
      <c r="B12" s="25" t="s">
        <v>136</v>
      </c>
      <c r="C12" s="23" t="n">
        <v>0.936759831594054</v>
      </c>
      <c r="D12" s="23" t="n">
        <v>0.909705198197853</v>
      </c>
      <c r="E12" s="23" t="n">
        <v>0.902690687921197</v>
      </c>
      <c r="F12" s="23" t="n">
        <v>0.887313250913011</v>
      </c>
      <c r="G12" s="23" t="n">
        <v>0.881497288468246</v>
      </c>
      <c r="H12" s="23" t="n">
        <v>0.829156842522467</v>
      </c>
      <c r="I12" s="23" t="n">
        <v>0.799008384424627</v>
      </c>
      <c r="J12" s="23" t="n">
        <v>0.798067852652897</v>
      </c>
      <c r="K12" s="23" t="n">
        <v>0.785397178093344</v>
      </c>
      <c r="L12" s="23" t="n">
        <v>0.714290496438946</v>
      </c>
      <c r="M12" s="23" t="n">
        <v>0.508208828890908</v>
      </c>
      <c r="N12" s="23" t="n">
        <v>0.505140653730322</v>
      </c>
    </row>
    <row r="13">
      <c r="B13" s="25" t="s">
        <v>137</v>
      </c>
      <c r="C13" s="23" t="n">
        <v>0.0481959621347629</v>
      </c>
      <c r="D13" s="23" t="n">
        <v>0.0707430285687179</v>
      </c>
      <c r="E13" s="23" t="n">
        <v>0.0762234973730728</v>
      </c>
      <c r="F13" s="23" t="n">
        <v>0.0941143293445575</v>
      </c>
      <c r="G13" s="23" t="n">
        <v>0.0968741994863911</v>
      </c>
      <c r="H13" s="23" t="n">
        <v>0.136244801875038</v>
      </c>
      <c r="I13" s="23" t="n">
        <v>0.168053301319041</v>
      </c>
      <c r="J13" s="23" t="n">
        <v>0.169065581189923</v>
      </c>
      <c r="K13" s="23" t="n">
        <v>0.178550490128364</v>
      </c>
      <c r="L13" s="23" t="n">
        <v>0.226713293838538</v>
      </c>
      <c r="M13" s="23" t="n">
        <v>0.417604883875406</v>
      </c>
      <c r="N13" s="23" t="n">
        <v>0.447622710658536</v>
      </c>
    </row>
    <row r="14">
      <c r="B14" s="25" t="s">
        <v>138</v>
      </c>
      <c r="C14" s="24" t="n">
        <v>0.888563869459291</v>
      </c>
      <c r="D14" s="24" t="n">
        <v>0.838962169629135</v>
      </c>
      <c r="E14" s="24" t="n">
        <v>0.826467190548124</v>
      </c>
      <c r="F14" s="24" t="n">
        <v>0.793198921568454</v>
      </c>
      <c r="G14" s="24" t="n">
        <v>0.784623088981855</v>
      </c>
      <c r="H14" s="24" t="n">
        <v>0.692912040647429</v>
      </c>
      <c r="I14" s="24" t="n">
        <v>0.630955083105586</v>
      </c>
      <c r="J14" s="24" t="n">
        <v>0.629002271462974</v>
      </c>
      <c r="K14" s="24" t="n">
        <v>0.60684668796498</v>
      </c>
      <c r="L14" s="24" t="n">
        <v>0.487577202600408</v>
      </c>
      <c r="M14" s="24" t="n">
        <v>0.0906039450155018</v>
      </c>
      <c r="N14" s="24" t="n">
        <v>0.0575179430717859</v>
      </c>
    </row>
    <row r="15">
      <c r="B15" s="18"/>
      <c r="C15" s="18"/>
      <c r="D15" s="18"/>
      <c r="E15" s="18"/>
      <c r="F15" s="18"/>
      <c r="G15" s="18"/>
      <c r="H15" s="18"/>
      <c r="I15" s="18"/>
      <c r="J15" s="18"/>
      <c r="K15" s="18"/>
      <c r="L15" s="18"/>
      <c r="M15" s="18"/>
      <c r="N15" s="18"/>
    </row>
    <row r="16">
      <c r="B16" t="s">
        <v>63</v>
      </c>
    </row>
    <row r="17">
      <c r="B17" t="s">
        <v>64</v>
      </c>
    </row>
    <row r="21">
      <c r="B21"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0.569731138551502</v>
      </c>
      <c r="D9" s="16" t="n">
        <v>0.588723228441217</v>
      </c>
      <c r="E9" s="16" t="n">
        <v>0.552400354356202</v>
      </c>
      <c r="F9" s="16"/>
      <c r="G9" s="16" t="n">
        <v>0.569534141591173</v>
      </c>
      <c r="H9" s="16" t="n">
        <v>0.557238708952186</v>
      </c>
      <c r="I9" s="16" t="n">
        <v>0.581430870226388</v>
      </c>
      <c r="J9" s="16"/>
      <c r="K9" s="16" t="n">
        <v>0.661805587332754</v>
      </c>
      <c r="L9" s="16" t="n">
        <v>0.53982312358716</v>
      </c>
      <c r="M9" s="16" t="n">
        <v>0.582528754449553</v>
      </c>
      <c r="N9" s="16" t="n">
        <v>0.50983083211913</v>
      </c>
      <c r="O9" s="16" t="n">
        <v>0.533894522253874</v>
      </c>
      <c r="P9" s="16" t="n">
        <v>0.577786843850753</v>
      </c>
      <c r="Q9" s="16" t="n">
        <v>0.576151503831469</v>
      </c>
      <c r="R9" s="16" t="n">
        <v>0.479744854012032</v>
      </c>
      <c r="S9" s="16" t="n">
        <v>0.566964268983665</v>
      </c>
      <c r="T9" s="16" t="n">
        <v>0.5511813121035</v>
      </c>
      <c r="U9" s="16" t="n">
        <v>0.62730481103874</v>
      </c>
      <c r="V9" s="16" t="n">
        <v>0.536394208112786</v>
      </c>
      <c r="W9" s="16"/>
      <c r="X9" s="16" t="n">
        <v>0.524640171062832</v>
      </c>
      <c r="Y9" s="16" t="n">
        <v>0.646767931764284</v>
      </c>
      <c r="Z9" s="16"/>
      <c r="AA9" s="16" t="n">
        <v>0.595013801557456</v>
      </c>
      <c r="AB9" s="16" t="n">
        <v>0.568014690952619</v>
      </c>
      <c r="AC9" s="16" t="n">
        <v>0.553766877757881</v>
      </c>
      <c r="AD9" s="16"/>
      <c r="AE9" s="16" t="n">
        <v>0.559584562287988</v>
      </c>
      <c r="AF9" s="16" t="n">
        <v>0.561780163319782</v>
      </c>
      <c r="AG9" s="16" t="n">
        <v>0.613656136347713</v>
      </c>
      <c r="AH9" s="16"/>
      <c r="AI9" s="16" t="n">
        <v>0.655826658946595</v>
      </c>
      <c r="AJ9" s="16" t="n">
        <v>0.531880209002805</v>
      </c>
    </row>
    <row r="10">
      <c r="B10" s="17" t="s">
        <v>133</v>
      </c>
      <c r="C10" s="16" t="n">
        <v>0.367028693042552</v>
      </c>
      <c r="D10" s="16" t="n">
        <v>0.345484895326708</v>
      </c>
      <c r="E10" s="16" t="n">
        <v>0.38931358855118</v>
      </c>
      <c r="F10" s="16"/>
      <c r="G10" s="16" t="n">
        <v>0.389983499344691</v>
      </c>
      <c r="H10" s="16" t="n">
        <v>0.37236464445964</v>
      </c>
      <c r="I10" s="16" t="n">
        <v>0.352998353063171</v>
      </c>
      <c r="J10" s="16"/>
      <c r="K10" s="16" t="n">
        <v>0.298890896218948</v>
      </c>
      <c r="L10" s="16" t="n">
        <v>0.405411488976163</v>
      </c>
      <c r="M10" s="16" t="n">
        <v>0.347710052790947</v>
      </c>
      <c r="N10" s="16" t="n">
        <v>0.414913371002843</v>
      </c>
      <c r="O10" s="16" t="n">
        <v>0.420615728406181</v>
      </c>
      <c r="P10" s="16" t="n">
        <v>0.351527767976236</v>
      </c>
      <c r="Q10" s="16" t="n">
        <v>0.348564509862568</v>
      </c>
      <c r="R10" s="16" t="n">
        <v>0.379617686292666</v>
      </c>
      <c r="S10" s="16" t="n">
        <v>0.358522140359532</v>
      </c>
      <c r="T10" s="16" t="n">
        <v>0.409780406089378</v>
      </c>
      <c r="U10" s="16" t="n">
        <v>0.293634848775463</v>
      </c>
      <c r="V10" s="16" t="n">
        <v>0.421729391962442</v>
      </c>
      <c r="W10" s="16"/>
      <c r="X10" s="16" t="n">
        <v>0.406918220389367</v>
      </c>
      <c r="Y10" s="16" t="n">
        <v>0.29887843056827</v>
      </c>
      <c r="Z10" s="16"/>
      <c r="AA10" s="16" t="n">
        <v>0.348799837103449</v>
      </c>
      <c r="AB10" s="16" t="n">
        <v>0.377092996497216</v>
      </c>
      <c r="AC10" s="16" t="n">
        <v>0.366732781471013</v>
      </c>
      <c r="AD10" s="16"/>
      <c r="AE10" s="16" t="n">
        <v>0.371384967309402</v>
      </c>
      <c r="AF10" s="16" t="n">
        <v>0.373515587310083</v>
      </c>
      <c r="AG10" s="16" t="n">
        <v>0.341611687750889</v>
      </c>
      <c r="AH10" s="16"/>
      <c r="AI10" s="16" t="n">
        <v>0.289504351310425</v>
      </c>
      <c r="AJ10" s="16" t="n">
        <v>0.414629328600404</v>
      </c>
    </row>
    <row r="11">
      <c r="B11" s="17" t="s">
        <v>134</v>
      </c>
      <c r="C11" s="16" t="n">
        <v>0.0341999351584317</v>
      </c>
      <c r="D11" s="16" t="n">
        <v>0.0300967259569098</v>
      </c>
      <c r="E11" s="16" t="n">
        <v>0.0351436146444295</v>
      </c>
      <c r="F11" s="16"/>
      <c r="G11" s="16" t="n">
        <v>0.0242669201483405</v>
      </c>
      <c r="H11" s="16" t="n">
        <v>0.0406366943763403</v>
      </c>
      <c r="I11" s="16" t="n">
        <v>0.0321348406382883</v>
      </c>
      <c r="J11" s="16"/>
      <c r="K11" s="16" t="n">
        <v>0.0200353486283492</v>
      </c>
      <c r="L11" s="16" t="n">
        <v>0.02561807759144</v>
      </c>
      <c r="M11" s="16" t="n">
        <v>0.0578976110657425</v>
      </c>
      <c r="N11" s="16" t="n">
        <v>0.0486735157806572</v>
      </c>
      <c r="O11" s="16" t="n">
        <v>0.0275394436514712</v>
      </c>
      <c r="P11" s="16" t="n">
        <v>0.0323738033588264</v>
      </c>
      <c r="Q11" s="16" t="n">
        <v>0.0384754612109509</v>
      </c>
      <c r="R11" s="16" t="n">
        <v>0.114504273194851</v>
      </c>
      <c r="S11" s="16" t="n">
        <v>0.0372751027267799</v>
      </c>
      <c r="T11" s="16" t="n">
        <v>0.00864293307149049</v>
      </c>
      <c r="U11" s="16" t="n">
        <v>0.0116679239400913</v>
      </c>
      <c r="V11" s="16" t="n">
        <v>0.0253766152008896</v>
      </c>
      <c r="W11" s="16"/>
      <c r="X11" s="16" t="n">
        <v>0.0412585026162401</v>
      </c>
      <c r="Y11" s="16" t="n">
        <v>0.0221405487245014</v>
      </c>
      <c r="Z11" s="16"/>
      <c r="AA11" s="16" t="n">
        <v>0.026931091602628</v>
      </c>
      <c r="AB11" s="16" t="n">
        <v>0.0333437145565666</v>
      </c>
      <c r="AC11" s="16" t="n">
        <v>0.0405950023614913</v>
      </c>
      <c r="AD11" s="16"/>
      <c r="AE11" s="16" t="n">
        <v>0.0354224126115224</v>
      </c>
      <c r="AF11" s="16" t="n">
        <v>0.0381646155340321</v>
      </c>
      <c r="AG11" s="16" t="n">
        <v>0.0224912682897249</v>
      </c>
      <c r="AH11" s="16"/>
      <c r="AI11" s="16" t="n">
        <v>0.0236533630061064</v>
      </c>
      <c r="AJ11" s="16" t="n">
        <v>0.0315058199668658</v>
      </c>
    </row>
    <row r="12">
      <c r="B12" s="17" t="s">
        <v>135</v>
      </c>
      <c r="C12" s="16" t="n">
        <v>0.0139960269763312</v>
      </c>
      <c r="D12" s="16" t="n">
        <v>0.0147881437566942</v>
      </c>
      <c r="E12" s="16" t="n">
        <v>0.0135662928060199</v>
      </c>
      <c r="F12" s="16"/>
      <c r="G12" s="16" t="n">
        <v>0.00247243992909772</v>
      </c>
      <c r="H12" s="16" t="n">
        <v>0.0124293278144533</v>
      </c>
      <c r="I12" s="16" t="n">
        <v>0.0200049008708902</v>
      </c>
      <c r="J12" s="16"/>
      <c r="K12" s="16" t="n">
        <v>0.0128081113658187</v>
      </c>
      <c r="L12" s="16" t="n">
        <v>0.0148177531408912</v>
      </c>
      <c r="M12" s="16" t="n">
        <v>0</v>
      </c>
      <c r="N12" s="16" t="n">
        <v>0</v>
      </c>
      <c r="O12" s="16" t="n">
        <v>0.0179503056884738</v>
      </c>
      <c r="P12" s="16" t="n">
        <v>0.0237414779039353</v>
      </c>
      <c r="Q12" s="16" t="n">
        <v>0.0177940266985455</v>
      </c>
      <c r="R12" s="16" t="n">
        <v>0.0137863765138294</v>
      </c>
      <c r="S12" s="16" t="n">
        <v>0.0195799606530669</v>
      </c>
      <c r="T12" s="16" t="n">
        <v>0.0106616844596473</v>
      </c>
      <c r="U12" s="16" t="n">
        <v>0.034527650374591</v>
      </c>
      <c r="V12" s="16" t="n">
        <v>0</v>
      </c>
      <c r="W12" s="16"/>
      <c r="X12" s="16" t="n">
        <v>0.0134507968484468</v>
      </c>
      <c r="Y12" s="16" t="n">
        <v>0.0149275390496919</v>
      </c>
      <c r="Z12" s="16"/>
      <c r="AA12" s="16" t="n">
        <v>0.0190788557203987</v>
      </c>
      <c r="AB12" s="16" t="n">
        <v>0.00725267116008446</v>
      </c>
      <c r="AC12" s="16" t="n">
        <v>0.0193445708110761</v>
      </c>
      <c r="AD12" s="16"/>
      <c r="AE12" s="16" t="n">
        <v>0.0180171702313177</v>
      </c>
      <c r="AF12" s="16" t="n">
        <v>0.010762197544594</v>
      </c>
      <c r="AG12" s="16" t="n">
        <v>0.0102138613935884</v>
      </c>
      <c r="AH12" s="16"/>
      <c r="AI12" s="16" t="n">
        <v>0.0189332839884691</v>
      </c>
      <c r="AJ12" s="16" t="n">
        <v>0.0102113863455071</v>
      </c>
    </row>
    <row r="13">
      <c r="B13" s="17" t="s">
        <v>94</v>
      </c>
      <c r="C13" s="16" t="n">
        <v>0.0150442062711828</v>
      </c>
      <c r="D13" s="16" t="n">
        <v>0.0209070065184712</v>
      </c>
      <c r="E13" s="16" t="n">
        <v>0.00957614964216833</v>
      </c>
      <c r="F13" s="16"/>
      <c r="G13" s="16" t="n">
        <v>0.0137429989866979</v>
      </c>
      <c r="H13" s="16" t="n">
        <v>0.0173306243973807</v>
      </c>
      <c r="I13" s="16" t="n">
        <v>0.013431035201262</v>
      </c>
      <c r="J13" s="16"/>
      <c r="K13" s="16" t="n">
        <v>0.00646005645413013</v>
      </c>
      <c r="L13" s="16" t="n">
        <v>0.0143295567043462</v>
      </c>
      <c r="M13" s="16" t="n">
        <v>0.0118635816937571</v>
      </c>
      <c r="N13" s="16" t="n">
        <v>0.0265822810973702</v>
      </c>
      <c r="O13" s="16" t="n">
        <v>0</v>
      </c>
      <c r="P13" s="16" t="n">
        <v>0.0145701069102494</v>
      </c>
      <c r="Q13" s="16" t="n">
        <v>0.0190144983964673</v>
      </c>
      <c r="R13" s="16" t="n">
        <v>0.0123468099866224</v>
      </c>
      <c r="S13" s="16" t="n">
        <v>0.0176585272769562</v>
      </c>
      <c r="T13" s="16" t="n">
        <v>0.0197336642759842</v>
      </c>
      <c r="U13" s="16" t="n">
        <v>0.0328647658711148</v>
      </c>
      <c r="V13" s="16" t="n">
        <v>0.0164997847238826</v>
      </c>
      <c r="W13" s="16"/>
      <c r="X13" s="16" t="n">
        <v>0.0137323090831141</v>
      </c>
      <c r="Y13" s="16" t="n">
        <v>0.0172855498932526</v>
      </c>
      <c r="Z13" s="16"/>
      <c r="AA13" s="16" t="n">
        <v>0.0101764140160682</v>
      </c>
      <c r="AB13" s="16" t="n">
        <v>0.0142959268335134</v>
      </c>
      <c r="AC13" s="16" t="n">
        <v>0.0195607675985389</v>
      </c>
      <c r="AD13" s="16"/>
      <c r="AE13" s="16" t="n">
        <v>0.0155908875597698</v>
      </c>
      <c r="AF13" s="16" t="n">
        <v>0.0157774362915089</v>
      </c>
      <c r="AG13" s="16" t="n">
        <v>0.0120270462180847</v>
      </c>
      <c r="AH13" s="16"/>
      <c r="AI13" s="16" t="n">
        <v>0.0120823427484043</v>
      </c>
      <c r="AJ13" s="16" t="n">
        <v>0.0117732560844187</v>
      </c>
    </row>
    <row r="14">
      <c r="B14" s="17" t="s">
        <v>136</v>
      </c>
      <c r="C14" s="23" t="n">
        <v>0.936759831594054</v>
      </c>
      <c r="D14" s="23" t="n">
        <v>0.934208123767925</v>
      </c>
      <c r="E14" s="23" t="n">
        <v>0.941713942907382</v>
      </c>
      <c r="F14" s="23"/>
      <c r="G14" s="23" t="n">
        <v>0.959517640935864</v>
      </c>
      <c r="H14" s="23" t="n">
        <v>0.929603353411826</v>
      </c>
      <c r="I14" s="23" t="n">
        <v>0.934429223289559</v>
      </c>
      <c r="J14" s="23"/>
      <c r="K14" s="23" t="n">
        <v>0.960696483551702</v>
      </c>
      <c r="L14" s="23" t="n">
        <v>0.945234612563323</v>
      </c>
      <c r="M14" s="23" t="n">
        <v>0.9302388072405</v>
      </c>
      <c r="N14" s="23" t="n">
        <v>0.924744203121973</v>
      </c>
      <c r="O14" s="23" t="n">
        <v>0.954510250660055</v>
      </c>
      <c r="P14" s="23" t="n">
        <v>0.929314611826989</v>
      </c>
      <c r="Q14" s="23" t="n">
        <v>0.924716013694036</v>
      </c>
      <c r="R14" s="23" t="n">
        <v>0.859362540304697</v>
      </c>
      <c r="S14" s="23" t="n">
        <v>0.925486409343197</v>
      </c>
      <c r="T14" s="23" t="n">
        <v>0.960961718192878</v>
      </c>
      <c r="U14" s="23" t="n">
        <v>0.920939659814203</v>
      </c>
      <c r="V14" s="23" t="n">
        <v>0.958123600075228</v>
      </c>
      <c r="W14" s="23"/>
      <c r="X14" s="23" t="n">
        <v>0.931558391452199</v>
      </c>
      <c r="Y14" s="23" t="n">
        <v>0.945646362332554</v>
      </c>
      <c r="Z14" s="23"/>
      <c r="AA14" s="23" t="n">
        <v>0.943813638660905</v>
      </c>
      <c r="AB14" s="23" t="n">
        <v>0.945107687449835</v>
      </c>
      <c r="AC14" s="23" t="n">
        <v>0.920499659228894</v>
      </c>
      <c r="AD14" s="23"/>
      <c r="AE14" s="23" t="n">
        <v>0.93096952959739</v>
      </c>
      <c r="AF14" s="23" t="n">
        <v>0.935295750629865</v>
      </c>
      <c r="AG14" s="23" t="n">
        <v>0.955267824098602</v>
      </c>
      <c r="AH14" s="23"/>
      <c r="AI14" s="23" t="n">
        <v>0.94533101025702</v>
      </c>
      <c r="AJ14" s="23" t="n">
        <v>0.946509537603208</v>
      </c>
    </row>
    <row r="15">
      <c r="B15" s="17" t="s">
        <v>137</v>
      </c>
      <c r="C15" s="23" t="n">
        <v>0.0481959621347629</v>
      </c>
      <c r="D15" s="23" t="n">
        <v>0.0448848697136041</v>
      </c>
      <c r="E15" s="23" t="n">
        <v>0.0487099074504494</v>
      </c>
      <c r="F15" s="23"/>
      <c r="G15" s="23" t="n">
        <v>0.0267393600774382</v>
      </c>
      <c r="H15" s="23" t="n">
        <v>0.0530660221907936</v>
      </c>
      <c r="I15" s="23" t="n">
        <v>0.0521397415091785</v>
      </c>
      <c r="J15" s="23"/>
      <c r="K15" s="23" t="n">
        <v>0.0328434599941679</v>
      </c>
      <c r="L15" s="23" t="n">
        <v>0.0404358307323312</v>
      </c>
      <c r="M15" s="23" t="n">
        <v>0.0578976110657425</v>
      </c>
      <c r="N15" s="23" t="n">
        <v>0.0486735157806572</v>
      </c>
      <c r="O15" s="23" t="n">
        <v>0.045489749339945</v>
      </c>
      <c r="P15" s="23" t="n">
        <v>0.0561152812627617</v>
      </c>
      <c r="Q15" s="23" t="n">
        <v>0.0562694879094964</v>
      </c>
      <c r="R15" s="23" t="n">
        <v>0.12829064970868</v>
      </c>
      <c r="S15" s="23" t="n">
        <v>0.0568550633798468</v>
      </c>
      <c r="T15" s="23" t="n">
        <v>0.0193046175311378</v>
      </c>
      <c r="U15" s="23" t="n">
        <v>0.0461955743146823</v>
      </c>
      <c r="V15" s="23" t="n">
        <v>0.0253766152008896</v>
      </c>
      <c r="W15" s="23"/>
      <c r="X15" s="23" t="n">
        <v>0.0547092994646869</v>
      </c>
      <c r="Y15" s="23" t="n">
        <v>0.0370680877741932</v>
      </c>
      <c r="Z15" s="23"/>
      <c r="AA15" s="23" t="n">
        <v>0.0460099473230267</v>
      </c>
      <c r="AB15" s="23" t="n">
        <v>0.0405963857166511</v>
      </c>
      <c r="AC15" s="23" t="n">
        <v>0.0599395731725674</v>
      </c>
      <c r="AD15" s="23"/>
      <c r="AE15" s="23" t="n">
        <v>0.0534395828428401</v>
      </c>
      <c r="AF15" s="23" t="n">
        <v>0.0489268130786262</v>
      </c>
      <c r="AG15" s="23" t="n">
        <v>0.0327051296833133</v>
      </c>
      <c r="AH15" s="23"/>
      <c r="AI15" s="23" t="n">
        <v>0.0425866469945755</v>
      </c>
      <c r="AJ15" s="23" t="n">
        <v>0.0417172063123729</v>
      </c>
    </row>
    <row r="16">
      <c r="B16" s="17" t="s">
        <v>138</v>
      </c>
      <c r="C16" s="24" t="n">
        <v>0.888563869459291</v>
      </c>
      <c r="D16" s="24" t="n">
        <v>0.889323254054321</v>
      </c>
      <c r="E16" s="24" t="n">
        <v>0.893004035456933</v>
      </c>
      <c r="F16" s="24"/>
      <c r="G16" s="24" t="n">
        <v>0.932778280858426</v>
      </c>
      <c r="H16" s="24" t="n">
        <v>0.876537331221032</v>
      </c>
      <c r="I16" s="24" t="n">
        <v>0.882289481780381</v>
      </c>
      <c r="J16" s="24"/>
      <c r="K16" s="24" t="n">
        <v>0.927853023557534</v>
      </c>
      <c r="L16" s="24" t="n">
        <v>0.904798781830991</v>
      </c>
      <c r="M16" s="24" t="n">
        <v>0.872341196174758</v>
      </c>
      <c r="N16" s="24" t="n">
        <v>0.876070687341316</v>
      </c>
      <c r="O16" s="24" t="n">
        <v>0.90902050132011</v>
      </c>
      <c r="P16" s="24" t="n">
        <v>0.873199330564227</v>
      </c>
      <c r="Q16" s="24" t="n">
        <v>0.86844652578454</v>
      </c>
      <c r="R16" s="24" t="n">
        <v>0.731071890596017</v>
      </c>
      <c r="S16" s="24" t="n">
        <v>0.86863134596335</v>
      </c>
      <c r="T16" s="24" t="n">
        <v>0.94165710066174</v>
      </c>
      <c r="U16" s="24" t="n">
        <v>0.874744085499521</v>
      </c>
      <c r="V16" s="24" t="n">
        <v>0.932746984874338</v>
      </c>
      <c r="W16" s="24"/>
      <c r="X16" s="24" t="n">
        <v>0.876849091987512</v>
      </c>
      <c r="Y16" s="24" t="n">
        <v>0.908578274558361</v>
      </c>
      <c r="Z16" s="24"/>
      <c r="AA16" s="24" t="n">
        <v>0.897803691337878</v>
      </c>
      <c r="AB16" s="24" t="n">
        <v>0.904511301733184</v>
      </c>
      <c r="AC16" s="24" t="n">
        <v>0.860560086056326</v>
      </c>
      <c r="AD16" s="24"/>
      <c r="AE16" s="24" t="n">
        <v>0.87752994675455</v>
      </c>
      <c r="AF16" s="24" t="n">
        <v>0.886368937551239</v>
      </c>
      <c r="AG16" s="24" t="n">
        <v>0.922562694415289</v>
      </c>
      <c r="AH16" s="24"/>
      <c r="AI16" s="24" t="n">
        <v>0.902744363262445</v>
      </c>
      <c r="AJ16" s="24" t="n">
        <v>0.904792331290835</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0.324771505211051</v>
      </c>
      <c r="D9" s="16" t="n">
        <v>0.342898171823328</v>
      </c>
      <c r="E9" s="16" t="n">
        <v>0.309821781438637</v>
      </c>
      <c r="F9" s="16"/>
      <c r="G9" s="16" t="n">
        <v>0.284585151257304</v>
      </c>
      <c r="H9" s="16" t="n">
        <v>0.301607016976109</v>
      </c>
      <c r="I9" s="16" t="n">
        <v>0.362193802616373</v>
      </c>
      <c r="J9" s="16"/>
      <c r="K9" s="16" t="n">
        <v>0.392802838961154</v>
      </c>
      <c r="L9" s="16" t="n">
        <v>0.294665972528116</v>
      </c>
      <c r="M9" s="16" t="n">
        <v>0.352996088657868</v>
      </c>
      <c r="N9" s="16" t="n">
        <v>0.356383313061969</v>
      </c>
      <c r="O9" s="16" t="n">
        <v>0.336124855076507</v>
      </c>
      <c r="P9" s="16" t="n">
        <v>0.344789762019616</v>
      </c>
      <c r="Q9" s="16" t="n">
        <v>0.295305991735892</v>
      </c>
      <c r="R9" s="16" t="n">
        <v>0.322502873448911</v>
      </c>
      <c r="S9" s="16" t="n">
        <v>0.325038458121567</v>
      </c>
      <c r="T9" s="16" t="n">
        <v>0.24952359712911</v>
      </c>
      <c r="U9" s="16" t="n">
        <v>0.286260444266325</v>
      </c>
      <c r="V9" s="16" t="n">
        <v>0.210716623176904</v>
      </c>
      <c r="W9" s="16"/>
      <c r="X9" s="16" t="n">
        <v>0.307968577198204</v>
      </c>
      <c r="Y9" s="16" t="n">
        <v>0.353478888591552</v>
      </c>
      <c r="Z9" s="16"/>
      <c r="AA9" s="16" t="n">
        <v>0.386183432451494</v>
      </c>
      <c r="AB9" s="16" t="n">
        <v>0.3021928940247</v>
      </c>
      <c r="AC9" s="16" t="n">
        <v>0.310617451168748</v>
      </c>
      <c r="AD9" s="16"/>
      <c r="AE9" s="16" t="n">
        <v>0.354599284755258</v>
      </c>
      <c r="AF9" s="16" t="n">
        <v>0.307217443806603</v>
      </c>
      <c r="AG9" s="16" t="n">
        <v>0.28298673391082</v>
      </c>
      <c r="AH9" s="16"/>
      <c r="AI9" s="16" t="n">
        <v>0.372688033380839</v>
      </c>
      <c r="AJ9" s="16" t="n">
        <v>0.332349196605733</v>
      </c>
    </row>
    <row r="10">
      <c r="B10" s="17" t="s">
        <v>133</v>
      </c>
      <c r="C10" s="16" t="n">
        <v>0.504385337311416</v>
      </c>
      <c r="D10" s="16" t="n">
        <v>0.46716715054701</v>
      </c>
      <c r="E10" s="16" t="n">
        <v>0.540124695192475</v>
      </c>
      <c r="F10" s="16"/>
      <c r="G10" s="16" t="n">
        <v>0.527975947517764</v>
      </c>
      <c r="H10" s="16" t="n">
        <v>0.520324446787908</v>
      </c>
      <c r="I10" s="16" t="n">
        <v>0.48023957721894</v>
      </c>
      <c r="J10" s="16"/>
      <c r="K10" s="16" t="n">
        <v>0.456835075944138</v>
      </c>
      <c r="L10" s="16" t="n">
        <v>0.502761199121709</v>
      </c>
      <c r="M10" s="16" t="n">
        <v>0.461570045112753</v>
      </c>
      <c r="N10" s="16" t="n">
        <v>0.524928003182886</v>
      </c>
      <c r="O10" s="16" t="n">
        <v>0.51668161392711</v>
      </c>
      <c r="P10" s="16" t="n">
        <v>0.495009983162182</v>
      </c>
      <c r="Q10" s="16" t="n">
        <v>0.533682399309962</v>
      </c>
      <c r="R10" s="16" t="n">
        <v>0.50812355081585</v>
      </c>
      <c r="S10" s="16" t="n">
        <v>0.480430111521805</v>
      </c>
      <c r="T10" s="16" t="n">
        <v>0.597218185370863</v>
      </c>
      <c r="U10" s="16" t="n">
        <v>0.498183383769199</v>
      </c>
      <c r="V10" s="16" t="n">
        <v>0.560075295495482</v>
      </c>
      <c r="W10" s="16"/>
      <c r="X10" s="16" t="n">
        <v>0.521182670874594</v>
      </c>
      <c r="Y10" s="16" t="n">
        <v>0.475687511908628</v>
      </c>
      <c r="Z10" s="16"/>
      <c r="AA10" s="16" t="n">
        <v>0.492774946081246</v>
      </c>
      <c r="AB10" s="16" t="n">
        <v>0.526380093758417</v>
      </c>
      <c r="AC10" s="16" t="n">
        <v>0.483351782734377</v>
      </c>
      <c r="AD10" s="16"/>
      <c r="AE10" s="16" t="n">
        <v>0.491557275141943</v>
      </c>
      <c r="AF10" s="16" t="n">
        <v>0.529237512713538</v>
      </c>
      <c r="AG10" s="16" t="n">
        <v>0.485431036813928</v>
      </c>
      <c r="AH10" s="16"/>
      <c r="AI10" s="16" t="n">
        <v>0.506130586383128</v>
      </c>
      <c r="AJ10" s="16" t="n">
        <v>0.518240629133628</v>
      </c>
    </row>
    <row r="11">
      <c r="B11" s="17" t="s">
        <v>134</v>
      </c>
      <c r="C11" s="16" t="n">
        <v>0.116100737879064</v>
      </c>
      <c r="D11" s="16" t="n">
        <v>0.126729798634368</v>
      </c>
      <c r="E11" s="16" t="n">
        <v>0.104433926361533</v>
      </c>
      <c r="F11" s="16"/>
      <c r="G11" s="16" t="n">
        <v>0.11697346481934</v>
      </c>
      <c r="H11" s="16" t="n">
        <v>0.124508810430212</v>
      </c>
      <c r="I11" s="16" t="n">
        <v>0.107933869313726</v>
      </c>
      <c r="J11" s="16"/>
      <c r="K11" s="16" t="n">
        <v>0.125154635430135</v>
      </c>
      <c r="L11" s="16" t="n">
        <v>0.148229551027643</v>
      </c>
      <c r="M11" s="16" t="n">
        <v>0.0821928963118877</v>
      </c>
      <c r="N11" s="16" t="n">
        <v>0.0760194380205152</v>
      </c>
      <c r="O11" s="16" t="n">
        <v>0.114623471776087</v>
      </c>
      <c r="P11" s="16" t="n">
        <v>0.105772399708798</v>
      </c>
      <c r="Q11" s="16" t="n">
        <v>0.106448593811025</v>
      </c>
      <c r="R11" s="16" t="n">
        <v>0.120490159866674</v>
      </c>
      <c r="S11" s="16" t="n">
        <v>0.13614596401412</v>
      </c>
      <c r="T11" s="16" t="n">
        <v>0.0912244293771398</v>
      </c>
      <c r="U11" s="16" t="n">
        <v>0.13693049760592</v>
      </c>
      <c r="V11" s="16" t="n">
        <v>0.161955066201953</v>
      </c>
      <c r="W11" s="16"/>
      <c r="X11" s="16" t="n">
        <v>0.116176234272481</v>
      </c>
      <c r="Y11" s="16" t="n">
        <v>0.11597175417408</v>
      </c>
      <c r="Z11" s="16"/>
      <c r="AA11" s="16" t="n">
        <v>0.0910763394321148</v>
      </c>
      <c r="AB11" s="16" t="n">
        <v>0.107635581626396</v>
      </c>
      <c r="AC11" s="16" t="n">
        <v>0.145496841729196</v>
      </c>
      <c r="AD11" s="16"/>
      <c r="AE11" s="16" t="n">
        <v>0.107228603061089</v>
      </c>
      <c r="AF11" s="16" t="n">
        <v>0.113598141912101</v>
      </c>
      <c r="AG11" s="16" t="n">
        <v>0.145012730409928</v>
      </c>
      <c r="AH11" s="16"/>
      <c r="AI11" s="16" t="n">
        <v>0.0819708054094582</v>
      </c>
      <c r="AJ11" s="16" t="n">
        <v>0.105472782955802</v>
      </c>
    </row>
    <row r="12">
      <c r="B12" s="17" t="s">
        <v>135</v>
      </c>
      <c r="C12" s="16" t="n">
        <v>0.0201440639959744</v>
      </c>
      <c r="D12" s="16" t="n">
        <v>0.020183883817725</v>
      </c>
      <c r="E12" s="16" t="n">
        <v>0.0196343555045297</v>
      </c>
      <c r="F12" s="16"/>
      <c r="G12" s="16" t="n">
        <v>0.0135707686025444</v>
      </c>
      <c r="H12" s="16" t="n">
        <v>0.0176319848564986</v>
      </c>
      <c r="I12" s="16" t="n">
        <v>0.0250772784063797</v>
      </c>
      <c r="J12" s="16"/>
      <c r="K12" s="16" t="n">
        <v>0.0156502196669738</v>
      </c>
      <c r="L12" s="16" t="n">
        <v>0.0207663536744638</v>
      </c>
      <c r="M12" s="16" t="n">
        <v>0.0238089288338958</v>
      </c>
      <c r="N12" s="16" t="n">
        <v>0.0151614887694245</v>
      </c>
      <c r="O12" s="16" t="n">
        <v>0.0220060122323668</v>
      </c>
      <c r="P12" s="16" t="n">
        <v>0.0149322241736916</v>
      </c>
      <c r="Q12" s="16" t="n">
        <v>0.0239756845396945</v>
      </c>
      <c r="R12" s="16" t="n">
        <v>0.022750229368114</v>
      </c>
      <c r="S12" s="16" t="n">
        <v>0.0340473000637089</v>
      </c>
      <c r="T12" s="16" t="n">
        <v>0</v>
      </c>
      <c r="U12" s="16" t="n">
        <v>0.0214993140879623</v>
      </c>
      <c r="V12" s="16" t="n">
        <v>0.0418763999247722</v>
      </c>
      <c r="W12" s="16"/>
      <c r="X12" s="16" t="n">
        <v>0.0202950381206362</v>
      </c>
      <c r="Y12" s="16" t="n">
        <v>0.0198861284698632</v>
      </c>
      <c r="Z12" s="16"/>
      <c r="AA12" s="16" t="n">
        <v>0.0230053368561628</v>
      </c>
      <c r="AB12" s="16" t="n">
        <v>0.0195034412401371</v>
      </c>
      <c r="AC12" s="16" t="n">
        <v>0.0189344080671893</v>
      </c>
      <c r="AD12" s="16"/>
      <c r="AE12" s="16" t="n">
        <v>0.0188839013772568</v>
      </c>
      <c r="AF12" s="16" t="n">
        <v>0.0186201428902644</v>
      </c>
      <c r="AG12" s="16" t="n">
        <v>0.0267441601829916</v>
      </c>
      <c r="AH12" s="16"/>
      <c r="AI12" s="16" t="n">
        <v>0.0259661446399839</v>
      </c>
      <c r="AJ12" s="16" t="n">
        <v>0.0201574374228357</v>
      </c>
    </row>
    <row r="13">
      <c r="B13" s="17" t="s">
        <v>94</v>
      </c>
      <c r="C13" s="16" t="n">
        <v>0.0345983556024945</v>
      </c>
      <c r="D13" s="16" t="n">
        <v>0.0430209951775692</v>
      </c>
      <c r="E13" s="16" t="n">
        <v>0.0259852415028257</v>
      </c>
      <c r="F13" s="16"/>
      <c r="G13" s="16" t="n">
        <v>0.0568946678030473</v>
      </c>
      <c r="H13" s="16" t="n">
        <v>0.0359277409492724</v>
      </c>
      <c r="I13" s="16" t="n">
        <v>0.0245554724445822</v>
      </c>
      <c r="J13" s="16"/>
      <c r="K13" s="16" t="n">
        <v>0.00955722999759874</v>
      </c>
      <c r="L13" s="16" t="n">
        <v>0.0335769236480685</v>
      </c>
      <c r="M13" s="16" t="n">
        <v>0.079432041083595</v>
      </c>
      <c r="N13" s="16" t="n">
        <v>0.0275077569652054</v>
      </c>
      <c r="O13" s="16" t="n">
        <v>0.0105640469879288</v>
      </c>
      <c r="P13" s="16" t="n">
        <v>0.0394956309357123</v>
      </c>
      <c r="Q13" s="16" t="n">
        <v>0.0405873306034266</v>
      </c>
      <c r="R13" s="16" t="n">
        <v>0.0261331865004518</v>
      </c>
      <c r="S13" s="16" t="n">
        <v>0.024338166278799</v>
      </c>
      <c r="T13" s="16" t="n">
        <v>0.0620337881228873</v>
      </c>
      <c r="U13" s="16" t="n">
        <v>0.0571263602705947</v>
      </c>
      <c r="V13" s="16" t="n">
        <v>0.0253766152008896</v>
      </c>
      <c r="W13" s="16"/>
      <c r="X13" s="16" t="n">
        <v>0.0343774795340845</v>
      </c>
      <c r="Y13" s="16" t="n">
        <v>0.0349757168558771</v>
      </c>
      <c r="Z13" s="16"/>
      <c r="AA13" s="16" t="n">
        <v>0.00695994517898223</v>
      </c>
      <c r="AB13" s="16" t="n">
        <v>0.0442879893503506</v>
      </c>
      <c r="AC13" s="16" t="n">
        <v>0.0415995163004896</v>
      </c>
      <c r="AD13" s="16"/>
      <c r="AE13" s="16" t="n">
        <v>0.0277309356644541</v>
      </c>
      <c r="AF13" s="16" t="n">
        <v>0.0313267586774933</v>
      </c>
      <c r="AG13" s="16" t="n">
        <v>0.0598253386823335</v>
      </c>
      <c r="AH13" s="16"/>
      <c r="AI13" s="16" t="n">
        <v>0.0132444301865911</v>
      </c>
      <c r="AJ13" s="16" t="n">
        <v>0.0237799538820013</v>
      </c>
    </row>
    <row r="14">
      <c r="B14" s="17" t="s">
        <v>136</v>
      </c>
      <c r="C14" s="23" t="n">
        <v>0.829156842522467</v>
      </c>
      <c r="D14" s="23" t="n">
        <v>0.810065322370338</v>
      </c>
      <c r="E14" s="23" t="n">
        <v>0.849946476631111</v>
      </c>
      <c r="F14" s="23"/>
      <c r="G14" s="23" t="n">
        <v>0.812561098775068</v>
      </c>
      <c r="H14" s="23" t="n">
        <v>0.821931463764017</v>
      </c>
      <c r="I14" s="23" t="n">
        <v>0.842433379835312</v>
      </c>
      <c r="J14" s="23"/>
      <c r="K14" s="23" t="n">
        <v>0.849637914905293</v>
      </c>
      <c r="L14" s="23" t="n">
        <v>0.797427171649825</v>
      </c>
      <c r="M14" s="23" t="n">
        <v>0.814566133770621</v>
      </c>
      <c r="N14" s="23" t="n">
        <v>0.881311316244855</v>
      </c>
      <c r="O14" s="23" t="n">
        <v>0.852806469003618</v>
      </c>
      <c r="P14" s="23" t="n">
        <v>0.839799745181798</v>
      </c>
      <c r="Q14" s="23" t="n">
        <v>0.828988391045854</v>
      </c>
      <c r="R14" s="23" t="n">
        <v>0.830626424264761</v>
      </c>
      <c r="S14" s="23" t="n">
        <v>0.805468569643372</v>
      </c>
      <c r="T14" s="23" t="n">
        <v>0.846741782499973</v>
      </c>
      <c r="U14" s="23" t="n">
        <v>0.784443828035523</v>
      </c>
      <c r="V14" s="23" t="n">
        <v>0.770791918672385</v>
      </c>
      <c r="W14" s="23"/>
      <c r="X14" s="23" t="n">
        <v>0.829151248072798</v>
      </c>
      <c r="Y14" s="23" t="n">
        <v>0.82916640050018</v>
      </c>
      <c r="Z14" s="23"/>
      <c r="AA14" s="23" t="n">
        <v>0.87895837853274</v>
      </c>
      <c r="AB14" s="23" t="n">
        <v>0.828572987783116</v>
      </c>
      <c r="AC14" s="23" t="n">
        <v>0.793969233903125</v>
      </c>
      <c r="AD14" s="23"/>
      <c r="AE14" s="23" t="n">
        <v>0.846156559897201</v>
      </c>
      <c r="AF14" s="23" t="n">
        <v>0.836454956520141</v>
      </c>
      <c r="AG14" s="23" t="n">
        <v>0.768417770724747</v>
      </c>
      <c r="AH14" s="23"/>
      <c r="AI14" s="23" t="n">
        <v>0.878818619763967</v>
      </c>
      <c r="AJ14" s="23" t="n">
        <v>0.850589825739361</v>
      </c>
    </row>
    <row r="15">
      <c r="B15" s="17" t="s">
        <v>137</v>
      </c>
      <c r="C15" s="23" t="n">
        <v>0.136244801875038</v>
      </c>
      <c r="D15" s="23" t="n">
        <v>0.146913682452093</v>
      </c>
      <c r="E15" s="23" t="n">
        <v>0.124068281866063</v>
      </c>
      <c r="F15" s="23"/>
      <c r="G15" s="23" t="n">
        <v>0.130544233421885</v>
      </c>
      <c r="H15" s="23" t="n">
        <v>0.142140795286711</v>
      </c>
      <c r="I15" s="23" t="n">
        <v>0.133011147720105</v>
      </c>
      <c r="J15" s="23"/>
      <c r="K15" s="23" t="n">
        <v>0.140804855097109</v>
      </c>
      <c r="L15" s="23" t="n">
        <v>0.168995904702106</v>
      </c>
      <c r="M15" s="23" t="n">
        <v>0.106001825145783</v>
      </c>
      <c r="N15" s="23" t="n">
        <v>0.0911809267899397</v>
      </c>
      <c r="O15" s="23" t="n">
        <v>0.136629484008454</v>
      </c>
      <c r="P15" s="23" t="n">
        <v>0.120704623882489</v>
      </c>
      <c r="Q15" s="23" t="n">
        <v>0.130424278350719</v>
      </c>
      <c r="R15" s="23" t="n">
        <v>0.143240389234788</v>
      </c>
      <c r="S15" s="23" t="n">
        <v>0.170193264077829</v>
      </c>
      <c r="T15" s="23" t="n">
        <v>0.0912244293771398</v>
      </c>
      <c r="U15" s="23" t="n">
        <v>0.158429811693882</v>
      </c>
      <c r="V15" s="23" t="n">
        <v>0.203831466126725</v>
      </c>
      <c r="W15" s="23"/>
      <c r="X15" s="23" t="n">
        <v>0.136471272393118</v>
      </c>
      <c r="Y15" s="23" t="n">
        <v>0.135857882643943</v>
      </c>
      <c r="Z15" s="23"/>
      <c r="AA15" s="23" t="n">
        <v>0.114081676288278</v>
      </c>
      <c r="AB15" s="23" t="n">
        <v>0.127139022866533</v>
      </c>
      <c r="AC15" s="23" t="n">
        <v>0.164431249796386</v>
      </c>
      <c r="AD15" s="23"/>
      <c r="AE15" s="23" t="n">
        <v>0.126112504438345</v>
      </c>
      <c r="AF15" s="23" t="n">
        <v>0.132218284802366</v>
      </c>
      <c r="AG15" s="23" t="n">
        <v>0.171756890592919</v>
      </c>
      <c r="AH15" s="23"/>
      <c r="AI15" s="23" t="n">
        <v>0.107936950049442</v>
      </c>
      <c r="AJ15" s="23" t="n">
        <v>0.125630220378638</v>
      </c>
    </row>
    <row r="16">
      <c r="B16" s="17" t="s">
        <v>138</v>
      </c>
      <c r="C16" s="24" t="n">
        <v>0.692912040647429</v>
      </c>
      <c r="D16" s="24" t="n">
        <v>0.663151639918245</v>
      </c>
      <c r="E16" s="24" t="n">
        <v>0.725878194765048</v>
      </c>
      <c r="F16" s="24"/>
      <c r="G16" s="24" t="n">
        <v>0.682016865353184</v>
      </c>
      <c r="H16" s="24" t="n">
        <v>0.679790668477306</v>
      </c>
      <c r="I16" s="24" t="n">
        <v>0.709422232115207</v>
      </c>
      <c r="J16" s="24"/>
      <c r="K16" s="24" t="n">
        <v>0.708833059808184</v>
      </c>
      <c r="L16" s="24" t="n">
        <v>0.628431266947719</v>
      </c>
      <c r="M16" s="24" t="n">
        <v>0.708564308624838</v>
      </c>
      <c r="N16" s="24" t="n">
        <v>0.790130389454915</v>
      </c>
      <c r="O16" s="24" t="n">
        <v>0.716176984995164</v>
      </c>
      <c r="P16" s="24" t="n">
        <v>0.719095121299309</v>
      </c>
      <c r="Q16" s="24" t="n">
        <v>0.698564112695135</v>
      </c>
      <c r="R16" s="24" t="n">
        <v>0.687386035029973</v>
      </c>
      <c r="S16" s="24" t="n">
        <v>0.635275305565543</v>
      </c>
      <c r="T16" s="24" t="n">
        <v>0.755517353122833</v>
      </c>
      <c r="U16" s="24" t="n">
        <v>0.626014016341642</v>
      </c>
      <c r="V16" s="24" t="n">
        <v>0.56696045254566</v>
      </c>
      <c r="W16" s="24"/>
      <c r="X16" s="24" t="n">
        <v>0.69267997567968</v>
      </c>
      <c r="Y16" s="24" t="n">
        <v>0.693308517856236</v>
      </c>
      <c r="Z16" s="24"/>
      <c r="AA16" s="24" t="n">
        <v>0.764876702244463</v>
      </c>
      <c r="AB16" s="24" t="n">
        <v>0.701433964916583</v>
      </c>
      <c r="AC16" s="24" t="n">
        <v>0.629537984106739</v>
      </c>
      <c r="AD16" s="24"/>
      <c r="AE16" s="24" t="n">
        <v>0.720044055458855</v>
      </c>
      <c r="AF16" s="24" t="n">
        <v>0.704236671717775</v>
      </c>
      <c r="AG16" s="24" t="n">
        <v>0.596660880131828</v>
      </c>
      <c r="AH16" s="24"/>
      <c r="AI16" s="24" t="n">
        <v>0.770881669714525</v>
      </c>
      <c r="AJ16" s="24" t="n">
        <v>0.724959605360723</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0.474250865504206</v>
      </c>
      <c r="D9" s="16" t="n">
        <v>0.446144172101255</v>
      </c>
      <c r="E9" s="16" t="n">
        <v>0.499815080525892</v>
      </c>
      <c r="F9" s="16"/>
      <c r="G9" s="16" t="n">
        <v>0.445055715296411</v>
      </c>
      <c r="H9" s="16" t="n">
        <v>0.439589310004473</v>
      </c>
      <c r="I9" s="16" t="n">
        <v>0.518028009247842</v>
      </c>
      <c r="J9" s="16"/>
      <c r="K9" s="16" t="n">
        <v>0.490530775195476</v>
      </c>
      <c r="L9" s="16" t="n">
        <v>0.434923058941239</v>
      </c>
      <c r="M9" s="16" t="n">
        <v>0.45839710721055</v>
      </c>
      <c r="N9" s="16" t="n">
        <v>0.518278009635268</v>
      </c>
      <c r="O9" s="16" t="n">
        <v>0.445636800988785</v>
      </c>
      <c r="P9" s="16" t="n">
        <v>0.562095609978825</v>
      </c>
      <c r="Q9" s="16" t="n">
        <v>0.495905302138386</v>
      </c>
      <c r="R9" s="16" t="n">
        <v>0.478717380181074</v>
      </c>
      <c r="S9" s="16" t="n">
        <v>0.451841470207628</v>
      </c>
      <c r="T9" s="16" t="n">
        <v>0.433045782665737</v>
      </c>
      <c r="U9" s="16" t="n">
        <v>0.444924832778865</v>
      </c>
      <c r="V9" s="16" t="n">
        <v>0.460604876060171</v>
      </c>
      <c r="W9" s="16"/>
      <c r="X9" s="16" t="n">
        <v>0.450715139893459</v>
      </c>
      <c r="Y9" s="16" t="n">
        <v>0.514461065638932</v>
      </c>
      <c r="Z9" s="16"/>
      <c r="AA9" s="16" t="n">
        <v>0.529778061005366</v>
      </c>
      <c r="AB9" s="16" t="n">
        <v>0.441341613798256</v>
      </c>
      <c r="AC9" s="16" t="n">
        <v>0.47816470091232</v>
      </c>
      <c r="AD9" s="16"/>
      <c r="AE9" s="16" t="n">
        <v>0.477183300004889</v>
      </c>
      <c r="AF9" s="16" t="n">
        <v>0.471700945089137</v>
      </c>
      <c r="AG9" s="16" t="n">
        <v>0.471901669839835</v>
      </c>
      <c r="AH9" s="16"/>
      <c r="AI9" s="16" t="n">
        <v>0.55523436573666</v>
      </c>
      <c r="AJ9" s="16" t="n">
        <v>0.459155795173572</v>
      </c>
    </row>
    <row r="10">
      <c r="B10" s="17" t="s">
        <v>133</v>
      </c>
      <c r="C10" s="16" t="n">
        <v>0.435454332693648</v>
      </c>
      <c r="D10" s="16" t="n">
        <v>0.450857126963885</v>
      </c>
      <c r="E10" s="16" t="n">
        <v>0.423390521784586</v>
      </c>
      <c r="F10" s="16"/>
      <c r="G10" s="16" t="n">
        <v>0.461760736001439</v>
      </c>
      <c r="H10" s="16" t="n">
        <v>0.462874885599171</v>
      </c>
      <c r="I10" s="16" t="n">
        <v>0.399554557452712</v>
      </c>
      <c r="J10" s="16"/>
      <c r="K10" s="16" t="n">
        <v>0.401094553308171</v>
      </c>
      <c r="L10" s="16" t="n">
        <v>0.484319562082879</v>
      </c>
      <c r="M10" s="16" t="n">
        <v>0.445638963567269</v>
      </c>
      <c r="N10" s="16" t="n">
        <v>0.413339618064748</v>
      </c>
      <c r="O10" s="16" t="n">
        <v>0.467814040217225</v>
      </c>
      <c r="P10" s="16" t="n">
        <v>0.366116090043904</v>
      </c>
      <c r="Q10" s="16" t="n">
        <v>0.422908770986126</v>
      </c>
      <c r="R10" s="16" t="n">
        <v>0.405733213303175</v>
      </c>
      <c r="S10" s="16" t="n">
        <v>0.452207652064478</v>
      </c>
      <c r="T10" s="16" t="n">
        <v>0.466335428088617</v>
      </c>
      <c r="U10" s="16" t="n">
        <v>0.4485562864971</v>
      </c>
      <c r="V10" s="16" t="n">
        <v>0.463321409358272</v>
      </c>
      <c r="W10" s="16"/>
      <c r="X10" s="16" t="n">
        <v>0.464213091620998</v>
      </c>
      <c r="Y10" s="16" t="n">
        <v>0.38632071041998</v>
      </c>
      <c r="Z10" s="16"/>
      <c r="AA10" s="16" t="n">
        <v>0.396860402869487</v>
      </c>
      <c r="AB10" s="16" t="n">
        <v>0.473635781523464</v>
      </c>
      <c r="AC10" s="16" t="n">
        <v>0.412258845912401</v>
      </c>
      <c r="AD10" s="16"/>
      <c r="AE10" s="16" t="n">
        <v>0.424620453647088</v>
      </c>
      <c r="AF10" s="16" t="n">
        <v>0.448707347785478</v>
      </c>
      <c r="AG10" s="16" t="n">
        <v>0.435955059088541</v>
      </c>
      <c r="AH10" s="16"/>
      <c r="AI10" s="16" t="n">
        <v>0.372755088454106</v>
      </c>
      <c r="AJ10" s="16" t="n">
        <v>0.461842851331632</v>
      </c>
    </row>
    <row r="11">
      <c r="B11" s="17" t="s">
        <v>134</v>
      </c>
      <c r="C11" s="16" t="n">
        <v>0.0508399108765007</v>
      </c>
      <c r="D11" s="16" t="n">
        <v>0.0479903256887637</v>
      </c>
      <c r="E11" s="16" t="n">
        <v>0.0518575524546298</v>
      </c>
      <c r="F11" s="16"/>
      <c r="G11" s="16" t="n">
        <v>0.0476692206573866</v>
      </c>
      <c r="H11" s="16" t="n">
        <v>0.0530135956963528</v>
      </c>
      <c r="I11" s="16" t="n">
        <v>0.050069986981101</v>
      </c>
      <c r="J11" s="16"/>
      <c r="K11" s="16" t="n">
        <v>0.060003904815261</v>
      </c>
      <c r="L11" s="16" t="n">
        <v>0.0425203057676128</v>
      </c>
      <c r="M11" s="16" t="n">
        <v>0.0479915977193333</v>
      </c>
      <c r="N11" s="16" t="n">
        <v>0.0285204987702959</v>
      </c>
      <c r="O11" s="16" t="n">
        <v>0.0554828197560758</v>
      </c>
      <c r="P11" s="16" t="n">
        <v>0.0339621760094832</v>
      </c>
      <c r="Q11" s="16" t="n">
        <v>0.0298221577739575</v>
      </c>
      <c r="R11" s="16" t="n">
        <v>0.080452367161014</v>
      </c>
      <c r="S11" s="16" t="n">
        <v>0.0722808576907809</v>
      </c>
      <c r="T11" s="16" t="n">
        <v>0.0570755747471188</v>
      </c>
      <c r="U11" s="16" t="n">
        <v>0.0638227247050488</v>
      </c>
      <c r="V11" s="16" t="n">
        <v>0.0595739298576751</v>
      </c>
      <c r="W11" s="16"/>
      <c r="X11" s="16" t="n">
        <v>0.0540143333686162</v>
      </c>
      <c r="Y11" s="16" t="n">
        <v>0.0454164892309893</v>
      </c>
      <c r="Z11" s="16"/>
      <c r="AA11" s="16" t="n">
        <v>0.056627149639304</v>
      </c>
      <c r="AB11" s="16" t="n">
        <v>0.0464923777120318</v>
      </c>
      <c r="AC11" s="16" t="n">
        <v>0.0524751784431791</v>
      </c>
      <c r="AD11" s="16"/>
      <c r="AE11" s="16" t="n">
        <v>0.0590465769052154</v>
      </c>
      <c r="AF11" s="16" t="n">
        <v>0.0457304929751251</v>
      </c>
      <c r="AG11" s="16" t="n">
        <v>0.039940310598004</v>
      </c>
      <c r="AH11" s="16"/>
      <c r="AI11" s="16" t="n">
        <v>0.0443186676677221</v>
      </c>
      <c r="AJ11" s="16" t="n">
        <v>0.0585735647990486</v>
      </c>
    </row>
    <row r="12">
      <c r="B12" s="17" t="s">
        <v>135</v>
      </c>
      <c r="C12" s="16" t="n">
        <v>0.0199031176922172</v>
      </c>
      <c r="D12" s="16" t="n">
        <v>0.0241103124648563</v>
      </c>
      <c r="E12" s="16" t="n">
        <v>0.01621446095086</v>
      </c>
      <c r="F12" s="16"/>
      <c r="G12" s="16" t="n">
        <v>0.0156715101488602</v>
      </c>
      <c r="H12" s="16" t="n">
        <v>0.0223915507033635</v>
      </c>
      <c r="I12" s="16" t="n">
        <v>0.0192593970586035</v>
      </c>
      <c r="J12" s="16"/>
      <c r="K12" s="16" t="n">
        <v>0.0301038946930585</v>
      </c>
      <c r="L12" s="16" t="n">
        <v>0.0156277309920249</v>
      </c>
      <c r="M12" s="16" t="n">
        <v>0.0111439447986622</v>
      </c>
      <c r="N12" s="16" t="n">
        <v>0.0237213089572002</v>
      </c>
      <c r="O12" s="16" t="n">
        <v>0.0242184940182975</v>
      </c>
      <c r="P12" s="16" t="n">
        <v>0.0167145264292381</v>
      </c>
      <c r="Q12" s="16" t="n">
        <v>0.0217174428923612</v>
      </c>
      <c r="R12" s="16" t="n">
        <v>0.022750229368114</v>
      </c>
      <c r="S12" s="16" t="n">
        <v>0.0185625688814508</v>
      </c>
      <c r="T12" s="16" t="n">
        <v>0.0119047751112716</v>
      </c>
      <c r="U12" s="16" t="n">
        <v>0.0214993140879623</v>
      </c>
      <c r="V12" s="16" t="n">
        <v>0.0164997847238826</v>
      </c>
      <c r="W12" s="16"/>
      <c r="X12" s="16" t="n">
        <v>0.0160327877341432</v>
      </c>
      <c r="Y12" s="16" t="n">
        <v>0.0265154798847183</v>
      </c>
      <c r="Z12" s="16"/>
      <c r="AA12" s="16" t="n">
        <v>0.0145553472246929</v>
      </c>
      <c r="AB12" s="16" t="n">
        <v>0.0187876131591948</v>
      </c>
      <c r="AC12" s="16" t="n">
        <v>0.0252575180730774</v>
      </c>
      <c r="AD12" s="16"/>
      <c r="AE12" s="16" t="n">
        <v>0.0213767556788476</v>
      </c>
      <c r="AF12" s="16" t="n">
        <v>0.0165622555025476</v>
      </c>
      <c r="AG12" s="16" t="n">
        <v>0.023117533958202</v>
      </c>
      <c r="AH12" s="16"/>
      <c r="AI12" s="16" t="n">
        <v>0.0204131078974215</v>
      </c>
      <c r="AJ12" s="16" t="n">
        <v>0.0147354109680982</v>
      </c>
    </row>
    <row r="13">
      <c r="B13" s="17" t="s">
        <v>94</v>
      </c>
      <c r="C13" s="16" t="n">
        <v>0.0195517732334289</v>
      </c>
      <c r="D13" s="16" t="n">
        <v>0.0308980627812401</v>
      </c>
      <c r="E13" s="16" t="n">
        <v>0.00872238428403172</v>
      </c>
      <c r="F13" s="16"/>
      <c r="G13" s="16" t="n">
        <v>0.0298428178959034</v>
      </c>
      <c r="H13" s="16" t="n">
        <v>0.0221306579966397</v>
      </c>
      <c r="I13" s="16" t="n">
        <v>0.0130880492597407</v>
      </c>
      <c r="J13" s="16"/>
      <c r="K13" s="16" t="n">
        <v>0.0182668719880339</v>
      </c>
      <c r="L13" s="16" t="n">
        <v>0.0226093422162443</v>
      </c>
      <c r="M13" s="16" t="n">
        <v>0.0368283867041852</v>
      </c>
      <c r="N13" s="16" t="n">
        <v>0.0161405645724879</v>
      </c>
      <c r="O13" s="16" t="n">
        <v>0.00684784501961763</v>
      </c>
      <c r="P13" s="16" t="n">
        <v>0.02111159753855</v>
      </c>
      <c r="Q13" s="16" t="n">
        <v>0.0296463262091701</v>
      </c>
      <c r="R13" s="16" t="n">
        <v>0.0123468099866224</v>
      </c>
      <c r="S13" s="16" t="n">
        <v>0.00510745115566193</v>
      </c>
      <c r="T13" s="16" t="n">
        <v>0.0316384393872558</v>
      </c>
      <c r="U13" s="16" t="n">
        <v>0.0211968419310235</v>
      </c>
      <c r="V13" s="16" t="n">
        <v>0</v>
      </c>
      <c r="W13" s="16"/>
      <c r="X13" s="16" t="n">
        <v>0.0150246473827836</v>
      </c>
      <c r="Y13" s="16" t="n">
        <v>0.0272862548253804</v>
      </c>
      <c r="Z13" s="16"/>
      <c r="AA13" s="16" t="n">
        <v>0.0021790392611494</v>
      </c>
      <c r="AB13" s="16" t="n">
        <v>0.019742613807054</v>
      </c>
      <c r="AC13" s="16" t="n">
        <v>0.0318437566590222</v>
      </c>
      <c r="AD13" s="16"/>
      <c r="AE13" s="16" t="n">
        <v>0.0177729137639591</v>
      </c>
      <c r="AF13" s="16" t="n">
        <v>0.0172989586477119</v>
      </c>
      <c r="AG13" s="16" t="n">
        <v>0.0290854265154178</v>
      </c>
      <c r="AH13" s="16"/>
      <c r="AI13" s="16" t="n">
        <v>0.00727877024409033</v>
      </c>
      <c r="AJ13" s="16" t="n">
        <v>0.00569237772764918</v>
      </c>
    </row>
    <row r="14">
      <c r="B14" s="17" t="s">
        <v>136</v>
      </c>
      <c r="C14" s="23" t="n">
        <v>0.909705198197853</v>
      </c>
      <c r="D14" s="23" t="n">
        <v>0.89700129906514</v>
      </c>
      <c r="E14" s="23" t="n">
        <v>0.923205602310479</v>
      </c>
      <c r="F14" s="23"/>
      <c r="G14" s="23" t="n">
        <v>0.90681645129785</v>
      </c>
      <c r="H14" s="23" t="n">
        <v>0.902464195603644</v>
      </c>
      <c r="I14" s="23" t="n">
        <v>0.917582566700555</v>
      </c>
      <c r="J14" s="23"/>
      <c r="K14" s="23" t="n">
        <v>0.891625328503647</v>
      </c>
      <c r="L14" s="23" t="n">
        <v>0.919242621024118</v>
      </c>
      <c r="M14" s="23" t="n">
        <v>0.904036070777819</v>
      </c>
      <c r="N14" s="23" t="n">
        <v>0.931617627700016</v>
      </c>
      <c r="O14" s="23" t="n">
        <v>0.913450841206009</v>
      </c>
      <c r="P14" s="23" t="n">
        <v>0.928211700022729</v>
      </c>
      <c r="Q14" s="23" t="n">
        <v>0.918814073124511</v>
      </c>
      <c r="R14" s="23" t="n">
        <v>0.88445059348425</v>
      </c>
      <c r="S14" s="23" t="n">
        <v>0.904049122272106</v>
      </c>
      <c r="T14" s="23" t="n">
        <v>0.899381210754354</v>
      </c>
      <c r="U14" s="23" t="n">
        <v>0.893481119275965</v>
      </c>
      <c r="V14" s="23" t="n">
        <v>0.923926285418442</v>
      </c>
      <c r="W14" s="23"/>
      <c r="X14" s="23" t="n">
        <v>0.914928231514457</v>
      </c>
      <c r="Y14" s="23" t="n">
        <v>0.900781776058912</v>
      </c>
      <c r="Z14" s="23"/>
      <c r="AA14" s="23" t="n">
        <v>0.926638463874854</v>
      </c>
      <c r="AB14" s="23" t="n">
        <v>0.914977395321719</v>
      </c>
      <c r="AC14" s="23" t="n">
        <v>0.890423546824721</v>
      </c>
      <c r="AD14" s="23"/>
      <c r="AE14" s="23" t="n">
        <v>0.901803753651978</v>
      </c>
      <c r="AF14" s="23" t="n">
        <v>0.920408292874616</v>
      </c>
      <c r="AG14" s="23" t="n">
        <v>0.907856728928376</v>
      </c>
      <c r="AH14" s="23"/>
      <c r="AI14" s="23" t="n">
        <v>0.927989454190766</v>
      </c>
      <c r="AJ14" s="23" t="n">
        <v>0.920998646505204</v>
      </c>
    </row>
    <row r="15">
      <c r="B15" s="17" t="s">
        <v>137</v>
      </c>
      <c r="C15" s="23" t="n">
        <v>0.0707430285687179</v>
      </c>
      <c r="D15" s="23" t="n">
        <v>0.0721006381536199</v>
      </c>
      <c r="E15" s="23" t="n">
        <v>0.0680720134054897</v>
      </c>
      <c r="F15" s="23"/>
      <c r="G15" s="23" t="n">
        <v>0.0633407308062468</v>
      </c>
      <c r="H15" s="23" t="n">
        <v>0.0754051463997163</v>
      </c>
      <c r="I15" s="23" t="n">
        <v>0.0693293840397045</v>
      </c>
      <c r="J15" s="23"/>
      <c r="K15" s="23" t="n">
        <v>0.0901077995083195</v>
      </c>
      <c r="L15" s="23" t="n">
        <v>0.0581480367596376</v>
      </c>
      <c r="M15" s="23" t="n">
        <v>0.0591355425179955</v>
      </c>
      <c r="N15" s="23" t="n">
        <v>0.052241807727496</v>
      </c>
      <c r="O15" s="23" t="n">
        <v>0.0797013137743733</v>
      </c>
      <c r="P15" s="23" t="n">
        <v>0.0506767024387213</v>
      </c>
      <c r="Q15" s="23" t="n">
        <v>0.0515396006663187</v>
      </c>
      <c r="R15" s="23" t="n">
        <v>0.103202596529128</v>
      </c>
      <c r="S15" s="23" t="n">
        <v>0.0908434265722316</v>
      </c>
      <c r="T15" s="23" t="n">
        <v>0.0689803498583904</v>
      </c>
      <c r="U15" s="23" t="n">
        <v>0.0853220387930111</v>
      </c>
      <c r="V15" s="23" t="n">
        <v>0.0760737145815577</v>
      </c>
      <c r="W15" s="23"/>
      <c r="X15" s="23" t="n">
        <v>0.0700471211027594</v>
      </c>
      <c r="Y15" s="23" t="n">
        <v>0.0719319691157076</v>
      </c>
      <c r="Z15" s="23"/>
      <c r="AA15" s="23" t="n">
        <v>0.0711824968639969</v>
      </c>
      <c r="AB15" s="23" t="n">
        <v>0.0652799908712266</v>
      </c>
      <c r="AC15" s="23" t="n">
        <v>0.0777326965162565</v>
      </c>
      <c r="AD15" s="23"/>
      <c r="AE15" s="23" t="n">
        <v>0.080423332584063</v>
      </c>
      <c r="AF15" s="23" t="n">
        <v>0.0622927484776726</v>
      </c>
      <c r="AG15" s="23" t="n">
        <v>0.063057844556206</v>
      </c>
      <c r="AH15" s="23"/>
      <c r="AI15" s="23" t="n">
        <v>0.0647317755651436</v>
      </c>
      <c r="AJ15" s="23" t="n">
        <v>0.0733089757671468</v>
      </c>
    </row>
    <row r="16">
      <c r="B16" s="17" t="s">
        <v>138</v>
      </c>
      <c r="C16" s="24" t="n">
        <v>0.838962169629135</v>
      </c>
      <c r="D16" s="24" t="n">
        <v>0.82490066091152</v>
      </c>
      <c r="E16" s="24" t="n">
        <v>0.855133588904989</v>
      </c>
      <c r="F16" s="24"/>
      <c r="G16" s="24" t="n">
        <v>0.843475720491603</v>
      </c>
      <c r="H16" s="24" t="n">
        <v>0.827059049203928</v>
      </c>
      <c r="I16" s="24" t="n">
        <v>0.84825318266085</v>
      </c>
      <c r="J16" s="24"/>
      <c r="K16" s="24" t="n">
        <v>0.801517528995327</v>
      </c>
      <c r="L16" s="24" t="n">
        <v>0.86109458426448</v>
      </c>
      <c r="M16" s="24" t="n">
        <v>0.844900528259824</v>
      </c>
      <c r="N16" s="24" t="n">
        <v>0.87937581997252</v>
      </c>
      <c r="O16" s="24" t="n">
        <v>0.833749527431636</v>
      </c>
      <c r="P16" s="24" t="n">
        <v>0.877534997584007</v>
      </c>
      <c r="Q16" s="24" t="n">
        <v>0.867274472458193</v>
      </c>
      <c r="R16" s="24" t="n">
        <v>0.781247996955122</v>
      </c>
      <c r="S16" s="24" t="n">
        <v>0.813205695699875</v>
      </c>
      <c r="T16" s="24" t="n">
        <v>0.830400860895964</v>
      </c>
      <c r="U16" s="24" t="n">
        <v>0.808159080482954</v>
      </c>
      <c r="V16" s="24" t="n">
        <v>0.847852570836885</v>
      </c>
      <c r="W16" s="24"/>
      <c r="X16" s="24" t="n">
        <v>0.844881110411698</v>
      </c>
      <c r="Y16" s="24" t="n">
        <v>0.828849806943204</v>
      </c>
      <c r="Z16" s="24"/>
      <c r="AA16" s="24" t="n">
        <v>0.855455967010857</v>
      </c>
      <c r="AB16" s="24" t="n">
        <v>0.849697404450493</v>
      </c>
      <c r="AC16" s="24" t="n">
        <v>0.812690850308465</v>
      </c>
      <c r="AD16" s="24"/>
      <c r="AE16" s="24" t="n">
        <v>0.821380421067915</v>
      </c>
      <c r="AF16" s="24" t="n">
        <v>0.858115544396943</v>
      </c>
      <c r="AG16" s="24" t="n">
        <v>0.84479888437217</v>
      </c>
      <c r="AH16" s="24"/>
      <c r="AI16" s="24" t="n">
        <v>0.863257678625622</v>
      </c>
      <c r="AJ16" s="24" t="n">
        <v>0.847689670738057</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0.242785944417156</v>
      </c>
      <c r="D9" s="16" t="n">
        <v>0.257981598710663</v>
      </c>
      <c r="E9" s="16" t="n">
        <v>0.228568211153875</v>
      </c>
      <c r="F9" s="16"/>
      <c r="G9" s="16" t="n">
        <v>0.179775377396611</v>
      </c>
      <c r="H9" s="16" t="n">
        <v>0.228770769060486</v>
      </c>
      <c r="I9" s="16" t="n">
        <v>0.280711107886394</v>
      </c>
      <c r="J9" s="16"/>
      <c r="K9" s="16" t="n">
        <v>0.239061755720227</v>
      </c>
      <c r="L9" s="16" t="n">
        <v>0.204161491606264</v>
      </c>
      <c r="M9" s="16" t="n">
        <v>0.204464100914645</v>
      </c>
      <c r="N9" s="16" t="n">
        <v>0.305787676197719</v>
      </c>
      <c r="O9" s="16" t="n">
        <v>0.221619082383135</v>
      </c>
      <c r="P9" s="16" t="n">
        <v>0.259611838032617</v>
      </c>
      <c r="Q9" s="16" t="n">
        <v>0.317680809465394</v>
      </c>
      <c r="R9" s="16" t="n">
        <v>0.281379090737011</v>
      </c>
      <c r="S9" s="16" t="n">
        <v>0.232971730775871</v>
      </c>
      <c r="T9" s="16" t="n">
        <v>0.18013843446539</v>
      </c>
      <c r="U9" s="16" t="n">
        <v>0.247459774854641</v>
      </c>
      <c r="V9" s="16" t="n">
        <v>0.290956697122391</v>
      </c>
      <c r="W9" s="16"/>
      <c r="X9" s="16" t="n">
        <v>0.223553007346079</v>
      </c>
      <c r="Y9" s="16" t="n">
        <v>0.275644937659901</v>
      </c>
      <c r="Z9" s="16"/>
      <c r="AA9" s="16" t="n">
        <v>0.290134611731958</v>
      </c>
      <c r="AB9" s="16" t="n">
        <v>0.184110022113846</v>
      </c>
      <c r="AC9" s="16" t="n">
        <v>0.287070747609354</v>
      </c>
      <c r="AD9" s="16"/>
      <c r="AE9" s="16" t="n">
        <v>0.254782902102603</v>
      </c>
      <c r="AF9" s="16" t="n">
        <v>0.228897964294025</v>
      </c>
      <c r="AG9" s="16" t="n">
        <v>0.240550214743527</v>
      </c>
      <c r="AH9" s="16"/>
      <c r="AI9" s="16" t="n">
        <v>0.257972044485491</v>
      </c>
      <c r="AJ9" s="16" t="n">
        <v>0.232003288708992</v>
      </c>
    </row>
    <row r="10">
      <c r="B10" s="17" t="s">
        <v>133</v>
      </c>
      <c r="C10" s="16" t="n">
        <v>0.47150455202179</v>
      </c>
      <c r="D10" s="16" t="n">
        <v>0.443101652869164</v>
      </c>
      <c r="E10" s="16" t="n">
        <v>0.500381386752495</v>
      </c>
      <c r="F10" s="16"/>
      <c r="G10" s="16" t="n">
        <v>0.509174874946426</v>
      </c>
      <c r="H10" s="16" t="n">
        <v>0.482356355297616</v>
      </c>
      <c r="I10" s="16" t="n">
        <v>0.446530690450297</v>
      </c>
      <c r="J10" s="16"/>
      <c r="K10" s="16" t="n">
        <v>0.488633189289246</v>
      </c>
      <c r="L10" s="16" t="n">
        <v>0.501535173674352</v>
      </c>
      <c r="M10" s="16" t="n">
        <v>0.493470567938108</v>
      </c>
      <c r="N10" s="16" t="n">
        <v>0.383486394292238</v>
      </c>
      <c r="O10" s="16" t="n">
        <v>0.494118717963086</v>
      </c>
      <c r="P10" s="16" t="n">
        <v>0.467677760161808</v>
      </c>
      <c r="Q10" s="16" t="n">
        <v>0.415128772783552</v>
      </c>
      <c r="R10" s="16" t="n">
        <v>0.443116508715084</v>
      </c>
      <c r="S10" s="16" t="n">
        <v>0.464659265181052</v>
      </c>
      <c r="T10" s="16" t="n">
        <v>0.477459621491002</v>
      </c>
      <c r="U10" s="16" t="n">
        <v>0.548996507753283</v>
      </c>
      <c r="V10" s="16" t="n">
        <v>0.501432172199637</v>
      </c>
      <c r="W10" s="16"/>
      <c r="X10" s="16" t="n">
        <v>0.482791148753914</v>
      </c>
      <c r="Y10" s="16" t="n">
        <v>0.452221683035953</v>
      </c>
      <c r="Z10" s="16"/>
      <c r="AA10" s="16" t="n">
        <v>0.461549135501415</v>
      </c>
      <c r="AB10" s="16" t="n">
        <v>0.503669845030234</v>
      </c>
      <c r="AC10" s="16" t="n">
        <v>0.435672144076404</v>
      </c>
      <c r="AD10" s="16"/>
      <c r="AE10" s="16" t="n">
        <v>0.495057405879741</v>
      </c>
      <c r="AF10" s="16" t="n">
        <v>0.450746600191504</v>
      </c>
      <c r="AG10" s="16" t="n">
        <v>0.453228146294968</v>
      </c>
      <c r="AH10" s="16"/>
      <c r="AI10" s="16" t="n">
        <v>0.481399204280307</v>
      </c>
      <c r="AJ10" s="16" t="n">
        <v>0.474041173663978</v>
      </c>
    </row>
    <row r="11">
      <c r="B11" s="17" t="s">
        <v>134</v>
      </c>
      <c r="C11" s="16" t="n">
        <v>0.193182957735332</v>
      </c>
      <c r="D11" s="16" t="n">
        <v>0.199122417303171</v>
      </c>
      <c r="E11" s="16" t="n">
        <v>0.189074192575172</v>
      </c>
      <c r="F11" s="16"/>
      <c r="G11" s="16" t="n">
        <v>0.207195814938685</v>
      </c>
      <c r="H11" s="16" t="n">
        <v>0.195810320915645</v>
      </c>
      <c r="I11" s="16" t="n">
        <v>0.185204169493063</v>
      </c>
      <c r="J11" s="16"/>
      <c r="K11" s="16" t="n">
        <v>0.17874119451122</v>
      </c>
      <c r="L11" s="16" t="n">
        <v>0.216194033918206</v>
      </c>
      <c r="M11" s="16" t="n">
        <v>0.221326910058451</v>
      </c>
      <c r="N11" s="16" t="n">
        <v>0.168405483236601</v>
      </c>
      <c r="O11" s="16" t="n">
        <v>0.18865387337128</v>
      </c>
      <c r="P11" s="16" t="n">
        <v>0.219534276302387</v>
      </c>
      <c r="Q11" s="16" t="n">
        <v>0.174376375355873</v>
      </c>
      <c r="R11" s="16" t="n">
        <v>0.173658187855008</v>
      </c>
      <c r="S11" s="16" t="n">
        <v>0.220362760872491</v>
      </c>
      <c r="T11" s="16" t="n">
        <v>0.233677878616016</v>
      </c>
      <c r="U11" s="16" t="n">
        <v>0.0801762798802966</v>
      </c>
      <c r="V11" s="16" t="n">
        <v>0.12179767315838</v>
      </c>
      <c r="W11" s="16"/>
      <c r="X11" s="16" t="n">
        <v>0.20522875613124</v>
      </c>
      <c r="Y11" s="16" t="n">
        <v>0.172603011644319</v>
      </c>
      <c r="Z11" s="16"/>
      <c r="AA11" s="16" t="n">
        <v>0.181551511305699</v>
      </c>
      <c r="AB11" s="16" t="n">
        <v>0.212964575214147</v>
      </c>
      <c r="AC11" s="16" t="n">
        <v>0.175124786912017</v>
      </c>
      <c r="AD11" s="16"/>
      <c r="AE11" s="16" t="n">
        <v>0.172195040667104</v>
      </c>
      <c r="AF11" s="16" t="n">
        <v>0.210570410093622</v>
      </c>
      <c r="AG11" s="16" t="n">
        <v>0.211837682785019</v>
      </c>
      <c r="AH11" s="16"/>
      <c r="AI11" s="16" t="n">
        <v>0.183378175967759</v>
      </c>
      <c r="AJ11" s="16" t="n">
        <v>0.209052830740613</v>
      </c>
    </row>
    <row r="12">
      <c r="B12" s="17" t="s">
        <v>135</v>
      </c>
      <c r="C12" s="16" t="n">
        <v>0.0335303361032061</v>
      </c>
      <c r="D12" s="16" t="n">
        <v>0.0403735652146613</v>
      </c>
      <c r="E12" s="16" t="n">
        <v>0.0265701128747437</v>
      </c>
      <c r="F12" s="16"/>
      <c r="G12" s="16" t="n">
        <v>0.0241573219924685</v>
      </c>
      <c r="H12" s="16" t="n">
        <v>0.0329040601864635</v>
      </c>
      <c r="I12" s="16" t="n">
        <v>0.0378149293149172</v>
      </c>
      <c r="J12" s="16"/>
      <c r="K12" s="16" t="n">
        <v>0.0545124113422512</v>
      </c>
      <c r="L12" s="16" t="n">
        <v>0.0298818809934938</v>
      </c>
      <c r="M12" s="16" t="n">
        <v>0.00499014983351391</v>
      </c>
      <c r="N12" s="16" t="n">
        <v>0.0598225521122083</v>
      </c>
      <c r="O12" s="16" t="n">
        <v>0.018910709962716</v>
      </c>
      <c r="P12" s="16" t="n">
        <v>0.0207956940774046</v>
      </c>
      <c r="Q12" s="16" t="n">
        <v>0.0178260432356817</v>
      </c>
      <c r="R12" s="16" t="n">
        <v>0.0350970393547364</v>
      </c>
      <c r="S12" s="16" t="n">
        <v>0.0425705371794773</v>
      </c>
      <c r="T12" s="16" t="n">
        <v>0.0225664595709189</v>
      </c>
      <c r="U12" s="16" t="n">
        <v>0.034527650374591</v>
      </c>
      <c r="V12" s="16" t="n">
        <v>0.0672530151256617</v>
      </c>
      <c r="W12" s="16"/>
      <c r="X12" s="16" t="n">
        <v>0.0279063573605433</v>
      </c>
      <c r="Y12" s="16" t="n">
        <v>0.0431387635014529</v>
      </c>
      <c r="Z12" s="16"/>
      <c r="AA12" s="16" t="n">
        <v>0.0421307483744317</v>
      </c>
      <c r="AB12" s="16" t="n">
        <v>0.0273126398410648</v>
      </c>
      <c r="AC12" s="16" t="n">
        <v>0.0356352546244407</v>
      </c>
      <c r="AD12" s="16"/>
      <c r="AE12" s="16" t="n">
        <v>0.0357611453681738</v>
      </c>
      <c r="AF12" s="16" t="n">
        <v>0.0307093043286414</v>
      </c>
      <c r="AG12" s="16" t="n">
        <v>0.0336237705850548</v>
      </c>
      <c r="AH12" s="16"/>
      <c r="AI12" s="16" t="n">
        <v>0.0458507796542149</v>
      </c>
      <c r="AJ12" s="16" t="n">
        <v>0.0306788153119485</v>
      </c>
    </row>
    <row r="13">
      <c r="B13" s="17" t="s">
        <v>94</v>
      </c>
      <c r="C13" s="16" t="n">
        <v>0.0589962097225161</v>
      </c>
      <c r="D13" s="16" t="n">
        <v>0.059420765902341</v>
      </c>
      <c r="E13" s="16" t="n">
        <v>0.055406096643714</v>
      </c>
      <c r="F13" s="16"/>
      <c r="G13" s="16" t="n">
        <v>0.079696610725809</v>
      </c>
      <c r="H13" s="16" t="n">
        <v>0.0601584945397894</v>
      </c>
      <c r="I13" s="16" t="n">
        <v>0.0497391028553293</v>
      </c>
      <c r="J13" s="16"/>
      <c r="K13" s="16" t="n">
        <v>0.0390514491370549</v>
      </c>
      <c r="L13" s="16" t="n">
        <v>0.0482274198076843</v>
      </c>
      <c r="M13" s="16" t="n">
        <v>0.0757482712552813</v>
      </c>
      <c r="N13" s="16" t="n">
        <v>0.0824978941612335</v>
      </c>
      <c r="O13" s="16" t="n">
        <v>0.0766976163197835</v>
      </c>
      <c r="P13" s="16" t="n">
        <v>0.0323804314257829</v>
      </c>
      <c r="Q13" s="16" t="n">
        <v>0.0749879991594999</v>
      </c>
      <c r="R13" s="16" t="n">
        <v>0.0667491733381606</v>
      </c>
      <c r="S13" s="16" t="n">
        <v>0.0394357059911089</v>
      </c>
      <c r="T13" s="16" t="n">
        <v>0.0861576058566735</v>
      </c>
      <c r="U13" s="16" t="n">
        <v>0.0888397871371885</v>
      </c>
      <c r="V13" s="16" t="n">
        <v>0.0185604423939301</v>
      </c>
      <c r="W13" s="16"/>
      <c r="X13" s="16" t="n">
        <v>0.0605207304082242</v>
      </c>
      <c r="Y13" s="16" t="n">
        <v>0.0563916041583748</v>
      </c>
      <c r="Z13" s="16"/>
      <c r="AA13" s="16" t="n">
        <v>0.0246339930864951</v>
      </c>
      <c r="AB13" s="16" t="n">
        <v>0.0719429178007082</v>
      </c>
      <c r="AC13" s="16" t="n">
        <v>0.0664970667777853</v>
      </c>
      <c r="AD13" s="16"/>
      <c r="AE13" s="16" t="n">
        <v>0.0422035059823777</v>
      </c>
      <c r="AF13" s="16" t="n">
        <v>0.0790757210922074</v>
      </c>
      <c r="AG13" s="16" t="n">
        <v>0.0607601855914315</v>
      </c>
      <c r="AH13" s="16"/>
      <c r="AI13" s="16" t="n">
        <v>0.0313997956122283</v>
      </c>
      <c r="AJ13" s="16" t="n">
        <v>0.0542238915744683</v>
      </c>
    </row>
    <row r="14">
      <c r="B14" s="17" t="s">
        <v>136</v>
      </c>
      <c r="C14" s="23" t="n">
        <v>0.714290496438946</v>
      </c>
      <c r="D14" s="23" t="n">
        <v>0.701083251579827</v>
      </c>
      <c r="E14" s="23" t="n">
        <v>0.72894959790637</v>
      </c>
      <c r="F14" s="23"/>
      <c r="G14" s="23" t="n">
        <v>0.688950252343037</v>
      </c>
      <c r="H14" s="23" t="n">
        <v>0.711127124358102</v>
      </c>
      <c r="I14" s="23" t="n">
        <v>0.727241798336691</v>
      </c>
      <c r="J14" s="23"/>
      <c r="K14" s="23" t="n">
        <v>0.727694945009474</v>
      </c>
      <c r="L14" s="23" t="n">
        <v>0.705696665280616</v>
      </c>
      <c r="M14" s="23" t="n">
        <v>0.697934668852753</v>
      </c>
      <c r="N14" s="23" t="n">
        <v>0.689274070489957</v>
      </c>
      <c r="O14" s="23" t="n">
        <v>0.71573780034622</v>
      </c>
      <c r="P14" s="23" t="n">
        <v>0.727289598194425</v>
      </c>
      <c r="Q14" s="23" t="n">
        <v>0.732809582248946</v>
      </c>
      <c r="R14" s="23" t="n">
        <v>0.724495599452095</v>
      </c>
      <c r="S14" s="23" t="n">
        <v>0.697630995956922</v>
      </c>
      <c r="T14" s="23" t="n">
        <v>0.657598055956392</v>
      </c>
      <c r="U14" s="23" t="n">
        <v>0.796456282607924</v>
      </c>
      <c r="V14" s="23" t="n">
        <v>0.792388869322028</v>
      </c>
      <c r="W14" s="23"/>
      <c r="X14" s="23" t="n">
        <v>0.706344156099993</v>
      </c>
      <c r="Y14" s="23" t="n">
        <v>0.727866620695853</v>
      </c>
      <c r="Z14" s="23"/>
      <c r="AA14" s="23" t="n">
        <v>0.751683747233374</v>
      </c>
      <c r="AB14" s="23" t="n">
        <v>0.68777986714408</v>
      </c>
      <c r="AC14" s="23" t="n">
        <v>0.722742891685757</v>
      </c>
      <c r="AD14" s="23"/>
      <c r="AE14" s="23" t="n">
        <v>0.749840307982344</v>
      </c>
      <c r="AF14" s="23" t="n">
        <v>0.679644564485529</v>
      </c>
      <c r="AG14" s="23" t="n">
        <v>0.693778361038495</v>
      </c>
      <c r="AH14" s="23"/>
      <c r="AI14" s="23" t="n">
        <v>0.739371248765798</v>
      </c>
      <c r="AJ14" s="23" t="n">
        <v>0.70604446237297</v>
      </c>
    </row>
    <row r="15">
      <c r="B15" s="17" t="s">
        <v>137</v>
      </c>
      <c r="C15" s="23" t="n">
        <v>0.226713293838538</v>
      </c>
      <c r="D15" s="23" t="n">
        <v>0.239495982517832</v>
      </c>
      <c r="E15" s="23" t="n">
        <v>0.215644305449916</v>
      </c>
      <c r="F15" s="23"/>
      <c r="G15" s="23" t="n">
        <v>0.231353136931154</v>
      </c>
      <c r="H15" s="23" t="n">
        <v>0.228714381102109</v>
      </c>
      <c r="I15" s="23" t="n">
        <v>0.22301909880798</v>
      </c>
      <c r="J15" s="23"/>
      <c r="K15" s="23" t="n">
        <v>0.233253605853471</v>
      </c>
      <c r="L15" s="23" t="n">
        <v>0.2460759149117</v>
      </c>
      <c r="M15" s="23" t="n">
        <v>0.226317059891965</v>
      </c>
      <c r="N15" s="23" t="n">
        <v>0.228228035348809</v>
      </c>
      <c r="O15" s="23" t="n">
        <v>0.207564583333996</v>
      </c>
      <c r="P15" s="23" t="n">
        <v>0.240329970379792</v>
      </c>
      <c r="Q15" s="23" t="n">
        <v>0.192202418591554</v>
      </c>
      <c r="R15" s="23" t="n">
        <v>0.208755227209744</v>
      </c>
      <c r="S15" s="23" t="n">
        <v>0.262933298051969</v>
      </c>
      <c r="T15" s="23" t="n">
        <v>0.256244338186935</v>
      </c>
      <c r="U15" s="23" t="n">
        <v>0.114703930254888</v>
      </c>
      <c r="V15" s="23" t="n">
        <v>0.189050688284041</v>
      </c>
      <c r="W15" s="23"/>
      <c r="X15" s="23" t="n">
        <v>0.233135113491783</v>
      </c>
      <c r="Y15" s="23" t="n">
        <v>0.215741775145772</v>
      </c>
      <c r="Z15" s="23"/>
      <c r="AA15" s="23" t="n">
        <v>0.223682259680131</v>
      </c>
      <c r="AB15" s="23" t="n">
        <v>0.240277215055212</v>
      </c>
      <c r="AC15" s="23" t="n">
        <v>0.210760041536457</v>
      </c>
      <c r="AD15" s="23"/>
      <c r="AE15" s="23" t="n">
        <v>0.207956186035278</v>
      </c>
      <c r="AF15" s="23" t="n">
        <v>0.241279714422263</v>
      </c>
      <c r="AG15" s="23" t="n">
        <v>0.245461453370074</v>
      </c>
      <c r="AH15" s="23"/>
      <c r="AI15" s="23" t="n">
        <v>0.229228955621974</v>
      </c>
      <c r="AJ15" s="23" t="n">
        <v>0.239731646052562</v>
      </c>
    </row>
    <row r="16">
      <c r="B16" s="17" t="s">
        <v>138</v>
      </c>
      <c r="C16" s="24" t="n">
        <v>0.487577202600408</v>
      </c>
      <c r="D16" s="24" t="n">
        <v>0.461587269061994</v>
      </c>
      <c r="E16" s="24" t="n">
        <v>0.513305292456454</v>
      </c>
      <c r="F16" s="24"/>
      <c r="G16" s="24" t="n">
        <v>0.457597115411883</v>
      </c>
      <c r="H16" s="24" t="n">
        <v>0.482412743255993</v>
      </c>
      <c r="I16" s="24" t="n">
        <v>0.504222699528711</v>
      </c>
      <c r="J16" s="24"/>
      <c r="K16" s="24" t="n">
        <v>0.494441339156002</v>
      </c>
      <c r="L16" s="24" t="n">
        <v>0.459620750368915</v>
      </c>
      <c r="M16" s="24" t="n">
        <v>0.471617608960788</v>
      </c>
      <c r="N16" s="24" t="n">
        <v>0.461046035141149</v>
      </c>
      <c r="O16" s="24" t="n">
        <v>0.508173217012224</v>
      </c>
      <c r="P16" s="24" t="n">
        <v>0.486959627814633</v>
      </c>
      <c r="Q16" s="24" t="n">
        <v>0.540607163657392</v>
      </c>
      <c r="R16" s="24" t="n">
        <v>0.515740372242351</v>
      </c>
      <c r="S16" s="24" t="n">
        <v>0.434697697904954</v>
      </c>
      <c r="T16" s="24" t="n">
        <v>0.401353717769457</v>
      </c>
      <c r="U16" s="24" t="n">
        <v>0.681752352353036</v>
      </c>
      <c r="V16" s="24" t="n">
        <v>0.603338181037987</v>
      </c>
      <c r="W16" s="24"/>
      <c r="X16" s="24" t="n">
        <v>0.47320904260821</v>
      </c>
      <c r="Y16" s="24" t="n">
        <v>0.512124845550081</v>
      </c>
      <c r="Z16" s="24"/>
      <c r="AA16" s="24" t="n">
        <v>0.528001487553243</v>
      </c>
      <c r="AB16" s="24" t="n">
        <v>0.447502652088869</v>
      </c>
      <c r="AC16" s="24" t="n">
        <v>0.5119828501493</v>
      </c>
      <c r="AD16" s="24"/>
      <c r="AE16" s="24" t="n">
        <v>0.541884121947066</v>
      </c>
      <c r="AF16" s="24" t="n">
        <v>0.438364850063266</v>
      </c>
      <c r="AG16" s="24" t="n">
        <v>0.448316907668421</v>
      </c>
      <c r="AH16" s="24"/>
      <c r="AI16" s="24" t="n">
        <v>0.510142293143824</v>
      </c>
      <c r="AJ16" s="24" t="n">
        <v>0.466312816320408</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0.38116655202123</v>
      </c>
      <c r="D9" s="16" t="n">
        <v>0.394813963590104</v>
      </c>
      <c r="E9" s="16" t="n">
        <v>0.366549646288279</v>
      </c>
      <c r="F9" s="16"/>
      <c r="G9" s="16" t="n">
        <v>0.374760882595898</v>
      </c>
      <c r="H9" s="16" t="n">
        <v>0.385128910721598</v>
      </c>
      <c r="I9" s="16" t="n">
        <v>0.380010278170685</v>
      </c>
      <c r="J9" s="16"/>
      <c r="K9" s="16" t="n">
        <v>0.423820977543932</v>
      </c>
      <c r="L9" s="16" t="n">
        <v>0.34405855201936</v>
      </c>
      <c r="M9" s="16" t="n">
        <v>0.411247740707368</v>
      </c>
      <c r="N9" s="16" t="n">
        <v>0.335419749441453</v>
      </c>
      <c r="O9" s="16" t="n">
        <v>0.429892876066218</v>
      </c>
      <c r="P9" s="16" t="n">
        <v>0.394419353338488</v>
      </c>
      <c r="Q9" s="16" t="n">
        <v>0.388873682733705</v>
      </c>
      <c r="R9" s="16" t="n">
        <v>0.337762321825402</v>
      </c>
      <c r="S9" s="16" t="n">
        <v>0.361697932341105</v>
      </c>
      <c r="T9" s="16" t="n">
        <v>0.306652169515161</v>
      </c>
      <c r="U9" s="16" t="n">
        <v>0.454465277051779</v>
      </c>
      <c r="V9" s="16" t="n">
        <v>0.430051484849404</v>
      </c>
      <c r="W9" s="16"/>
      <c r="X9" s="16" t="n">
        <v>0.362174243146502</v>
      </c>
      <c r="Y9" s="16" t="n">
        <v>0.4136144379927</v>
      </c>
      <c r="Z9" s="16"/>
      <c r="AA9" s="16" t="n">
        <v>0.424539093432374</v>
      </c>
      <c r="AB9" s="16" t="n">
        <v>0.377989504020249</v>
      </c>
      <c r="AC9" s="16" t="n">
        <v>0.354090722298741</v>
      </c>
      <c r="AD9" s="16"/>
      <c r="AE9" s="16" t="n">
        <v>0.418333323625071</v>
      </c>
      <c r="AF9" s="16" t="n">
        <v>0.358017176618431</v>
      </c>
      <c r="AG9" s="16" t="n">
        <v>0.331824326524216</v>
      </c>
      <c r="AH9" s="16"/>
      <c r="AI9" s="16" t="n">
        <v>0.410716122266124</v>
      </c>
      <c r="AJ9" s="16" t="n">
        <v>0.385745704063545</v>
      </c>
    </row>
    <row r="10">
      <c r="B10" s="17" t="s">
        <v>133</v>
      </c>
      <c r="C10" s="16" t="n">
        <v>0.500330736447017</v>
      </c>
      <c r="D10" s="16" t="n">
        <v>0.469246409974285</v>
      </c>
      <c r="E10" s="16" t="n">
        <v>0.530295434315928</v>
      </c>
      <c r="F10" s="16"/>
      <c r="G10" s="16" t="n">
        <v>0.505308984038697</v>
      </c>
      <c r="H10" s="16" t="n">
        <v>0.490957882875273</v>
      </c>
      <c r="I10" s="16" t="n">
        <v>0.50708426170662</v>
      </c>
      <c r="J10" s="16"/>
      <c r="K10" s="16" t="n">
        <v>0.464380372430554</v>
      </c>
      <c r="L10" s="16" t="n">
        <v>0.540434088221264</v>
      </c>
      <c r="M10" s="16" t="n">
        <v>0.501320309398417</v>
      </c>
      <c r="N10" s="16" t="n">
        <v>0.525824091056153</v>
      </c>
      <c r="O10" s="16" t="n">
        <v>0.459520499429709</v>
      </c>
      <c r="P10" s="16" t="n">
        <v>0.494902108098217</v>
      </c>
      <c r="Q10" s="16" t="n">
        <v>0.475993870768952</v>
      </c>
      <c r="R10" s="16" t="n">
        <v>0.532960453714123</v>
      </c>
      <c r="S10" s="16" t="n">
        <v>0.487143718624439</v>
      </c>
      <c r="T10" s="16" t="n">
        <v>0.583809721150468</v>
      </c>
      <c r="U10" s="16" t="n">
        <v>0.422376358778458</v>
      </c>
      <c r="V10" s="16" t="n">
        <v>0.509648551175916</v>
      </c>
      <c r="W10" s="16"/>
      <c r="X10" s="16" t="n">
        <v>0.523430031517023</v>
      </c>
      <c r="Y10" s="16" t="n">
        <v>0.460866167004894</v>
      </c>
      <c r="Z10" s="16"/>
      <c r="AA10" s="16" t="n">
        <v>0.486980715461822</v>
      </c>
      <c r="AB10" s="16" t="n">
        <v>0.506075475847173</v>
      </c>
      <c r="AC10" s="16" t="n">
        <v>0.502288765832363</v>
      </c>
      <c r="AD10" s="16"/>
      <c r="AE10" s="16" t="n">
        <v>0.474838364261282</v>
      </c>
      <c r="AF10" s="16" t="n">
        <v>0.524457587627257</v>
      </c>
      <c r="AG10" s="16" t="n">
        <v>0.516570636359906</v>
      </c>
      <c r="AH10" s="16"/>
      <c r="AI10" s="16" t="n">
        <v>0.50515786835327</v>
      </c>
      <c r="AJ10" s="16" t="n">
        <v>0.515385966193188</v>
      </c>
    </row>
    <row r="11">
      <c r="B11" s="17" t="s">
        <v>134</v>
      </c>
      <c r="C11" s="16" t="n">
        <v>0.082237976764937</v>
      </c>
      <c r="D11" s="16" t="n">
        <v>0.0893455430245511</v>
      </c>
      <c r="E11" s="16" t="n">
        <v>0.0762719489090484</v>
      </c>
      <c r="F11" s="16"/>
      <c r="G11" s="16" t="n">
        <v>0.0771796720814437</v>
      </c>
      <c r="H11" s="16" t="n">
        <v>0.0897923024890495</v>
      </c>
      <c r="I11" s="16" t="n">
        <v>0.0772078790747336</v>
      </c>
      <c r="J11" s="16"/>
      <c r="K11" s="16" t="n">
        <v>0.0883189910033426</v>
      </c>
      <c r="L11" s="16" t="n">
        <v>0.064596374506683</v>
      </c>
      <c r="M11" s="16" t="n">
        <v>0.0498761573398323</v>
      </c>
      <c r="N11" s="16" t="n">
        <v>0.0911352913510923</v>
      </c>
      <c r="O11" s="16" t="n">
        <v>0.0994841638352171</v>
      </c>
      <c r="P11" s="16" t="n">
        <v>0.0754181619731625</v>
      </c>
      <c r="Q11" s="16" t="n">
        <v>0.0835555504256665</v>
      </c>
      <c r="R11" s="16" t="n">
        <v>0.106921428298668</v>
      </c>
      <c r="S11" s="16" t="n">
        <v>0.105255668055051</v>
      </c>
      <c r="T11" s="16" t="n">
        <v>0.089804445058386</v>
      </c>
      <c r="U11" s="16" t="n">
        <v>0.068794284210686</v>
      </c>
      <c r="V11" s="16" t="n">
        <v>0.0438001792507971</v>
      </c>
      <c r="W11" s="16"/>
      <c r="X11" s="16" t="n">
        <v>0.0839013351550011</v>
      </c>
      <c r="Y11" s="16" t="n">
        <v>0.079396170446048</v>
      </c>
      <c r="Z11" s="16"/>
      <c r="AA11" s="16" t="n">
        <v>0.0655293241932541</v>
      </c>
      <c r="AB11" s="16" t="n">
        <v>0.0767166118768643</v>
      </c>
      <c r="AC11" s="16" t="n">
        <v>0.101690677649154</v>
      </c>
      <c r="AD11" s="16"/>
      <c r="AE11" s="16" t="n">
        <v>0.0720095162891787</v>
      </c>
      <c r="AF11" s="16" t="n">
        <v>0.0735503211094309</v>
      </c>
      <c r="AG11" s="16" t="n">
        <v>0.12795263289749</v>
      </c>
      <c r="AH11" s="16"/>
      <c r="AI11" s="16" t="n">
        <v>0.0548761544372714</v>
      </c>
      <c r="AJ11" s="16" t="n">
        <v>0.0729833380740847</v>
      </c>
    </row>
    <row r="12">
      <c r="B12" s="17" t="s">
        <v>135</v>
      </c>
      <c r="C12" s="16" t="n">
        <v>0.0146362227214542</v>
      </c>
      <c r="D12" s="16" t="n">
        <v>0.0181200016125042</v>
      </c>
      <c r="E12" s="16" t="n">
        <v>0.0115341691784956</v>
      </c>
      <c r="F12" s="16"/>
      <c r="G12" s="16" t="n">
        <v>0.00587797842957817</v>
      </c>
      <c r="H12" s="16" t="n">
        <v>0.0161828652076695</v>
      </c>
      <c r="I12" s="16" t="n">
        <v>0.016656502938341</v>
      </c>
      <c r="J12" s="16"/>
      <c r="K12" s="16" t="n">
        <v>0.0141774942668852</v>
      </c>
      <c r="L12" s="16" t="n">
        <v>0.0217024241811523</v>
      </c>
      <c r="M12" s="16" t="n">
        <v>0.00499014983351391</v>
      </c>
      <c r="N12" s="16" t="n">
        <v>0.0104417165248823</v>
      </c>
      <c r="O12" s="16" t="n">
        <v>0.0111024606688562</v>
      </c>
      <c r="P12" s="16" t="n">
        <v>0.0099548161157944</v>
      </c>
      <c r="Q12" s="16" t="n">
        <v>0.018413831468311</v>
      </c>
      <c r="R12" s="16" t="n">
        <v>0</v>
      </c>
      <c r="S12" s="16" t="n">
        <v>0.0282441537024493</v>
      </c>
      <c r="T12" s="16" t="n">
        <v>0</v>
      </c>
      <c r="U12" s="16" t="n">
        <v>0.0331672380280536</v>
      </c>
      <c r="V12" s="16" t="n">
        <v>0.0164997847238826</v>
      </c>
      <c r="W12" s="16"/>
      <c r="X12" s="16" t="n">
        <v>0.0103055430808192</v>
      </c>
      <c r="Y12" s="16" t="n">
        <v>0.0220350808637248</v>
      </c>
      <c r="Z12" s="16"/>
      <c r="AA12" s="16" t="n">
        <v>0.0179050989585627</v>
      </c>
      <c r="AB12" s="16" t="n">
        <v>0.0123814246978667</v>
      </c>
      <c r="AC12" s="16" t="n">
        <v>0.0152912152387783</v>
      </c>
      <c r="AD12" s="16"/>
      <c r="AE12" s="16" t="n">
        <v>0.015528405005336</v>
      </c>
      <c r="AF12" s="16" t="n">
        <v>0.016555364435842</v>
      </c>
      <c r="AG12" s="16" t="n">
        <v>0.00817035161567642</v>
      </c>
      <c r="AH12" s="16"/>
      <c r="AI12" s="16" t="n">
        <v>0.0247108225581649</v>
      </c>
      <c r="AJ12" s="16" t="n">
        <v>0.0108302173746355</v>
      </c>
    </row>
    <row r="13">
      <c r="B13" s="17" t="s">
        <v>94</v>
      </c>
      <c r="C13" s="16" t="n">
        <v>0.0216285120453625</v>
      </c>
      <c r="D13" s="16" t="n">
        <v>0.0284740817985558</v>
      </c>
      <c r="E13" s="16" t="n">
        <v>0.0153488013082494</v>
      </c>
      <c r="F13" s="16"/>
      <c r="G13" s="16" t="n">
        <v>0.0368724828543825</v>
      </c>
      <c r="H13" s="16" t="n">
        <v>0.0179380387064093</v>
      </c>
      <c r="I13" s="16" t="n">
        <v>0.0190410781096205</v>
      </c>
      <c r="J13" s="16"/>
      <c r="K13" s="16" t="n">
        <v>0.00930216475528521</v>
      </c>
      <c r="L13" s="16" t="n">
        <v>0.0292085610715409</v>
      </c>
      <c r="M13" s="16" t="n">
        <v>0.0325656427208682</v>
      </c>
      <c r="N13" s="16" t="n">
        <v>0.0371791516264189</v>
      </c>
      <c r="O13" s="16" t="n">
        <v>0</v>
      </c>
      <c r="P13" s="16" t="n">
        <v>0.0253055604743387</v>
      </c>
      <c r="Q13" s="16" t="n">
        <v>0.0331630646033653</v>
      </c>
      <c r="R13" s="16" t="n">
        <v>0.0223557961618068</v>
      </c>
      <c r="S13" s="16" t="n">
        <v>0.0176585272769562</v>
      </c>
      <c r="T13" s="16" t="n">
        <v>0.0197336642759842</v>
      </c>
      <c r="U13" s="16" t="n">
        <v>0.0211968419310235</v>
      </c>
      <c r="V13" s="16" t="n">
        <v>0</v>
      </c>
      <c r="W13" s="16"/>
      <c r="X13" s="16" t="n">
        <v>0.0201888471006543</v>
      </c>
      <c r="Y13" s="16" t="n">
        <v>0.024088143692633</v>
      </c>
      <c r="Z13" s="16"/>
      <c r="AA13" s="16" t="n">
        <v>0.00504576795398719</v>
      </c>
      <c r="AB13" s="16" t="n">
        <v>0.026836983557847</v>
      </c>
      <c r="AC13" s="16" t="n">
        <v>0.026638618980964</v>
      </c>
      <c r="AD13" s="16"/>
      <c r="AE13" s="16" t="n">
        <v>0.0192903908191322</v>
      </c>
      <c r="AF13" s="16" t="n">
        <v>0.0274195502090399</v>
      </c>
      <c r="AG13" s="16" t="n">
        <v>0.0154820526027106</v>
      </c>
      <c r="AH13" s="16"/>
      <c r="AI13" s="16" t="n">
        <v>0.00453903238516916</v>
      </c>
      <c r="AJ13" s="16" t="n">
        <v>0.0150547742945467</v>
      </c>
    </row>
    <row r="14">
      <c r="B14" s="17" t="s">
        <v>136</v>
      </c>
      <c r="C14" s="23" t="n">
        <v>0.881497288468246</v>
      </c>
      <c r="D14" s="23" t="n">
        <v>0.864060373564389</v>
      </c>
      <c r="E14" s="23" t="n">
        <v>0.896845080604207</v>
      </c>
      <c r="F14" s="23"/>
      <c r="G14" s="23" t="n">
        <v>0.880069866634596</v>
      </c>
      <c r="H14" s="23" t="n">
        <v>0.876086793596872</v>
      </c>
      <c r="I14" s="23" t="n">
        <v>0.887094539877305</v>
      </c>
      <c r="J14" s="23"/>
      <c r="K14" s="23" t="n">
        <v>0.888201349974487</v>
      </c>
      <c r="L14" s="23" t="n">
        <v>0.884492640240624</v>
      </c>
      <c r="M14" s="23" t="n">
        <v>0.912568050105786</v>
      </c>
      <c r="N14" s="23" t="n">
        <v>0.861243840497606</v>
      </c>
      <c r="O14" s="23" t="n">
        <v>0.889413375495927</v>
      </c>
      <c r="P14" s="23" t="n">
        <v>0.889321461436704</v>
      </c>
      <c r="Q14" s="23" t="n">
        <v>0.864867553502657</v>
      </c>
      <c r="R14" s="23" t="n">
        <v>0.870722775539525</v>
      </c>
      <c r="S14" s="23" t="n">
        <v>0.848841650965544</v>
      </c>
      <c r="T14" s="23" t="n">
        <v>0.89046189066563</v>
      </c>
      <c r="U14" s="23" t="n">
        <v>0.876841635830237</v>
      </c>
      <c r="V14" s="23" t="n">
        <v>0.93970003602532</v>
      </c>
      <c r="W14" s="23"/>
      <c r="X14" s="23" t="n">
        <v>0.885604274663525</v>
      </c>
      <c r="Y14" s="23" t="n">
        <v>0.874480604997594</v>
      </c>
      <c r="Z14" s="23"/>
      <c r="AA14" s="23" t="n">
        <v>0.911519808894196</v>
      </c>
      <c r="AB14" s="23" t="n">
        <v>0.884064979867422</v>
      </c>
      <c r="AC14" s="23" t="n">
        <v>0.856379488131104</v>
      </c>
      <c r="AD14" s="23"/>
      <c r="AE14" s="23" t="n">
        <v>0.893171687886353</v>
      </c>
      <c r="AF14" s="23" t="n">
        <v>0.882474764245687</v>
      </c>
      <c r="AG14" s="23" t="n">
        <v>0.848394962884123</v>
      </c>
      <c r="AH14" s="23"/>
      <c r="AI14" s="23" t="n">
        <v>0.915873990619395</v>
      </c>
      <c r="AJ14" s="23" t="n">
        <v>0.901131670256733</v>
      </c>
    </row>
    <row r="15">
      <c r="B15" s="17" t="s">
        <v>137</v>
      </c>
      <c r="C15" s="23" t="n">
        <v>0.0968741994863911</v>
      </c>
      <c r="D15" s="23" t="n">
        <v>0.107465544637055</v>
      </c>
      <c r="E15" s="23" t="n">
        <v>0.0878061180875439</v>
      </c>
      <c r="F15" s="23"/>
      <c r="G15" s="23" t="n">
        <v>0.0830576505110219</v>
      </c>
      <c r="H15" s="23" t="n">
        <v>0.105975167696719</v>
      </c>
      <c r="I15" s="23" t="n">
        <v>0.0938643820130746</v>
      </c>
      <c r="J15" s="23"/>
      <c r="K15" s="23" t="n">
        <v>0.102496485270228</v>
      </c>
      <c r="L15" s="23" t="n">
        <v>0.0862987986878353</v>
      </c>
      <c r="M15" s="23" t="n">
        <v>0.0548663071733462</v>
      </c>
      <c r="N15" s="23" t="n">
        <v>0.101577007875975</v>
      </c>
      <c r="O15" s="23" t="n">
        <v>0.110586624504073</v>
      </c>
      <c r="P15" s="23" t="n">
        <v>0.0853729780889569</v>
      </c>
      <c r="Q15" s="23" t="n">
        <v>0.101969381893977</v>
      </c>
      <c r="R15" s="23" t="n">
        <v>0.106921428298668</v>
      </c>
      <c r="S15" s="23" t="n">
        <v>0.1334998217575</v>
      </c>
      <c r="T15" s="23" t="n">
        <v>0.089804445058386</v>
      </c>
      <c r="U15" s="23" t="n">
        <v>0.10196152223874</v>
      </c>
      <c r="V15" s="23" t="n">
        <v>0.0602999639746797</v>
      </c>
      <c r="W15" s="23"/>
      <c r="X15" s="23" t="n">
        <v>0.0942068782358203</v>
      </c>
      <c r="Y15" s="23" t="n">
        <v>0.101431251309773</v>
      </c>
      <c r="Z15" s="23"/>
      <c r="AA15" s="23" t="n">
        <v>0.0834344231518168</v>
      </c>
      <c r="AB15" s="23" t="n">
        <v>0.089098036574731</v>
      </c>
      <c r="AC15" s="23" t="n">
        <v>0.116981892887932</v>
      </c>
      <c r="AD15" s="23"/>
      <c r="AE15" s="23" t="n">
        <v>0.0875379212945147</v>
      </c>
      <c r="AF15" s="23" t="n">
        <v>0.0901056855452729</v>
      </c>
      <c r="AG15" s="23" t="n">
        <v>0.136122984513167</v>
      </c>
      <c r="AH15" s="23"/>
      <c r="AI15" s="23" t="n">
        <v>0.0795869769954363</v>
      </c>
      <c r="AJ15" s="23" t="n">
        <v>0.0838135554487202</v>
      </c>
    </row>
    <row r="16">
      <c r="B16" s="17" t="s">
        <v>138</v>
      </c>
      <c r="C16" s="24" t="n">
        <v>0.784623088981855</v>
      </c>
      <c r="D16" s="24" t="n">
        <v>0.756594828927333</v>
      </c>
      <c r="E16" s="24" t="n">
        <v>0.809038962516663</v>
      </c>
      <c r="F16" s="24"/>
      <c r="G16" s="24" t="n">
        <v>0.797012216123574</v>
      </c>
      <c r="H16" s="24" t="n">
        <v>0.770111625900153</v>
      </c>
      <c r="I16" s="24" t="n">
        <v>0.79323015786423</v>
      </c>
      <c r="J16" s="24"/>
      <c r="K16" s="24" t="n">
        <v>0.785704864704259</v>
      </c>
      <c r="L16" s="24" t="n">
        <v>0.798193841552788</v>
      </c>
      <c r="M16" s="24" t="n">
        <v>0.857701742932439</v>
      </c>
      <c r="N16" s="24" t="n">
        <v>0.759666832621632</v>
      </c>
      <c r="O16" s="24" t="n">
        <v>0.778826750991854</v>
      </c>
      <c r="P16" s="24" t="n">
        <v>0.803948483347748</v>
      </c>
      <c r="Q16" s="24" t="n">
        <v>0.76289817160868</v>
      </c>
      <c r="R16" s="24" t="n">
        <v>0.763801347240857</v>
      </c>
      <c r="S16" s="24" t="n">
        <v>0.715341829208044</v>
      </c>
      <c r="T16" s="24" t="n">
        <v>0.800657445607244</v>
      </c>
      <c r="U16" s="24" t="n">
        <v>0.774880113591497</v>
      </c>
      <c r="V16" s="24" t="n">
        <v>0.879400072050641</v>
      </c>
      <c r="W16" s="24"/>
      <c r="X16" s="24" t="n">
        <v>0.791397396427705</v>
      </c>
      <c r="Y16" s="24" t="n">
        <v>0.773049353687821</v>
      </c>
      <c r="Z16" s="24"/>
      <c r="AA16" s="24" t="n">
        <v>0.828085385742379</v>
      </c>
      <c r="AB16" s="24" t="n">
        <v>0.794966943292691</v>
      </c>
      <c r="AC16" s="24" t="n">
        <v>0.739397595243172</v>
      </c>
      <c r="AD16" s="24"/>
      <c r="AE16" s="24" t="n">
        <v>0.805633766591838</v>
      </c>
      <c r="AF16" s="24" t="n">
        <v>0.792369078700414</v>
      </c>
      <c r="AG16" s="24" t="n">
        <v>0.712271978370956</v>
      </c>
      <c r="AH16" s="24"/>
      <c r="AI16" s="24" t="n">
        <v>0.836287013623958</v>
      </c>
      <c r="AJ16" s="24" t="n">
        <v>0.817318114808013</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0.498393814524926</v>
      </c>
      <c r="D9" s="16" t="n">
        <v>0.51676621832633</v>
      </c>
      <c r="E9" s="16" t="n">
        <v>0.482021677389016</v>
      </c>
      <c r="F9" s="16"/>
      <c r="G9" s="16" t="n">
        <v>0.492055159301557</v>
      </c>
      <c r="H9" s="16" t="n">
        <v>0.489636806912279</v>
      </c>
      <c r="I9" s="16" t="n">
        <v>0.50904412191983</v>
      </c>
      <c r="J9" s="16"/>
      <c r="K9" s="16" t="n">
        <v>0.567560775395898</v>
      </c>
      <c r="L9" s="16" t="n">
        <v>0.483173180349152</v>
      </c>
      <c r="M9" s="16" t="n">
        <v>0.478082248597577</v>
      </c>
      <c r="N9" s="16" t="n">
        <v>0.478825952555007</v>
      </c>
      <c r="O9" s="16" t="n">
        <v>0.529051538844833</v>
      </c>
      <c r="P9" s="16" t="n">
        <v>0.500149459473365</v>
      </c>
      <c r="Q9" s="16" t="n">
        <v>0.479484158617812</v>
      </c>
      <c r="R9" s="16" t="n">
        <v>0.4968810068123</v>
      </c>
      <c r="S9" s="16" t="n">
        <v>0.475786374636807</v>
      </c>
      <c r="T9" s="16" t="n">
        <v>0.463600307885621</v>
      </c>
      <c r="U9" s="16" t="n">
        <v>0.49762264984074</v>
      </c>
      <c r="V9" s="16" t="n">
        <v>0.501031449919114</v>
      </c>
      <c r="W9" s="16"/>
      <c r="X9" s="16" t="n">
        <v>0.458256049874367</v>
      </c>
      <c r="Y9" s="16" t="n">
        <v>0.566968184240666</v>
      </c>
      <c r="Z9" s="16"/>
      <c r="AA9" s="16" t="n">
        <v>0.543137201348494</v>
      </c>
      <c r="AB9" s="16" t="n">
        <v>0.512833708372046</v>
      </c>
      <c r="AC9" s="16" t="n">
        <v>0.446764424892838</v>
      </c>
      <c r="AD9" s="16"/>
      <c r="AE9" s="16" t="n">
        <v>0.519123410755796</v>
      </c>
      <c r="AF9" s="16" t="n">
        <v>0.493611147914756</v>
      </c>
      <c r="AG9" s="16" t="n">
        <v>0.453526202218971</v>
      </c>
      <c r="AH9" s="16"/>
      <c r="AI9" s="16" t="n">
        <v>0.560109211331134</v>
      </c>
      <c r="AJ9" s="16" t="n">
        <v>0.509743795418778</v>
      </c>
    </row>
    <row r="10">
      <c r="B10" s="17" t="s">
        <v>133</v>
      </c>
      <c r="C10" s="16" t="n">
        <v>0.404296873396271</v>
      </c>
      <c r="D10" s="16" t="n">
        <v>0.379675473658265</v>
      </c>
      <c r="E10" s="16" t="n">
        <v>0.428185904018668</v>
      </c>
      <c r="F10" s="16"/>
      <c r="G10" s="16" t="n">
        <v>0.4196284410621</v>
      </c>
      <c r="H10" s="16" t="n">
        <v>0.416149590145788</v>
      </c>
      <c r="I10" s="16" t="n">
        <v>0.387214740475487</v>
      </c>
      <c r="J10" s="16"/>
      <c r="K10" s="16" t="n">
        <v>0.380859807588561</v>
      </c>
      <c r="L10" s="16" t="n">
        <v>0.448676626125021</v>
      </c>
      <c r="M10" s="16" t="n">
        <v>0.410184669865742</v>
      </c>
      <c r="N10" s="16" t="n">
        <v>0.422259943666765</v>
      </c>
      <c r="O10" s="16" t="n">
        <v>0.389884636734176</v>
      </c>
      <c r="P10" s="16" t="n">
        <v>0.424389381469232</v>
      </c>
      <c r="Q10" s="16" t="n">
        <v>0.386510135614094</v>
      </c>
      <c r="R10" s="16" t="n">
        <v>0.356428267581289</v>
      </c>
      <c r="S10" s="16" t="n">
        <v>0.402920861086402</v>
      </c>
      <c r="T10" s="16" t="n">
        <v>0.433044666948289</v>
      </c>
      <c r="U10" s="16" t="n">
        <v>0.376870906698322</v>
      </c>
      <c r="V10" s="16" t="n">
        <v>0.304350989347342</v>
      </c>
      <c r="W10" s="16"/>
      <c r="X10" s="16" t="n">
        <v>0.436402872371605</v>
      </c>
      <c r="Y10" s="16" t="n">
        <v>0.349444574993624</v>
      </c>
      <c r="Z10" s="16"/>
      <c r="AA10" s="16" t="n">
        <v>0.378936817798751</v>
      </c>
      <c r="AB10" s="16" t="n">
        <v>0.405436853278067</v>
      </c>
      <c r="AC10" s="16" t="n">
        <v>0.421088082567023</v>
      </c>
      <c r="AD10" s="16"/>
      <c r="AE10" s="16" t="n">
        <v>0.39317260332698</v>
      </c>
      <c r="AF10" s="16" t="n">
        <v>0.408884231063142</v>
      </c>
      <c r="AG10" s="16" t="n">
        <v>0.42406201533205</v>
      </c>
      <c r="AH10" s="16"/>
      <c r="AI10" s="16" t="n">
        <v>0.373360132373085</v>
      </c>
      <c r="AJ10" s="16" t="n">
        <v>0.40303329646986</v>
      </c>
    </row>
    <row r="11">
      <c r="B11" s="17" t="s">
        <v>134</v>
      </c>
      <c r="C11" s="16" t="n">
        <v>0.0577676642068642</v>
      </c>
      <c r="D11" s="16" t="n">
        <v>0.0543277716016687</v>
      </c>
      <c r="E11" s="16" t="n">
        <v>0.0597651251127021</v>
      </c>
      <c r="F11" s="16"/>
      <c r="G11" s="16" t="n">
        <v>0.0525591115683169</v>
      </c>
      <c r="H11" s="16" t="n">
        <v>0.051323395963145</v>
      </c>
      <c r="I11" s="16" t="n">
        <v>0.0658200453194012</v>
      </c>
      <c r="J11" s="16"/>
      <c r="K11" s="16" t="n">
        <v>0.0245647268720801</v>
      </c>
      <c r="L11" s="16" t="n">
        <v>0.0386916675396269</v>
      </c>
      <c r="M11" s="16" t="n">
        <v>0.0714512075015202</v>
      </c>
      <c r="N11" s="16" t="n">
        <v>0.0666329746332517</v>
      </c>
      <c r="O11" s="16" t="n">
        <v>0.045482864350696</v>
      </c>
      <c r="P11" s="16" t="n">
        <v>0.0411432366792977</v>
      </c>
      <c r="Q11" s="16" t="n">
        <v>0.0783013509508525</v>
      </c>
      <c r="R11" s="16" t="n">
        <v>0.0823676935472521</v>
      </c>
      <c r="S11" s="16" t="n">
        <v>0.0784679209965788</v>
      </c>
      <c r="T11" s="16" t="n">
        <v>0.0562357011165382</v>
      </c>
      <c r="U11" s="16" t="n">
        <v>0.0485851092243005</v>
      </c>
      <c r="V11" s="16" t="n">
        <v>0.178117776009662</v>
      </c>
      <c r="W11" s="16"/>
      <c r="X11" s="16" t="n">
        <v>0.0670010485479094</v>
      </c>
      <c r="Y11" s="16" t="n">
        <v>0.0419926573761953</v>
      </c>
      <c r="Z11" s="16"/>
      <c r="AA11" s="16" t="n">
        <v>0.0529870411677075</v>
      </c>
      <c r="AB11" s="16" t="n">
        <v>0.04831362786022</v>
      </c>
      <c r="AC11" s="16" t="n">
        <v>0.073865625756503</v>
      </c>
      <c r="AD11" s="16"/>
      <c r="AE11" s="16" t="n">
        <v>0.0472493761279545</v>
      </c>
      <c r="AF11" s="16" t="n">
        <v>0.0590377670717734</v>
      </c>
      <c r="AG11" s="16" t="n">
        <v>0.0830020169843825</v>
      </c>
      <c r="AH11" s="16"/>
      <c r="AI11" s="16" t="n">
        <v>0.038793237977409</v>
      </c>
      <c r="AJ11" s="16" t="n">
        <v>0.0576338507491898</v>
      </c>
    </row>
    <row r="12">
      <c r="B12" s="17" t="s">
        <v>135</v>
      </c>
      <c r="C12" s="16" t="n">
        <v>0.0184558331662086</v>
      </c>
      <c r="D12" s="16" t="n">
        <v>0.0211443951636522</v>
      </c>
      <c r="E12" s="16" t="n">
        <v>0.0162468393333666</v>
      </c>
      <c r="F12" s="16"/>
      <c r="G12" s="16" t="n">
        <v>0.0104576595108034</v>
      </c>
      <c r="H12" s="16" t="n">
        <v>0.0196075010715558</v>
      </c>
      <c r="I12" s="16" t="n">
        <v>0.0205433682903843</v>
      </c>
      <c r="J12" s="16"/>
      <c r="K12" s="16" t="n">
        <v>0.0171606886212384</v>
      </c>
      <c r="L12" s="16" t="n">
        <v>0.0108512120905761</v>
      </c>
      <c r="M12" s="16" t="n">
        <v>0</v>
      </c>
      <c r="N12" s="16" t="n">
        <v>0.00935139771770871</v>
      </c>
      <c r="O12" s="16" t="n">
        <v>0.0299884867269995</v>
      </c>
      <c r="P12" s="16" t="n">
        <v>0.0141487790515831</v>
      </c>
      <c r="Q12" s="16" t="n">
        <v>0.0264447729083324</v>
      </c>
      <c r="R12" s="16" t="n">
        <v>0.0275727530276588</v>
      </c>
      <c r="S12" s="16" t="n">
        <v>0.024181643282315</v>
      </c>
      <c r="T12" s="16" t="n">
        <v>0.0196452174424194</v>
      </c>
      <c r="U12" s="16" t="n">
        <v>0.0461955743146823</v>
      </c>
      <c r="V12" s="16" t="n">
        <v>0.0164997847238826</v>
      </c>
      <c r="W12" s="16"/>
      <c r="X12" s="16" t="n">
        <v>0.0186654629178462</v>
      </c>
      <c r="Y12" s="16" t="n">
        <v>0.0180976859645054</v>
      </c>
      <c r="Z12" s="16"/>
      <c r="AA12" s="16" t="n">
        <v>0.0222987852652576</v>
      </c>
      <c r="AB12" s="16" t="n">
        <v>0.0129821980225445</v>
      </c>
      <c r="AC12" s="16" t="n">
        <v>0.0230015517332851</v>
      </c>
      <c r="AD12" s="16"/>
      <c r="AE12" s="16" t="n">
        <v>0.0218818382262723</v>
      </c>
      <c r="AF12" s="16" t="n">
        <v>0.0171784665784316</v>
      </c>
      <c r="AG12" s="16" t="n">
        <v>0.0120796394499597</v>
      </c>
      <c r="AH12" s="16"/>
      <c r="AI12" s="16" t="n">
        <v>0.0277374183183718</v>
      </c>
      <c r="AJ12" s="16" t="n">
        <v>0.0165620606155582</v>
      </c>
    </row>
    <row r="13">
      <c r="B13" s="17" t="s">
        <v>94</v>
      </c>
      <c r="C13" s="16" t="n">
        <v>0.0210858147057301</v>
      </c>
      <c r="D13" s="16" t="n">
        <v>0.0280861412500844</v>
      </c>
      <c r="E13" s="16" t="n">
        <v>0.0137804541462478</v>
      </c>
      <c r="F13" s="16"/>
      <c r="G13" s="16" t="n">
        <v>0.0252996285572228</v>
      </c>
      <c r="H13" s="16" t="n">
        <v>0.0232827059072327</v>
      </c>
      <c r="I13" s="16" t="n">
        <v>0.0173777239948977</v>
      </c>
      <c r="J13" s="16"/>
      <c r="K13" s="16" t="n">
        <v>0.00985400152222204</v>
      </c>
      <c r="L13" s="16" t="n">
        <v>0.018607313895624</v>
      </c>
      <c r="M13" s="16" t="n">
        <v>0.0402818740351604</v>
      </c>
      <c r="N13" s="16" t="n">
        <v>0.0229297314272671</v>
      </c>
      <c r="O13" s="16" t="n">
        <v>0.00559247334329467</v>
      </c>
      <c r="P13" s="16" t="n">
        <v>0.0201691433265225</v>
      </c>
      <c r="Q13" s="16" t="n">
        <v>0.0292595819089097</v>
      </c>
      <c r="R13" s="16" t="n">
        <v>0.0367502790315002</v>
      </c>
      <c r="S13" s="16" t="n">
        <v>0.018643199997898</v>
      </c>
      <c r="T13" s="16" t="n">
        <v>0.0274741066071321</v>
      </c>
      <c r="U13" s="16" t="n">
        <v>0.0307257599219558</v>
      </c>
      <c r="V13" s="16" t="n">
        <v>0</v>
      </c>
      <c r="W13" s="16"/>
      <c r="X13" s="16" t="n">
        <v>0.0196745662882731</v>
      </c>
      <c r="Y13" s="16" t="n">
        <v>0.023496897425009</v>
      </c>
      <c r="Z13" s="16"/>
      <c r="AA13" s="16" t="n">
        <v>0.0026401544197896</v>
      </c>
      <c r="AB13" s="16" t="n">
        <v>0.0204336124671224</v>
      </c>
      <c r="AC13" s="16" t="n">
        <v>0.0352803150503515</v>
      </c>
      <c r="AD13" s="16"/>
      <c r="AE13" s="16" t="n">
        <v>0.0185727715629965</v>
      </c>
      <c r="AF13" s="16" t="n">
        <v>0.0212883873718966</v>
      </c>
      <c r="AG13" s="16" t="n">
        <v>0.027330126014637</v>
      </c>
      <c r="AH13" s="16"/>
      <c r="AI13" s="16" t="n">
        <v>0</v>
      </c>
      <c r="AJ13" s="16" t="n">
        <v>0.0130269967466142</v>
      </c>
    </row>
    <row r="14">
      <c r="B14" s="17" t="s">
        <v>136</v>
      </c>
      <c r="C14" s="23" t="n">
        <v>0.902690687921197</v>
      </c>
      <c r="D14" s="23" t="n">
        <v>0.896441691984595</v>
      </c>
      <c r="E14" s="23" t="n">
        <v>0.910207581407684</v>
      </c>
      <c r="F14" s="23"/>
      <c r="G14" s="23" t="n">
        <v>0.911683600363657</v>
      </c>
      <c r="H14" s="23" t="n">
        <v>0.905786397058066</v>
      </c>
      <c r="I14" s="23" t="n">
        <v>0.896258862395317</v>
      </c>
      <c r="J14" s="23"/>
      <c r="K14" s="23" t="n">
        <v>0.94842058298446</v>
      </c>
      <c r="L14" s="23" t="n">
        <v>0.931849806474173</v>
      </c>
      <c r="M14" s="23" t="n">
        <v>0.888266918463319</v>
      </c>
      <c r="N14" s="23" t="n">
        <v>0.901085896221772</v>
      </c>
      <c r="O14" s="23" t="n">
        <v>0.91893617557901</v>
      </c>
      <c r="P14" s="23" t="n">
        <v>0.924538840942597</v>
      </c>
      <c r="Q14" s="23" t="n">
        <v>0.865994294231905</v>
      </c>
      <c r="R14" s="23" t="n">
        <v>0.853309274393589</v>
      </c>
      <c r="S14" s="23" t="n">
        <v>0.878707235723208</v>
      </c>
      <c r="T14" s="23" t="n">
        <v>0.89664497483391</v>
      </c>
      <c r="U14" s="23" t="n">
        <v>0.874493556539061</v>
      </c>
      <c r="V14" s="23" t="n">
        <v>0.805382439266456</v>
      </c>
      <c r="W14" s="23"/>
      <c r="X14" s="23" t="n">
        <v>0.894658922245971</v>
      </c>
      <c r="Y14" s="23" t="n">
        <v>0.91641275923429</v>
      </c>
      <c r="Z14" s="23"/>
      <c r="AA14" s="23" t="n">
        <v>0.922074019147245</v>
      </c>
      <c r="AB14" s="23" t="n">
        <v>0.918270561650113</v>
      </c>
      <c r="AC14" s="23" t="n">
        <v>0.86785250745986</v>
      </c>
      <c r="AD14" s="23"/>
      <c r="AE14" s="23" t="n">
        <v>0.912296014082777</v>
      </c>
      <c r="AF14" s="23" t="n">
        <v>0.902495378977898</v>
      </c>
      <c r="AG14" s="23" t="n">
        <v>0.877588217551021</v>
      </c>
      <c r="AH14" s="23"/>
      <c r="AI14" s="23" t="n">
        <v>0.933469343704219</v>
      </c>
      <c r="AJ14" s="23" t="n">
        <v>0.912777091888638</v>
      </c>
    </row>
    <row r="15">
      <c r="B15" s="17" t="s">
        <v>137</v>
      </c>
      <c r="C15" s="23" t="n">
        <v>0.0762234973730728</v>
      </c>
      <c r="D15" s="23" t="n">
        <v>0.0754721667653209</v>
      </c>
      <c r="E15" s="23" t="n">
        <v>0.0760119644460687</v>
      </c>
      <c r="F15" s="23"/>
      <c r="G15" s="23" t="n">
        <v>0.0630167710791203</v>
      </c>
      <c r="H15" s="23" t="n">
        <v>0.0709308970347008</v>
      </c>
      <c r="I15" s="23" t="n">
        <v>0.0863634136097855</v>
      </c>
      <c r="J15" s="23"/>
      <c r="K15" s="23" t="n">
        <v>0.0417254154933184</v>
      </c>
      <c r="L15" s="23" t="n">
        <v>0.049542879630203</v>
      </c>
      <c r="M15" s="23" t="n">
        <v>0.0714512075015202</v>
      </c>
      <c r="N15" s="23" t="n">
        <v>0.0759843723509604</v>
      </c>
      <c r="O15" s="23" t="n">
        <v>0.0754713510776955</v>
      </c>
      <c r="P15" s="23" t="n">
        <v>0.0552920157308808</v>
      </c>
      <c r="Q15" s="23" t="n">
        <v>0.104746123859185</v>
      </c>
      <c r="R15" s="23" t="n">
        <v>0.109940446574911</v>
      </c>
      <c r="S15" s="23" t="n">
        <v>0.102649564278894</v>
      </c>
      <c r="T15" s="23" t="n">
        <v>0.0758809185589576</v>
      </c>
      <c r="U15" s="23" t="n">
        <v>0.0947806835389828</v>
      </c>
      <c r="V15" s="23" t="n">
        <v>0.194617560733544</v>
      </c>
      <c r="W15" s="23"/>
      <c r="X15" s="23" t="n">
        <v>0.0856665114657556</v>
      </c>
      <c r="Y15" s="23" t="n">
        <v>0.0600903433407007</v>
      </c>
      <c r="Z15" s="23"/>
      <c r="AA15" s="23" t="n">
        <v>0.0752858264329651</v>
      </c>
      <c r="AB15" s="23" t="n">
        <v>0.0612958258827645</v>
      </c>
      <c r="AC15" s="23" t="n">
        <v>0.0968671774897881</v>
      </c>
      <c r="AD15" s="23"/>
      <c r="AE15" s="23" t="n">
        <v>0.0691312143542268</v>
      </c>
      <c r="AF15" s="23" t="n">
        <v>0.076216233650205</v>
      </c>
      <c r="AG15" s="23" t="n">
        <v>0.0950816564343422</v>
      </c>
      <c r="AH15" s="23"/>
      <c r="AI15" s="23" t="n">
        <v>0.0665306562957808</v>
      </c>
      <c r="AJ15" s="23" t="n">
        <v>0.074195911364748</v>
      </c>
    </row>
    <row r="16">
      <c r="B16" s="17" t="s">
        <v>138</v>
      </c>
      <c r="C16" s="24" t="n">
        <v>0.826467190548124</v>
      </c>
      <c r="D16" s="24" t="n">
        <v>0.820969525219274</v>
      </c>
      <c r="E16" s="24" t="n">
        <v>0.834195616961615</v>
      </c>
      <c r="F16" s="24"/>
      <c r="G16" s="24" t="n">
        <v>0.848666829284537</v>
      </c>
      <c r="H16" s="24" t="n">
        <v>0.834855500023366</v>
      </c>
      <c r="I16" s="24" t="n">
        <v>0.809895448785531</v>
      </c>
      <c r="J16" s="24"/>
      <c r="K16" s="24" t="n">
        <v>0.906695167491141</v>
      </c>
      <c r="L16" s="24" t="n">
        <v>0.88230692684397</v>
      </c>
      <c r="M16" s="24" t="n">
        <v>0.816815710961799</v>
      </c>
      <c r="N16" s="24" t="n">
        <v>0.825101523870812</v>
      </c>
      <c r="O16" s="24" t="n">
        <v>0.843464824501314</v>
      </c>
      <c r="P16" s="24" t="n">
        <v>0.869246825211716</v>
      </c>
      <c r="Q16" s="24" t="n">
        <v>0.761248170372721</v>
      </c>
      <c r="R16" s="24" t="n">
        <v>0.743368827818678</v>
      </c>
      <c r="S16" s="24" t="n">
        <v>0.776057671444315</v>
      </c>
      <c r="T16" s="24" t="n">
        <v>0.820764056274953</v>
      </c>
      <c r="U16" s="24" t="n">
        <v>0.779712873000079</v>
      </c>
      <c r="V16" s="24" t="n">
        <v>0.610764878532912</v>
      </c>
      <c r="W16" s="24"/>
      <c r="X16" s="24" t="n">
        <v>0.808992410780216</v>
      </c>
      <c r="Y16" s="24" t="n">
        <v>0.856322415893589</v>
      </c>
      <c r="Z16" s="24"/>
      <c r="AA16" s="24" t="n">
        <v>0.84678819271428</v>
      </c>
      <c r="AB16" s="24" t="n">
        <v>0.856974735767349</v>
      </c>
      <c r="AC16" s="24" t="n">
        <v>0.770985329970072</v>
      </c>
      <c r="AD16" s="24"/>
      <c r="AE16" s="24" t="n">
        <v>0.84316479972855</v>
      </c>
      <c r="AF16" s="24" t="n">
        <v>0.826279145327693</v>
      </c>
      <c r="AG16" s="24" t="n">
        <v>0.782506561116679</v>
      </c>
      <c r="AH16" s="24"/>
      <c r="AI16" s="24" t="n">
        <v>0.866938687408438</v>
      </c>
      <c r="AJ16" s="24" t="n">
        <v>0.83858118052389</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0.147823992678201</v>
      </c>
      <c r="D9" s="16" t="n">
        <v>0.175353534610501</v>
      </c>
      <c r="E9" s="16" t="n">
        <v>0.119879342976762</v>
      </c>
      <c r="F9" s="16"/>
      <c r="G9" s="16" t="n">
        <v>0.121424742596923</v>
      </c>
      <c r="H9" s="16" t="n">
        <v>0.135763221988599</v>
      </c>
      <c r="I9" s="16" t="n">
        <v>0.169470964352608</v>
      </c>
      <c r="J9" s="16"/>
      <c r="K9" s="16" t="n">
        <v>0.208631221339565</v>
      </c>
      <c r="L9" s="16" t="n">
        <v>0.109131173743593</v>
      </c>
      <c r="M9" s="16" t="n">
        <v>0.101137416502128</v>
      </c>
      <c r="N9" s="16" t="n">
        <v>0.164659375867409</v>
      </c>
      <c r="O9" s="16" t="n">
        <v>0.160382859974663</v>
      </c>
      <c r="P9" s="16" t="n">
        <v>0.189578056011591</v>
      </c>
      <c r="Q9" s="16" t="n">
        <v>0.137306557934001</v>
      </c>
      <c r="R9" s="16" t="n">
        <v>0.197427384757203</v>
      </c>
      <c r="S9" s="16" t="n">
        <v>0.149583929752105</v>
      </c>
      <c r="T9" s="16" t="n">
        <v>0.0718313650124372</v>
      </c>
      <c r="U9" s="16" t="n">
        <v>0.127989980042407</v>
      </c>
      <c r="V9" s="16" t="n">
        <v>0.138753136938165</v>
      </c>
      <c r="W9" s="16"/>
      <c r="X9" s="16" t="n">
        <v>0.116233211188124</v>
      </c>
      <c r="Y9" s="16" t="n">
        <v>0.201796054858786</v>
      </c>
      <c r="Z9" s="16"/>
      <c r="AA9" s="16" t="n">
        <v>0.195812804949649</v>
      </c>
      <c r="AB9" s="16" t="n">
        <v>0.127081359947901</v>
      </c>
      <c r="AC9" s="16" t="n">
        <v>0.140908909852766</v>
      </c>
      <c r="AD9" s="16"/>
      <c r="AE9" s="16" t="n">
        <v>0.183283416119215</v>
      </c>
      <c r="AF9" s="16" t="n">
        <v>0.12838773024509</v>
      </c>
      <c r="AG9" s="16" t="n">
        <v>0.0950938679685231</v>
      </c>
      <c r="AH9" s="16"/>
      <c r="AI9" s="16" t="n">
        <v>0.170072623298712</v>
      </c>
      <c r="AJ9" s="16" t="n">
        <v>0.158193440580151</v>
      </c>
    </row>
    <row r="10">
      <c r="B10" s="17" t="s">
        <v>133</v>
      </c>
      <c r="C10" s="16" t="n">
        <v>0.357316661052121</v>
      </c>
      <c r="D10" s="16" t="n">
        <v>0.401410370485767</v>
      </c>
      <c r="E10" s="16" t="n">
        <v>0.320733193859373</v>
      </c>
      <c r="F10" s="16"/>
      <c r="G10" s="16" t="n">
        <v>0.367596670566076</v>
      </c>
      <c r="H10" s="16" t="n">
        <v>0.345581361470658</v>
      </c>
      <c r="I10" s="16" t="n">
        <v>0.364174031759884</v>
      </c>
      <c r="J10" s="16"/>
      <c r="K10" s="16" t="n">
        <v>0.380810555960734</v>
      </c>
      <c r="L10" s="16" t="n">
        <v>0.336449758590939</v>
      </c>
      <c r="M10" s="16" t="n">
        <v>0.351143977141343</v>
      </c>
      <c r="N10" s="16" t="n">
        <v>0.379501916435024</v>
      </c>
      <c r="O10" s="16" t="n">
        <v>0.374300079532447</v>
      </c>
      <c r="P10" s="16" t="n">
        <v>0.351246772306013</v>
      </c>
      <c r="Q10" s="16" t="n">
        <v>0.303397184727751</v>
      </c>
      <c r="R10" s="16" t="n">
        <v>0.410180504911302</v>
      </c>
      <c r="S10" s="16" t="n">
        <v>0.385710721250466</v>
      </c>
      <c r="T10" s="16" t="n">
        <v>0.358380506640917</v>
      </c>
      <c r="U10" s="16" t="n">
        <v>0.355920139211051</v>
      </c>
      <c r="V10" s="16" t="n">
        <v>0.228947177861678</v>
      </c>
      <c r="W10" s="16"/>
      <c r="X10" s="16" t="n">
        <v>0.323284772032021</v>
      </c>
      <c r="Y10" s="16" t="n">
        <v>0.415459294557168</v>
      </c>
      <c r="Z10" s="16"/>
      <c r="AA10" s="16" t="n">
        <v>0.406489501165252</v>
      </c>
      <c r="AB10" s="16" t="n">
        <v>0.346326048419483</v>
      </c>
      <c r="AC10" s="16" t="n">
        <v>0.336502645740052</v>
      </c>
      <c r="AD10" s="16"/>
      <c r="AE10" s="16" t="n">
        <v>0.375447902369198</v>
      </c>
      <c r="AF10" s="16" t="n">
        <v>0.349154509978919</v>
      </c>
      <c r="AG10" s="16" t="n">
        <v>0.326564288792767</v>
      </c>
      <c r="AH10" s="16"/>
      <c r="AI10" s="16" t="n">
        <v>0.408181942439401</v>
      </c>
      <c r="AJ10" s="16" t="n">
        <v>0.339623498656654</v>
      </c>
    </row>
    <row r="11">
      <c r="B11" s="17" t="s">
        <v>134</v>
      </c>
      <c r="C11" s="16" t="n">
        <v>0.369949851253479</v>
      </c>
      <c r="D11" s="16" t="n">
        <v>0.308276571709565</v>
      </c>
      <c r="E11" s="16" t="n">
        <v>0.433599354125468</v>
      </c>
      <c r="F11" s="16"/>
      <c r="G11" s="16" t="n">
        <v>0.38657818566333</v>
      </c>
      <c r="H11" s="16" t="n">
        <v>0.390112293104134</v>
      </c>
      <c r="I11" s="16" t="n">
        <v>0.344624865717571</v>
      </c>
      <c r="J11" s="16"/>
      <c r="K11" s="16" t="n">
        <v>0.312205919352904</v>
      </c>
      <c r="L11" s="16" t="n">
        <v>0.39775503879207</v>
      </c>
      <c r="M11" s="16" t="n">
        <v>0.371983529199507</v>
      </c>
      <c r="N11" s="16" t="n">
        <v>0.348034949851739</v>
      </c>
      <c r="O11" s="16" t="n">
        <v>0.35975388457034</v>
      </c>
      <c r="P11" s="16" t="n">
        <v>0.370701617390327</v>
      </c>
      <c r="Q11" s="16" t="n">
        <v>0.406972067624277</v>
      </c>
      <c r="R11" s="16" t="n">
        <v>0.280536911463413</v>
      </c>
      <c r="S11" s="16" t="n">
        <v>0.352831013268939</v>
      </c>
      <c r="T11" s="16" t="n">
        <v>0.423192608099301</v>
      </c>
      <c r="U11" s="16" t="n">
        <v>0.394803466830652</v>
      </c>
      <c r="V11" s="16" t="n">
        <v>0.516273350019853</v>
      </c>
      <c r="W11" s="16"/>
      <c r="X11" s="16" t="n">
        <v>0.423414364694929</v>
      </c>
      <c r="Y11" s="16" t="n">
        <v>0.278607063648714</v>
      </c>
      <c r="Z11" s="16"/>
      <c r="AA11" s="16" t="n">
        <v>0.306881399768798</v>
      </c>
      <c r="AB11" s="16" t="n">
        <v>0.399069824486882</v>
      </c>
      <c r="AC11" s="16" t="n">
        <v>0.376550931651174</v>
      </c>
      <c r="AD11" s="16"/>
      <c r="AE11" s="16" t="n">
        <v>0.332081376703388</v>
      </c>
      <c r="AF11" s="16" t="n">
        <v>0.400455625685659</v>
      </c>
      <c r="AG11" s="16" t="n">
        <v>0.40545745707938</v>
      </c>
      <c r="AH11" s="16"/>
      <c r="AI11" s="16" t="n">
        <v>0.324679624390228</v>
      </c>
      <c r="AJ11" s="16" t="n">
        <v>0.390365390603275</v>
      </c>
    </row>
    <row r="12">
      <c r="B12" s="17" t="s">
        <v>135</v>
      </c>
      <c r="C12" s="16" t="n">
        <v>0.0776728594050565</v>
      </c>
      <c r="D12" s="16" t="n">
        <v>0.061675650216278</v>
      </c>
      <c r="E12" s="16" t="n">
        <v>0.0859853915840341</v>
      </c>
      <c r="F12" s="16"/>
      <c r="G12" s="16" t="n">
        <v>0.0742014958140993</v>
      </c>
      <c r="H12" s="16" t="n">
        <v>0.0765749523089349</v>
      </c>
      <c r="I12" s="16" t="n">
        <v>0.0800653084362541</v>
      </c>
      <c r="J12" s="16"/>
      <c r="K12" s="16" t="n">
        <v>0.0690217386726373</v>
      </c>
      <c r="L12" s="16" t="n">
        <v>0.0937039859420059</v>
      </c>
      <c r="M12" s="16" t="n">
        <v>0.102667980625333</v>
      </c>
      <c r="N12" s="16" t="n">
        <v>0.06251868131304</v>
      </c>
      <c r="O12" s="16" t="n">
        <v>0.0873372997436913</v>
      </c>
      <c r="P12" s="16" t="n">
        <v>0.0465596346091581</v>
      </c>
      <c r="Q12" s="16" t="n">
        <v>0.0738338465597867</v>
      </c>
      <c r="R12" s="16" t="n">
        <v>0.0789847364149143</v>
      </c>
      <c r="S12" s="16" t="n">
        <v>0.0769078578477695</v>
      </c>
      <c r="T12" s="16" t="n">
        <v>0.0791806410927482</v>
      </c>
      <c r="U12" s="16" t="n">
        <v>0.090630927238895</v>
      </c>
      <c r="V12" s="16" t="n">
        <v>0.0830267657325397</v>
      </c>
      <c r="W12" s="16"/>
      <c r="X12" s="16" t="n">
        <v>0.0878594424913187</v>
      </c>
      <c r="Y12" s="16" t="n">
        <v>0.0602693362946158</v>
      </c>
      <c r="Z12" s="16"/>
      <c r="AA12" s="16" t="n">
        <v>0.0674304531117939</v>
      </c>
      <c r="AB12" s="16" t="n">
        <v>0.0780775378462842</v>
      </c>
      <c r="AC12" s="16" t="n">
        <v>0.0845290339581702</v>
      </c>
      <c r="AD12" s="16"/>
      <c r="AE12" s="16" t="n">
        <v>0.0608938909775856</v>
      </c>
      <c r="AF12" s="16" t="n">
        <v>0.0795280666889995</v>
      </c>
      <c r="AG12" s="16" t="n">
        <v>0.11829184256354</v>
      </c>
      <c r="AH12" s="16"/>
      <c r="AI12" s="16" t="n">
        <v>0.0711743791893404</v>
      </c>
      <c r="AJ12" s="16" t="n">
        <v>0.0839533900886539</v>
      </c>
    </row>
    <row r="13">
      <c r="B13" s="17" t="s">
        <v>94</v>
      </c>
      <c r="C13" s="16" t="n">
        <v>0.0472366356111425</v>
      </c>
      <c r="D13" s="16" t="n">
        <v>0.0532838729778886</v>
      </c>
      <c r="E13" s="16" t="n">
        <v>0.0398027174543634</v>
      </c>
      <c r="F13" s="16"/>
      <c r="G13" s="16" t="n">
        <v>0.0501989053595722</v>
      </c>
      <c r="H13" s="16" t="n">
        <v>0.0519681711276739</v>
      </c>
      <c r="I13" s="16" t="n">
        <v>0.041664829733684</v>
      </c>
      <c r="J13" s="16"/>
      <c r="K13" s="16" t="n">
        <v>0.0293305646741604</v>
      </c>
      <c r="L13" s="16" t="n">
        <v>0.0629600429313915</v>
      </c>
      <c r="M13" s="16" t="n">
        <v>0.0730670965316879</v>
      </c>
      <c r="N13" s="16" t="n">
        <v>0.0452850765327876</v>
      </c>
      <c r="O13" s="16" t="n">
        <v>0.0182258761788592</v>
      </c>
      <c r="P13" s="16" t="n">
        <v>0.041913919682911</v>
      </c>
      <c r="Q13" s="16" t="n">
        <v>0.0784903431541848</v>
      </c>
      <c r="R13" s="16" t="n">
        <v>0.0328704624531671</v>
      </c>
      <c r="S13" s="16" t="n">
        <v>0.0349664778807209</v>
      </c>
      <c r="T13" s="16" t="n">
        <v>0.0674148791545967</v>
      </c>
      <c r="U13" s="16" t="n">
        <v>0.0306554866769952</v>
      </c>
      <c r="V13" s="16" t="n">
        <v>0.0329995694477652</v>
      </c>
      <c r="W13" s="16"/>
      <c r="X13" s="16" t="n">
        <v>0.0492082095936071</v>
      </c>
      <c r="Y13" s="16" t="n">
        <v>0.0438682506407161</v>
      </c>
      <c r="Z13" s="16"/>
      <c r="AA13" s="16" t="n">
        <v>0.0233858410045069</v>
      </c>
      <c r="AB13" s="16" t="n">
        <v>0.0494452292994498</v>
      </c>
      <c r="AC13" s="16" t="n">
        <v>0.0615084787978372</v>
      </c>
      <c r="AD13" s="16"/>
      <c r="AE13" s="16" t="n">
        <v>0.0482934138306138</v>
      </c>
      <c r="AF13" s="16" t="n">
        <v>0.0424740674013318</v>
      </c>
      <c r="AG13" s="16" t="n">
        <v>0.0545925435957899</v>
      </c>
      <c r="AH13" s="16"/>
      <c r="AI13" s="16" t="n">
        <v>0.0258914306823178</v>
      </c>
      <c r="AJ13" s="16" t="n">
        <v>0.0278642800712655</v>
      </c>
    </row>
    <row r="14">
      <c r="B14" s="17" t="s">
        <v>136</v>
      </c>
      <c r="C14" s="23" t="n">
        <v>0.505140653730322</v>
      </c>
      <c r="D14" s="23" t="n">
        <v>0.576763905096268</v>
      </c>
      <c r="E14" s="23" t="n">
        <v>0.440612536836135</v>
      </c>
      <c r="F14" s="23"/>
      <c r="G14" s="23" t="n">
        <v>0.489021413162998</v>
      </c>
      <c r="H14" s="23" t="n">
        <v>0.481344583459257</v>
      </c>
      <c r="I14" s="23" t="n">
        <v>0.533644996112491</v>
      </c>
      <c r="J14" s="23"/>
      <c r="K14" s="23" t="n">
        <v>0.589441777300299</v>
      </c>
      <c r="L14" s="23" t="n">
        <v>0.445580932334532</v>
      </c>
      <c r="M14" s="23" t="n">
        <v>0.452281393643472</v>
      </c>
      <c r="N14" s="23" t="n">
        <v>0.544161292302433</v>
      </c>
      <c r="O14" s="23" t="n">
        <v>0.534682939507109</v>
      </c>
      <c r="P14" s="23" t="n">
        <v>0.540824828317604</v>
      </c>
      <c r="Q14" s="23" t="n">
        <v>0.440703742661752</v>
      </c>
      <c r="R14" s="23" t="n">
        <v>0.607607889668506</v>
      </c>
      <c r="S14" s="23" t="n">
        <v>0.535294651002571</v>
      </c>
      <c r="T14" s="23" t="n">
        <v>0.430211871653354</v>
      </c>
      <c r="U14" s="23" t="n">
        <v>0.483910119253458</v>
      </c>
      <c r="V14" s="23" t="n">
        <v>0.367700314799842</v>
      </c>
      <c r="W14" s="23"/>
      <c r="X14" s="23" t="n">
        <v>0.439517983220145</v>
      </c>
      <c r="Y14" s="23" t="n">
        <v>0.617255349415954</v>
      </c>
      <c r="Z14" s="23"/>
      <c r="AA14" s="23" t="n">
        <v>0.602302306114901</v>
      </c>
      <c r="AB14" s="23" t="n">
        <v>0.473407408367384</v>
      </c>
      <c r="AC14" s="23" t="n">
        <v>0.477411555592818</v>
      </c>
      <c r="AD14" s="23"/>
      <c r="AE14" s="23" t="n">
        <v>0.558731318488413</v>
      </c>
      <c r="AF14" s="23" t="n">
        <v>0.47754224022401</v>
      </c>
      <c r="AG14" s="23" t="n">
        <v>0.42165815676129</v>
      </c>
      <c r="AH14" s="23"/>
      <c r="AI14" s="23" t="n">
        <v>0.578254565738114</v>
      </c>
      <c r="AJ14" s="23" t="n">
        <v>0.497816939236805</v>
      </c>
    </row>
    <row r="15">
      <c r="B15" s="17" t="s">
        <v>137</v>
      </c>
      <c r="C15" s="23" t="n">
        <v>0.447622710658536</v>
      </c>
      <c r="D15" s="23" t="n">
        <v>0.369952221925843</v>
      </c>
      <c r="E15" s="23" t="n">
        <v>0.519584745709502</v>
      </c>
      <c r="F15" s="23"/>
      <c r="G15" s="23" t="n">
        <v>0.46077968147743</v>
      </c>
      <c r="H15" s="23" t="n">
        <v>0.466687245413069</v>
      </c>
      <c r="I15" s="23" t="n">
        <v>0.424690174153825</v>
      </c>
      <c r="J15" s="23"/>
      <c r="K15" s="23" t="n">
        <v>0.381227658025541</v>
      </c>
      <c r="L15" s="23" t="n">
        <v>0.491459024734076</v>
      </c>
      <c r="M15" s="23" t="n">
        <v>0.474651509824841</v>
      </c>
      <c r="N15" s="23" t="n">
        <v>0.410553631164779</v>
      </c>
      <c r="O15" s="23" t="n">
        <v>0.447091184314032</v>
      </c>
      <c r="P15" s="23" t="n">
        <v>0.417261251999485</v>
      </c>
      <c r="Q15" s="23" t="n">
        <v>0.480805914184064</v>
      </c>
      <c r="R15" s="23" t="n">
        <v>0.359521647878327</v>
      </c>
      <c r="S15" s="23" t="n">
        <v>0.429738871116708</v>
      </c>
      <c r="T15" s="23" t="n">
        <v>0.502373249192049</v>
      </c>
      <c r="U15" s="23" t="n">
        <v>0.485434394069547</v>
      </c>
      <c r="V15" s="23" t="n">
        <v>0.599300115752392</v>
      </c>
      <c r="W15" s="23"/>
      <c r="X15" s="23" t="n">
        <v>0.511273807186248</v>
      </c>
      <c r="Y15" s="23" t="n">
        <v>0.33887639994333</v>
      </c>
      <c r="Z15" s="23"/>
      <c r="AA15" s="23" t="n">
        <v>0.374311852880592</v>
      </c>
      <c r="AB15" s="23" t="n">
        <v>0.477147362333166</v>
      </c>
      <c r="AC15" s="23" t="n">
        <v>0.461079965609344</v>
      </c>
      <c r="AD15" s="23"/>
      <c r="AE15" s="23" t="n">
        <v>0.392975267680973</v>
      </c>
      <c r="AF15" s="23" t="n">
        <v>0.479983692374659</v>
      </c>
      <c r="AG15" s="23" t="n">
        <v>0.52374929964292</v>
      </c>
      <c r="AH15" s="23"/>
      <c r="AI15" s="23" t="n">
        <v>0.395854003579568</v>
      </c>
      <c r="AJ15" s="23" t="n">
        <v>0.474318780691929</v>
      </c>
    </row>
    <row r="16">
      <c r="B16" s="17" t="s">
        <v>138</v>
      </c>
      <c r="C16" s="24" t="n">
        <v>0.0575179430717859</v>
      </c>
      <c r="D16" s="24" t="n">
        <v>0.206811683170425</v>
      </c>
      <c r="E16" s="24" t="n">
        <v>-0.0789722088733666</v>
      </c>
      <c r="F16" s="24"/>
      <c r="G16" s="24" t="n">
        <v>0.0282417316855685</v>
      </c>
      <c r="H16" s="24" t="n">
        <v>0.0146573380461877</v>
      </c>
      <c r="I16" s="24" t="n">
        <v>0.108954821958667</v>
      </c>
      <c r="J16" s="24"/>
      <c r="K16" s="24" t="n">
        <v>0.208214119274758</v>
      </c>
      <c r="L16" s="24" t="n">
        <v>-0.0458780923995443</v>
      </c>
      <c r="M16" s="24" t="n">
        <v>-0.0223701161813689</v>
      </c>
      <c r="N16" s="24" t="n">
        <v>0.133607661137654</v>
      </c>
      <c r="O16" s="24" t="n">
        <v>0.0875917551930774</v>
      </c>
      <c r="P16" s="24" t="n">
        <v>0.12356357631812</v>
      </c>
      <c r="Q16" s="24" t="n">
        <v>-0.0401021715223119</v>
      </c>
      <c r="R16" s="24" t="n">
        <v>0.248086241790178</v>
      </c>
      <c r="S16" s="24" t="n">
        <v>0.105555779885863</v>
      </c>
      <c r="T16" s="24" t="n">
        <v>-0.0721613775386949</v>
      </c>
      <c r="U16" s="24" t="n">
        <v>-0.00152427481608941</v>
      </c>
      <c r="V16" s="24" t="n">
        <v>-0.23159980095255</v>
      </c>
      <c r="W16" s="24"/>
      <c r="X16" s="24" t="n">
        <v>-0.0717558239661029</v>
      </c>
      <c r="Y16" s="24" t="n">
        <v>0.278378949472625</v>
      </c>
      <c r="Z16" s="24"/>
      <c r="AA16" s="24" t="n">
        <v>0.227990453234309</v>
      </c>
      <c r="AB16" s="24" t="n">
        <v>-0.00373995396578147</v>
      </c>
      <c r="AC16" s="24" t="n">
        <v>0.0163315899834738</v>
      </c>
      <c r="AD16" s="24"/>
      <c r="AE16" s="24" t="n">
        <v>0.165756050807439</v>
      </c>
      <c r="AF16" s="24" t="n">
        <v>-0.00244145215064884</v>
      </c>
      <c r="AG16" s="24" t="n">
        <v>-0.102091142881631</v>
      </c>
      <c r="AH16" s="24"/>
      <c r="AI16" s="24" t="n">
        <v>0.182400562158545</v>
      </c>
      <c r="AJ16" s="24" t="n">
        <v>0.023498158544876</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0.439950378524364</v>
      </c>
      <c r="D9" s="16" t="n">
        <v>0.425448280150006</v>
      </c>
      <c r="E9" s="16" t="n">
        <v>0.45105109551261</v>
      </c>
      <c r="F9" s="16"/>
      <c r="G9" s="16" t="n">
        <v>0.484362094373628</v>
      </c>
      <c r="H9" s="16" t="n">
        <v>0.439460439406696</v>
      </c>
      <c r="I9" s="16" t="n">
        <v>0.422865363549678</v>
      </c>
      <c r="J9" s="16"/>
      <c r="K9" s="16" t="n">
        <v>0.451431486412365</v>
      </c>
      <c r="L9" s="16" t="n">
        <v>0.431122214083026</v>
      </c>
      <c r="M9" s="16" t="n">
        <v>0.479128571710019</v>
      </c>
      <c r="N9" s="16" t="n">
        <v>0.487447536879784</v>
      </c>
      <c r="O9" s="16" t="n">
        <v>0.490685918997146</v>
      </c>
      <c r="P9" s="16" t="n">
        <v>0.42600494456854</v>
      </c>
      <c r="Q9" s="16" t="n">
        <v>0.400361135043823</v>
      </c>
      <c r="R9" s="16" t="n">
        <v>0.414843942194128</v>
      </c>
      <c r="S9" s="16" t="n">
        <v>0.423772322632729</v>
      </c>
      <c r="T9" s="16" t="n">
        <v>0.37791269564252</v>
      </c>
      <c r="U9" s="16" t="n">
        <v>0.426680404004347</v>
      </c>
      <c r="V9" s="16" t="n">
        <v>0.495061919937161</v>
      </c>
      <c r="W9" s="16"/>
      <c r="X9" s="16" t="n">
        <v>0.435179190421231</v>
      </c>
      <c r="Y9" s="16" t="n">
        <v>0.448101834386842</v>
      </c>
      <c r="Z9" s="16"/>
      <c r="AA9" s="16" t="n">
        <v>0.426132042161552</v>
      </c>
      <c r="AB9" s="16" t="n">
        <v>0.477067111063238</v>
      </c>
      <c r="AC9" s="16" t="n">
        <v>0.400285134527066</v>
      </c>
      <c r="AD9" s="16"/>
      <c r="AE9" s="16" t="n">
        <v>0.445225405940637</v>
      </c>
      <c r="AF9" s="16" t="n">
        <v>0.428897962424423</v>
      </c>
      <c r="AG9" s="16" t="n">
        <v>0.449522136446095</v>
      </c>
      <c r="AH9" s="16"/>
      <c r="AI9" s="16" t="n">
        <v>0.450834154270005</v>
      </c>
      <c r="AJ9" s="16" t="n">
        <v>0.444354033320657</v>
      </c>
    </row>
    <row r="10">
      <c r="B10" s="17" t="s">
        <v>133</v>
      </c>
      <c r="C10" s="16" t="n">
        <v>0.447362872388648</v>
      </c>
      <c r="D10" s="16" t="n">
        <v>0.434253159389541</v>
      </c>
      <c r="E10" s="16" t="n">
        <v>0.462906509367867</v>
      </c>
      <c r="F10" s="16"/>
      <c r="G10" s="16" t="n">
        <v>0.382970408558465</v>
      </c>
      <c r="H10" s="16" t="n">
        <v>0.457397410692963</v>
      </c>
      <c r="I10" s="16" t="n">
        <v>0.463459959078505</v>
      </c>
      <c r="J10" s="16"/>
      <c r="K10" s="16" t="n">
        <v>0.448139786315267</v>
      </c>
      <c r="L10" s="16" t="n">
        <v>0.469567235657111</v>
      </c>
      <c r="M10" s="16" t="n">
        <v>0.405312093861447</v>
      </c>
      <c r="N10" s="16" t="n">
        <v>0.412369790297914</v>
      </c>
      <c r="O10" s="16" t="n">
        <v>0.415228288700915</v>
      </c>
      <c r="P10" s="16" t="n">
        <v>0.459698400030402</v>
      </c>
      <c r="Q10" s="16" t="n">
        <v>0.465068970296143</v>
      </c>
      <c r="R10" s="16" t="n">
        <v>0.423204342158022</v>
      </c>
      <c r="S10" s="16" t="n">
        <v>0.43908531251284</v>
      </c>
      <c r="T10" s="16" t="n">
        <v>0.521873327917164</v>
      </c>
      <c r="U10" s="16" t="n">
        <v>0.429828191245572</v>
      </c>
      <c r="V10" s="16" t="n">
        <v>0.444638116088159</v>
      </c>
      <c r="W10" s="16"/>
      <c r="X10" s="16" t="n">
        <v>0.461992716555324</v>
      </c>
      <c r="Y10" s="16" t="n">
        <v>0.422368148554286</v>
      </c>
      <c r="Z10" s="16"/>
      <c r="AA10" s="16" t="n">
        <v>0.492904630023773</v>
      </c>
      <c r="AB10" s="16" t="n">
        <v>0.417853295404962</v>
      </c>
      <c r="AC10" s="16" t="n">
        <v>0.453941342463683</v>
      </c>
      <c r="AD10" s="16"/>
      <c r="AE10" s="16" t="n">
        <v>0.440146256544508</v>
      </c>
      <c r="AF10" s="16" t="n">
        <v>0.467233456785842</v>
      </c>
      <c r="AG10" s="16" t="n">
        <v>0.424131119116008</v>
      </c>
      <c r="AH10" s="16"/>
      <c r="AI10" s="16" t="n">
        <v>0.463889344702707</v>
      </c>
      <c r="AJ10" s="16" t="n">
        <v>0.474597093538847</v>
      </c>
    </row>
    <row r="11">
      <c r="B11" s="17" t="s">
        <v>134</v>
      </c>
      <c r="C11" s="16" t="n">
        <v>0.072815941137526</v>
      </c>
      <c r="D11" s="16" t="n">
        <v>0.0875033233719678</v>
      </c>
      <c r="E11" s="16" t="n">
        <v>0.0580525727814213</v>
      </c>
      <c r="F11" s="16"/>
      <c r="G11" s="16" t="n">
        <v>0.103849954025228</v>
      </c>
      <c r="H11" s="16" t="n">
        <v>0.0665378392265724</v>
      </c>
      <c r="I11" s="16" t="n">
        <v>0.0663994016263187</v>
      </c>
      <c r="J11" s="16"/>
      <c r="K11" s="16" t="n">
        <v>0.0491962818090927</v>
      </c>
      <c r="L11" s="16" t="n">
        <v>0.0670575648554718</v>
      </c>
      <c r="M11" s="16" t="n">
        <v>0.080890829905277</v>
      </c>
      <c r="N11" s="16" t="n">
        <v>0.0736003917249317</v>
      </c>
      <c r="O11" s="16" t="n">
        <v>0.0668680543107262</v>
      </c>
      <c r="P11" s="16" t="n">
        <v>0.0749421143698314</v>
      </c>
      <c r="Q11" s="16" t="n">
        <v>0.0997804762168767</v>
      </c>
      <c r="R11" s="16" t="n">
        <v>0.121827300154192</v>
      </c>
      <c r="S11" s="16" t="n">
        <v>0.100986763599954</v>
      </c>
      <c r="T11" s="16" t="n">
        <v>0.0279475506026283</v>
      </c>
      <c r="U11" s="16" t="n">
        <v>0.100795248731095</v>
      </c>
      <c r="V11" s="16" t="n">
        <v>0.0184235640499075</v>
      </c>
      <c r="W11" s="16"/>
      <c r="X11" s="16" t="n">
        <v>0.0666167168558497</v>
      </c>
      <c r="Y11" s="16" t="n">
        <v>0.0834071611903482</v>
      </c>
      <c r="Z11" s="16"/>
      <c r="AA11" s="16" t="n">
        <v>0.0595239199652597</v>
      </c>
      <c r="AB11" s="16" t="n">
        <v>0.0695027433349259</v>
      </c>
      <c r="AC11" s="16" t="n">
        <v>0.0868474956020448</v>
      </c>
      <c r="AD11" s="16"/>
      <c r="AE11" s="16" t="n">
        <v>0.0671594062728478</v>
      </c>
      <c r="AF11" s="16" t="n">
        <v>0.0719753046351436</v>
      </c>
      <c r="AG11" s="16" t="n">
        <v>0.0896380843649582</v>
      </c>
      <c r="AH11" s="16"/>
      <c r="AI11" s="16" t="n">
        <v>0.0489229559594702</v>
      </c>
      <c r="AJ11" s="16" t="n">
        <v>0.056822722354336</v>
      </c>
    </row>
    <row r="12">
      <c r="B12" s="17" t="s">
        <v>135</v>
      </c>
      <c r="C12" s="16" t="n">
        <v>0.0212983882070315</v>
      </c>
      <c r="D12" s="16" t="n">
        <v>0.0274868029471921</v>
      </c>
      <c r="E12" s="16" t="n">
        <v>0.0156666197014602</v>
      </c>
      <c r="F12" s="16"/>
      <c r="G12" s="16" t="n">
        <v>0.0142553610656522</v>
      </c>
      <c r="H12" s="16" t="n">
        <v>0.0148803904617543</v>
      </c>
      <c r="I12" s="16" t="n">
        <v>0.0300508719206439</v>
      </c>
      <c r="J12" s="16"/>
      <c r="K12" s="16" t="n">
        <v>0.0337424336114574</v>
      </c>
      <c r="L12" s="16" t="n">
        <v>0.0148177531408912</v>
      </c>
      <c r="M12" s="16" t="n">
        <v>0.0132468066010508</v>
      </c>
      <c r="N12" s="16" t="n">
        <v>0</v>
      </c>
      <c r="O12" s="16" t="n">
        <v>0.0272177379912131</v>
      </c>
      <c r="P12" s="16" t="n">
        <v>0.0207494802751078</v>
      </c>
      <c r="Q12" s="16" t="n">
        <v>0.0098392013705726</v>
      </c>
      <c r="R12" s="16" t="n">
        <v>0.0138888027535175</v>
      </c>
      <c r="S12" s="16" t="n">
        <v>0.0259406989431533</v>
      </c>
      <c r="T12" s="16" t="n">
        <v>0.0438898284902135</v>
      </c>
      <c r="U12" s="16" t="n">
        <v>0.0214993140879623</v>
      </c>
      <c r="V12" s="16" t="n">
        <v>0.0253766152008896</v>
      </c>
      <c r="W12" s="16"/>
      <c r="X12" s="16" t="n">
        <v>0.0175792374653965</v>
      </c>
      <c r="Y12" s="16" t="n">
        <v>0.0276524644792361</v>
      </c>
      <c r="Z12" s="16"/>
      <c r="AA12" s="16" t="n">
        <v>0.0190068711228764</v>
      </c>
      <c r="AB12" s="16" t="n">
        <v>0.0170222041490323</v>
      </c>
      <c r="AC12" s="16" t="n">
        <v>0.0286730042077635</v>
      </c>
      <c r="AD12" s="16"/>
      <c r="AE12" s="16" t="n">
        <v>0.0259316435690106</v>
      </c>
      <c r="AF12" s="16" t="n">
        <v>0.0153250515192049</v>
      </c>
      <c r="AG12" s="16" t="n">
        <v>0.021736207369451</v>
      </c>
      <c r="AH12" s="16"/>
      <c r="AI12" s="16" t="n">
        <v>0.0311380906199741</v>
      </c>
      <c r="AJ12" s="16" t="n">
        <v>0.011225126647758</v>
      </c>
    </row>
    <row r="13">
      <c r="B13" s="17" t="s">
        <v>94</v>
      </c>
      <c r="C13" s="16" t="n">
        <v>0.0185724197424313</v>
      </c>
      <c r="D13" s="16" t="n">
        <v>0.025308434141293</v>
      </c>
      <c r="E13" s="16" t="n">
        <v>0.0123232026366417</v>
      </c>
      <c r="F13" s="16"/>
      <c r="G13" s="16" t="n">
        <v>0.0145621819770271</v>
      </c>
      <c r="H13" s="16" t="n">
        <v>0.0217239202120143</v>
      </c>
      <c r="I13" s="16" t="n">
        <v>0.0172244038248542</v>
      </c>
      <c r="J13" s="16"/>
      <c r="K13" s="16" t="n">
        <v>0.0174900118518174</v>
      </c>
      <c r="L13" s="16" t="n">
        <v>0.0174352322635002</v>
      </c>
      <c r="M13" s="16" t="n">
        <v>0.021421697922206</v>
      </c>
      <c r="N13" s="16" t="n">
        <v>0.0265822810973702</v>
      </c>
      <c r="O13" s="16" t="n">
        <v>0</v>
      </c>
      <c r="P13" s="16" t="n">
        <v>0.0186050607561191</v>
      </c>
      <c r="Q13" s="16" t="n">
        <v>0.0249502170725843</v>
      </c>
      <c r="R13" s="16" t="n">
        <v>0.0262356127401399</v>
      </c>
      <c r="S13" s="16" t="n">
        <v>0.0102149023113239</v>
      </c>
      <c r="T13" s="16" t="n">
        <v>0.0283765973474747</v>
      </c>
      <c r="U13" s="16" t="n">
        <v>0.0211968419310235</v>
      </c>
      <c r="V13" s="16" t="n">
        <v>0.0164997847238826</v>
      </c>
      <c r="W13" s="16"/>
      <c r="X13" s="16" t="n">
        <v>0.0186321387021993</v>
      </c>
      <c r="Y13" s="16" t="n">
        <v>0.0184703913892875</v>
      </c>
      <c r="Z13" s="16"/>
      <c r="AA13" s="16" t="n">
        <v>0.00243253672653853</v>
      </c>
      <c r="AB13" s="16" t="n">
        <v>0.018554646047842</v>
      </c>
      <c r="AC13" s="16" t="n">
        <v>0.0302530231994426</v>
      </c>
      <c r="AD13" s="16"/>
      <c r="AE13" s="16" t="n">
        <v>0.0215372876729968</v>
      </c>
      <c r="AF13" s="16" t="n">
        <v>0.0165682246353868</v>
      </c>
      <c r="AG13" s="16" t="n">
        <v>0.0149724527034883</v>
      </c>
      <c r="AH13" s="16"/>
      <c r="AI13" s="16" t="n">
        <v>0.00521545444784406</v>
      </c>
      <c r="AJ13" s="16" t="n">
        <v>0.0130010241384024</v>
      </c>
    </row>
    <row r="14">
      <c r="B14" s="17" t="s">
        <v>136</v>
      </c>
      <c r="C14" s="23" t="n">
        <v>0.887313250913011</v>
      </c>
      <c r="D14" s="23" t="n">
        <v>0.859701439539547</v>
      </c>
      <c r="E14" s="23" t="n">
        <v>0.913957604880477</v>
      </c>
      <c r="F14" s="23"/>
      <c r="G14" s="23" t="n">
        <v>0.867332502932092</v>
      </c>
      <c r="H14" s="23" t="n">
        <v>0.896857850099659</v>
      </c>
      <c r="I14" s="23" t="n">
        <v>0.886325322628183</v>
      </c>
      <c r="J14" s="23"/>
      <c r="K14" s="23" t="n">
        <v>0.899571272727633</v>
      </c>
      <c r="L14" s="23" t="n">
        <v>0.900689449740137</v>
      </c>
      <c r="M14" s="23" t="n">
        <v>0.884440665571466</v>
      </c>
      <c r="N14" s="23" t="n">
        <v>0.899817327177698</v>
      </c>
      <c r="O14" s="23" t="n">
        <v>0.905914207698061</v>
      </c>
      <c r="P14" s="23" t="n">
        <v>0.885703344598942</v>
      </c>
      <c r="Q14" s="23" t="n">
        <v>0.865430105339966</v>
      </c>
      <c r="R14" s="23" t="n">
        <v>0.83804828435215</v>
      </c>
      <c r="S14" s="23" t="n">
        <v>0.862857635145569</v>
      </c>
      <c r="T14" s="23" t="n">
        <v>0.899786023559684</v>
      </c>
      <c r="U14" s="23" t="n">
        <v>0.856508595249919</v>
      </c>
      <c r="V14" s="23" t="n">
        <v>0.93970003602532</v>
      </c>
      <c r="W14" s="23"/>
      <c r="X14" s="23" t="n">
        <v>0.897171906976555</v>
      </c>
      <c r="Y14" s="23" t="n">
        <v>0.870469982941128</v>
      </c>
      <c r="Z14" s="23"/>
      <c r="AA14" s="23" t="n">
        <v>0.919036672185325</v>
      </c>
      <c r="AB14" s="23" t="n">
        <v>0.8949204064682</v>
      </c>
      <c r="AC14" s="23" t="n">
        <v>0.854226476990749</v>
      </c>
      <c r="AD14" s="23"/>
      <c r="AE14" s="23" t="n">
        <v>0.885371662485145</v>
      </c>
      <c r="AF14" s="23" t="n">
        <v>0.896131419210265</v>
      </c>
      <c r="AG14" s="23" t="n">
        <v>0.873653255562103</v>
      </c>
      <c r="AH14" s="23"/>
      <c r="AI14" s="23" t="n">
        <v>0.914723498972712</v>
      </c>
      <c r="AJ14" s="23" t="n">
        <v>0.918951126859504</v>
      </c>
    </row>
    <row r="15">
      <c r="B15" s="17" t="s">
        <v>137</v>
      </c>
      <c r="C15" s="23" t="n">
        <v>0.0941143293445575</v>
      </c>
      <c r="D15" s="23" t="n">
        <v>0.11499012631916</v>
      </c>
      <c r="E15" s="23" t="n">
        <v>0.0737191924828814</v>
      </c>
      <c r="F15" s="23"/>
      <c r="G15" s="23" t="n">
        <v>0.118105315090881</v>
      </c>
      <c r="H15" s="23" t="n">
        <v>0.0814182296883266</v>
      </c>
      <c r="I15" s="23" t="n">
        <v>0.0964502735469626</v>
      </c>
      <c r="J15" s="23"/>
      <c r="K15" s="23" t="n">
        <v>0.08293871542055</v>
      </c>
      <c r="L15" s="23" t="n">
        <v>0.081875317996363</v>
      </c>
      <c r="M15" s="23" t="n">
        <v>0.0941376365063278</v>
      </c>
      <c r="N15" s="23" t="n">
        <v>0.0736003917249317</v>
      </c>
      <c r="O15" s="23" t="n">
        <v>0.0940857923019393</v>
      </c>
      <c r="P15" s="23" t="n">
        <v>0.0956915946449392</v>
      </c>
      <c r="Q15" s="23" t="n">
        <v>0.109619677587449</v>
      </c>
      <c r="R15" s="23" t="n">
        <v>0.13571610290771</v>
      </c>
      <c r="S15" s="23" t="n">
        <v>0.126927462543107</v>
      </c>
      <c r="T15" s="23" t="n">
        <v>0.0718373790928418</v>
      </c>
      <c r="U15" s="23" t="n">
        <v>0.122294562819057</v>
      </c>
      <c r="V15" s="23" t="n">
        <v>0.0438001792507971</v>
      </c>
      <c r="W15" s="23"/>
      <c r="X15" s="23" t="n">
        <v>0.0841959543212461</v>
      </c>
      <c r="Y15" s="23" t="n">
        <v>0.111059625669584</v>
      </c>
      <c r="Z15" s="23"/>
      <c r="AA15" s="23" t="n">
        <v>0.0785307910881361</v>
      </c>
      <c r="AB15" s="23" t="n">
        <v>0.0865249474839582</v>
      </c>
      <c r="AC15" s="23" t="n">
        <v>0.115520499809808</v>
      </c>
      <c r="AD15" s="23"/>
      <c r="AE15" s="23" t="n">
        <v>0.0930910498418585</v>
      </c>
      <c r="AF15" s="23" t="n">
        <v>0.0873003561543486</v>
      </c>
      <c r="AG15" s="23" t="n">
        <v>0.111374291734409</v>
      </c>
      <c r="AH15" s="23"/>
      <c r="AI15" s="23" t="n">
        <v>0.0800610465794443</v>
      </c>
      <c r="AJ15" s="23" t="n">
        <v>0.0680478490020939</v>
      </c>
    </row>
    <row r="16">
      <c r="B16" s="17" t="s">
        <v>138</v>
      </c>
      <c r="C16" s="24" t="n">
        <v>0.793198921568454</v>
      </c>
      <c r="D16" s="24" t="n">
        <v>0.744711313220387</v>
      </c>
      <c r="E16" s="24" t="n">
        <v>0.840238412397595</v>
      </c>
      <c r="F16" s="24"/>
      <c r="G16" s="24" t="n">
        <v>0.749227187841212</v>
      </c>
      <c r="H16" s="24" t="n">
        <v>0.815439620411332</v>
      </c>
      <c r="I16" s="24" t="n">
        <v>0.789875049081221</v>
      </c>
      <c r="J16" s="24"/>
      <c r="K16" s="24" t="n">
        <v>0.816632557307083</v>
      </c>
      <c r="L16" s="24" t="n">
        <v>0.818814131743774</v>
      </c>
      <c r="M16" s="24" t="n">
        <v>0.790303029065138</v>
      </c>
      <c r="N16" s="24" t="n">
        <v>0.826216935452766</v>
      </c>
      <c r="O16" s="24" t="n">
        <v>0.811828415396121</v>
      </c>
      <c r="P16" s="24" t="n">
        <v>0.790011749954002</v>
      </c>
      <c r="Q16" s="24" t="n">
        <v>0.755810427752517</v>
      </c>
      <c r="R16" s="24" t="n">
        <v>0.70233218144444</v>
      </c>
      <c r="S16" s="24" t="n">
        <v>0.735930172602462</v>
      </c>
      <c r="T16" s="24" t="n">
        <v>0.827948644466842</v>
      </c>
      <c r="U16" s="24" t="n">
        <v>0.734214032430862</v>
      </c>
      <c r="V16" s="24" t="n">
        <v>0.895899856774523</v>
      </c>
      <c r="W16" s="24"/>
      <c r="X16" s="24" t="n">
        <v>0.812975952655309</v>
      </c>
      <c r="Y16" s="24" t="n">
        <v>0.759410357271544</v>
      </c>
      <c r="Z16" s="24"/>
      <c r="AA16" s="24" t="n">
        <v>0.840505881097189</v>
      </c>
      <c r="AB16" s="24" t="n">
        <v>0.808395458984242</v>
      </c>
      <c r="AC16" s="24" t="n">
        <v>0.738705977180941</v>
      </c>
      <c r="AD16" s="24"/>
      <c r="AE16" s="24" t="n">
        <v>0.792280612643286</v>
      </c>
      <c r="AF16" s="24" t="n">
        <v>0.808831063055916</v>
      </c>
      <c r="AG16" s="24" t="n">
        <v>0.762278963827693</v>
      </c>
      <c r="AH16" s="24"/>
      <c r="AI16" s="24" t="n">
        <v>0.834662452393267</v>
      </c>
      <c r="AJ16" s="24" t="n">
        <v>0.85090327785741</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0.317892959382327</v>
      </c>
      <c r="D9" s="16" t="n">
        <v>0.287603317883116</v>
      </c>
      <c r="E9" s="16" t="n">
        <v>0.349189058066018</v>
      </c>
      <c r="F9" s="16"/>
      <c r="G9" s="16" t="n">
        <v>0.342268553630132</v>
      </c>
      <c r="H9" s="16" t="n">
        <v>0.289938785351163</v>
      </c>
      <c r="I9" s="16" t="n">
        <v>0.334271852599994</v>
      </c>
      <c r="J9" s="16"/>
      <c r="K9" s="16" t="n">
        <v>0.371936358180555</v>
      </c>
      <c r="L9" s="16" t="n">
        <v>0.273483593483677</v>
      </c>
      <c r="M9" s="16" t="n">
        <v>0.37436433389905</v>
      </c>
      <c r="N9" s="16" t="n">
        <v>0.300408825093619</v>
      </c>
      <c r="O9" s="16" t="n">
        <v>0.365781998212276</v>
      </c>
      <c r="P9" s="16" t="n">
        <v>0.322215586079808</v>
      </c>
      <c r="Q9" s="16" t="n">
        <v>0.334220623976555</v>
      </c>
      <c r="R9" s="16" t="n">
        <v>0.437578368110552</v>
      </c>
      <c r="S9" s="16" t="n">
        <v>0.228573646327323</v>
      </c>
      <c r="T9" s="16" t="n">
        <v>0.234950737220723</v>
      </c>
      <c r="U9" s="16" t="n">
        <v>0.325027473436637</v>
      </c>
      <c r="V9" s="16" t="n">
        <v>0.361021020336906</v>
      </c>
      <c r="W9" s="16"/>
      <c r="X9" s="16" t="n">
        <v>0.290974239482685</v>
      </c>
      <c r="Y9" s="16" t="n">
        <v>0.363882920874781</v>
      </c>
      <c r="Z9" s="16"/>
      <c r="AA9" s="16" t="n">
        <v>0.365075478882419</v>
      </c>
      <c r="AB9" s="16" t="n">
        <v>0.33687797775573</v>
      </c>
      <c r="AC9" s="16" t="n">
        <v>0.258422619762003</v>
      </c>
      <c r="AD9" s="16"/>
      <c r="AE9" s="16" t="n">
        <v>0.336618305133952</v>
      </c>
      <c r="AF9" s="16" t="n">
        <v>0.315126804156564</v>
      </c>
      <c r="AG9" s="16" t="n">
        <v>0.274046878367644</v>
      </c>
      <c r="AH9" s="16"/>
      <c r="AI9" s="16" t="n">
        <v>0.403029969218994</v>
      </c>
      <c r="AJ9" s="16" t="n">
        <v>0.317048261071416</v>
      </c>
    </row>
    <row r="10">
      <c r="B10" s="17" t="s">
        <v>133</v>
      </c>
      <c r="C10" s="16" t="n">
        <v>0.467504218711017</v>
      </c>
      <c r="D10" s="16" t="n">
        <v>0.443708893375334</v>
      </c>
      <c r="E10" s="16" t="n">
        <v>0.493824581018332</v>
      </c>
      <c r="F10" s="16"/>
      <c r="G10" s="16" t="n">
        <v>0.447463718465854</v>
      </c>
      <c r="H10" s="16" t="n">
        <v>0.488704922405636</v>
      </c>
      <c r="I10" s="16" t="n">
        <v>0.455696012080287</v>
      </c>
      <c r="J10" s="16"/>
      <c r="K10" s="16" t="n">
        <v>0.43605071360778</v>
      </c>
      <c r="L10" s="16" t="n">
        <v>0.481852944733214</v>
      </c>
      <c r="M10" s="16" t="n">
        <v>0.45619808017447</v>
      </c>
      <c r="N10" s="16" t="n">
        <v>0.464364783948851</v>
      </c>
      <c r="O10" s="16" t="n">
        <v>0.448397263086442</v>
      </c>
      <c r="P10" s="16" t="n">
        <v>0.495019591103913</v>
      </c>
      <c r="Q10" s="16" t="n">
        <v>0.41046519105001</v>
      </c>
      <c r="R10" s="16" t="n">
        <v>0.342223097685434</v>
      </c>
      <c r="S10" s="16" t="n">
        <v>0.516641790381991</v>
      </c>
      <c r="T10" s="16" t="n">
        <v>0.587097224175476</v>
      </c>
      <c r="U10" s="16" t="n">
        <v>0.445800595460706</v>
      </c>
      <c r="V10" s="16" t="n">
        <v>0.413015273746708</v>
      </c>
      <c r="W10" s="16"/>
      <c r="X10" s="16" t="n">
        <v>0.485370978946724</v>
      </c>
      <c r="Y10" s="16" t="n">
        <v>0.436979304513815</v>
      </c>
      <c r="Z10" s="16"/>
      <c r="AA10" s="16" t="n">
        <v>0.47684509231329</v>
      </c>
      <c r="AB10" s="16" t="n">
        <v>0.458799482840299</v>
      </c>
      <c r="AC10" s="16" t="n">
        <v>0.472400880036829</v>
      </c>
      <c r="AD10" s="16"/>
      <c r="AE10" s="16" t="n">
        <v>0.464056221685165</v>
      </c>
      <c r="AF10" s="16" t="n">
        <v>0.462178808916229</v>
      </c>
      <c r="AG10" s="16" t="n">
        <v>0.488029467317486</v>
      </c>
      <c r="AH10" s="16"/>
      <c r="AI10" s="16" t="n">
        <v>0.413600120966347</v>
      </c>
      <c r="AJ10" s="16" t="n">
        <v>0.50236517901367</v>
      </c>
    </row>
    <row r="11">
      <c r="B11" s="17" t="s">
        <v>134</v>
      </c>
      <c r="C11" s="16" t="n">
        <v>0.141668563191262</v>
      </c>
      <c r="D11" s="16" t="n">
        <v>0.176684427974897</v>
      </c>
      <c r="E11" s="16" t="n">
        <v>0.104268331802689</v>
      </c>
      <c r="F11" s="16"/>
      <c r="G11" s="16" t="n">
        <v>0.140856777144912</v>
      </c>
      <c r="H11" s="16" t="n">
        <v>0.142366113805978</v>
      </c>
      <c r="I11" s="16" t="n">
        <v>0.141340241978213</v>
      </c>
      <c r="J11" s="16"/>
      <c r="K11" s="16" t="n">
        <v>0.125009767793642</v>
      </c>
      <c r="L11" s="16" t="n">
        <v>0.14436595337653</v>
      </c>
      <c r="M11" s="16" t="n">
        <v>0.109617295995843</v>
      </c>
      <c r="N11" s="16" t="n">
        <v>0.134817278890813</v>
      </c>
      <c r="O11" s="16" t="n">
        <v>0.142111878030475</v>
      </c>
      <c r="P11" s="16" t="n">
        <v>0.117421778193619</v>
      </c>
      <c r="Q11" s="16" t="n">
        <v>0.171527097063248</v>
      </c>
      <c r="R11" s="16" t="n">
        <v>0.148856895933953</v>
      </c>
      <c r="S11" s="16" t="n">
        <v>0.173595172575541</v>
      </c>
      <c r="T11" s="16" t="n">
        <v>0.137606453251006</v>
      </c>
      <c r="U11" s="16" t="n">
        <v>0.153681282457517</v>
      </c>
      <c r="V11" s="16" t="n">
        <v>0.169429379025114</v>
      </c>
      <c r="W11" s="16"/>
      <c r="X11" s="16" t="n">
        <v>0.147698161786942</v>
      </c>
      <c r="Y11" s="16" t="n">
        <v>0.131367144391851</v>
      </c>
      <c r="Z11" s="16"/>
      <c r="AA11" s="16" t="n">
        <v>0.103504765366785</v>
      </c>
      <c r="AB11" s="16" t="n">
        <v>0.144252819834746</v>
      </c>
      <c r="AC11" s="16" t="n">
        <v>0.165775328638044</v>
      </c>
      <c r="AD11" s="16"/>
      <c r="AE11" s="16" t="n">
        <v>0.129488894423257</v>
      </c>
      <c r="AF11" s="16" t="n">
        <v>0.14955205525174</v>
      </c>
      <c r="AG11" s="16" t="n">
        <v>0.157203568936661</v>
      </c>
      <c r="AH11" s="16"/>
      <c r="AI11" s="16" t="n">
        <v>0.132323254172523</v>
      </c>
      <c r="AJ11" s="16" t="n">
        <v>0.123227806984091</v>
      </c>
    </row>
    <row r="12">
      <c r="B12" s="17" t="s">
        <v>135</v>
      </c>
      <c r="C12" s="16" t="n">
        <v>0.0368819269371014</v>
      </c>
      <c r="D12" s="16" t="n">
        <v>0.0503094977925298</v>
      </c>
      <c r="E12" s="16" t="n">
        <v>0.0234308038553944</v>
      </c>
      <c r="F12" s="16"/>
      <c r="G12" s="16" t="n">
        <v>0.0336146738151687</v>
      </c>
      <c r="H12" s="16" t="n">
        <v>0.0376486301611323</v>
      </c>
      <c r="I12" s="16" t="n">
        <v>0.0374590810506422</v>
      </c>
      <c r="J12" s="16"/>
      <c r="K12" s="16" t="n">
        <v>0.0472017615151012</v>
      </c>
      <c r="L12" s="16" t="n">
        <v>0.0474529292268557</v>
      </c>
      <c r="M12" s="16" t="n">
        <v>0.0182369564345647</v>
      </c>
      <c r="N12" s="16" t="n">
        <v>0.0472445498719774</v>
      </c>
      <c r="O12" s="16" t="n">
        <v>0.018910709962716</v>
      </c>
      <c r="P12" s="16" t="n">
        <v>0.0300826680325263</v>
      </c>
      <c r="Q12" s="16" t="n">
        <v>0.0349813779571308</v>
      </c>
      <c r="R12" s="16" t="n">
        <v>0.0489858421082539</v>
      </c>
      <c r="S12" s="16" t="n">
        <v>0.0568512244363455</v>
      </c>
      <c r="T12" s="16" t="n">
        <v>0.0119047751112716</v>
      </c>
      <c r="U12" s="16" t="n">
        <v>0.0201389017414249</v>
      </c>
      <c r="V12" s="16" t="n">
        <v>0.0349233487737901</v>
      </c>
      <c r="W12" s="16"/>
      <c r="X12" s="16" t="n">
        <v>0.0407094657455281</v>
      </c>
      <c r="Y12" s="16" t="n">
        <v>0.0303426723563973</v>
      </c>
      <c r="Z12" s="16"/>
      <c r="AA12" s="16" t="n">
        <v>0.0391514881408854</v>
      </c>
      <c r="AB12" s="16" t="n">
        <v>0.0241138427936173</v>
      </c>
      <c r="AC12" s="16" t="n">
        <v>0.0523206743219577</v>
      </c>
      <c r="AD12" s="16"/>
      <c r="AE12" s="16" t="n">
        <v>0.034291428890496</v>
      </c>
      <c r="AF12" s="16" t="n">
        <v>0.0368399032956224</v>
      </c>
      <c r="AG12" s="16" t="n">
        <v>0.0438539988442491</v>
      </c>
      <c r="AH12" s="16"/>
      <c r="AI12" s="16" t="n">
        <v>0.0384972228152159</v>
      </c>
      <c r="AJ12" s="16" t="n">
        <v>0.0303417504155454</v>
      </c>
    </row>
    <row r="13">
      <c r="B13" s="17" t="s">
        <v>94</v>
      </c>
      <c r="C13" s="16" t="n">
        <v>0.0360523317782927</v>
      </c>
      <c r="D13" s="16" t="n">
        <v>0.0416938629741229</v>
      </c>
      <c r="E13" s="16" t="n">
        <v>0.0292872252575671</v>
      </c>
      <c r="F13" s="16"/>
      <c r="G13" s="16" t="n">
        <v>0.0357962769439332</v>
      </c>
      <c r="H13" s="16" t="n">
        <v>0.041341548276091</v>
      </c>
      <c r="I13" s="16" t="n">
        <v>0.0312328122908637</v>
      </c>
      <c r="J13" s="16"/>
      <c r="K13" s="16" t="n">
        <v>0.0198013989029216</v>
      </c>
      <c r="L13" s="16" t="n">
        <v>0.0528445791797235</v>
      </c>
      <c r="M13" s="16" t="n">
        <v>0.0415833334960724</v>
      </c>
      <c r="N13" s="16" t="n">
        <v>0.0531645621947404</v>
      </c>
      <c r="O13" s="16" t="n">
        <v>0.0247981507080914</v>
      </c>
      <c r="P13" s="16" t="n">
        <v>0.0352603765901331</v>
      </c>
      <c r="Q13" s="16" t="n">
        <v>0.0488057099530566</v>
      </c>
      <c r="R13" s="16" t="n">
        <v>0.0223557961618068</v>
      </c>
      <c r="S13" s="16" t="n">
        <v>0.024338166278799</v>
      </c>
      <c r="T13" s="16" t="n">
        <v>0.0284408102415227</v>
      </c>
      <c r="U13" s="16" t="n">
        <v>0.0553517469037151</v>
      </c>
      <c r="V13" s="16" t="n">
        <v>0.0216109781174828</v>
      </c>
      <c r="W13" s="16"/>
      <c r="X13" s="16" t="n">
        <v>0.035247154038121</v>
      </c>
      <c r="Y13" s="16" t="n">
        <v>0.0374279578631561</v>
      </c>
      <c r="Z13" s="16"/>
      <c r="AA13" s="16" t="n">
        <v>0.0154231752966209</v>
      </c>
      <c r="AB13" s="16" t="n">
        <v>0.035955876775608</v>
      </c>
      <c r="AC13" s="16" t="n">
        <v>0.0510804972411663</v>
      </c>
      <c r="AD13" s="16"/>
      <c r="AE13" s="16" t="n">
        <v>0.0355451498671292</v>
      </c>
      <c r="AF13" s="16" t="n">
        <v>0.036302428379844</v>
      </c>
      <c r="AG13" s="16" t="n">
        <v>0.0368660865339603</v>
      </c>
      <c r="AH13" s="16"/>
      <c r="AI13" s="16" t="n">
        <v>0.0125494328269202</v>
      </c>
      <c r="AJ13" s="16" t="n">
        <v>0.027017002515277</v>
      </c>
    </row>
    <row r="14">
      <c r="B14" s="17" t="s">
        <v>136</v>
      </c>
      <c r="C14" s="23" t="n">
        <v>0.785397178093344</v>
      </c>
      <c r="D14" s="23" t="n">
        <v>0.73131221125845</v>
      </c>
      <c r="E14" s="23" t="n">
        <v>0.84301363908435</v>
      </c>
      <c r="F14" s="23"/>
      <c r="G14" s="23" t="n">
        <v>0.789732272095986</v>
      </c>
      <c r="H14" s="23" t="n">
        <v>0.778643707756799</v>
      </c>
      <c r="I14" s="23" t="n">
        <v>0.789967864680281</v>
      </c>
      <c r="J14" s="23"/>
      <c r="K14" s="23" t="n">
        <v>0.807987071788335</v>
      </c>
      <c r="L14" s="23" t="n">
        <v>0.755336538216891</v>
      </c>
      <c r="M14" s="23" t="n">
        <v>0.83056241407352</v>
      </c>
      <c r="N14" s="23" t="n">
        <v>0.764773609042469</v>
      </c>
      <c r="O14" s="23" t="n">
        <v>0.814179261298718</v>
      </c>
      <c r="P14" s="23" t="n">
        <v>0.817235177183721</v>
      </c>
      <c r="Q14" s="23" t="n">
        <v>0.744685815026564</v>
      </c>
      <c r="R14" s="23" t="n">
        <v>0.779801465795986</v>
      </c>
      <c r="S14" s="23" t="n">
        <v>0.745215436709314</v>
      </c>
      <c r="T14" s="23" t="n">
        <v>0.822047961396199</v>
      </c>
      <c r="U14" s="23" t="n">
        <v>0.770828068897343</v>
      </c>
      <c r="V14" s="23" t="n">
        <v>0.774036294083613</v>
      </c>
      <c r="W14" s="23"/>
      <c r="X14" s="23" t="n">
        <v>0.776345218429409</v>
      </c>
      <c r="Y14" s="23" t="n">
        <v>0.800862225388596</v>
      </c>
      <c r="Z14" s="23"/>
      <c r="AA14" s="23" t="n">
        <v>0.841920571195709</v>
      </c>
      <c r="AB14" s="23" t="n">
        <v>0.795677460596029</v>
      </c>
      <c r="AC14" s="23" t="n">
        <v>0.730823499798832</v>
      </c>
      <c r="AD14" s="23"/>
      <c r="AE14" s="23" t="n">
        <v>0.800674526819118</v>
      </c>
      <c r="AF14" s="23" t="n">
        <v>0.777305613072793</v>
      </c>
      <c r="AG14" s="23" t="n">
        <v>0.76207634568513</v>
      </c>
      <c r="AH14" s="23"/>
      <c r="AI14" s="23" t="n">
        <v>0.816630090185341</v>
      </c>
      <c r="AJ14" s="23" t="n">
        <v>0.819413440085086</v>
      </c>
    </row>
    <row r="15">
      <c r="B15" s="17" t="s">
        <v>137</v>
      </c>
      <c r="C15" s="23" t="n">
        <v>0.178550490128364</v>
      </c>
      <c r="D15" s="23" t="n">
        <v>0.226993925767427</v>
      </c>
      <c r="E15" s="23" t="n">
        <v>0.127699135658083</v>
      </c>
      <c r="F15" s="23"/>
      <c r="G15" s="23" t="n">
        <v>0.174471450960081</v>
      </c>
      <c r="H15" s="23" t="n">
        <v>0.18001474396711</v>
      </c>
      <c r="I15" s="23" t="n">
        <v>0.178799323028855</v>
      </c>
      <c r="J15" s="23"/>
      <c r="K15" s="23" t="n">
        <v>0.172211529308743</v>
      </c>
      <c r="L15" s="23" t="n">
        <v>0.191818882603386</v>
      </c>
      <c r="M15" s="23" t="n">
        <v>0.127854252430408</v>
      </c>
      <c r="N15" s="23" t="n">
        <v>0.18206182876279</v>
      </c>
      <c r="O15" s="23" t="n">
        <v>0.161022587993191</v>
      </c>
      <c r="P15" s="23" t="n">
        <v>0.147504446226146</v>
      </c>
      <c r="Q15" s="23" t="n">
        <v>0.206508475020379</v>
      </c>
      <c r="R15" s="23" t="n">
        <v>0.197842738042207</v>
      </c>
      <c r="S15" s="23" t="n">
        <v>0.230446397011887</v>
      </c>
      <c r="T15" s="23" t="n">
        <v>0.149511228362278</v>
      </c>
      <c r="U15" s="23" t="n">
        <v>0.173820184198942</v>
      </c>
      <c r="V15" s="23" t="n">
        <v>0.204352727798904</v>
      </c>
      <c r="W15" s="23"/>
      <c r="X15" s="23" t="n">
        <v>0.18840762753247</v>
      </c>
      <c r="Y15" s="23" t="n">
        <v>0.161709816748248</v>
      </c>
      <c r="Z15" s="23"/>
      <c r="AA15" s="23" t="n">
        <v>0.142656253507671</v>
      </c>
      <c r="AB15" s="23" t="n">
        <v>0.168366662628363</v>
      </c>
      <c r="AC15" s="23" t="n">
        <v>0.218096002960001</v>
      </c>
      <c r="AD15" s="23"/>
      <c r="AE15" s="23" t="n">
        <v>0.163780323313753</v>
      </c>
      <c r="AF15" s="23" t="n">
        <v>0.186391958547363</v>
      </c>
      <c r="AG15" s="23" t="n">
        <v>0.20105756778091</v>
      </c>
      <c r="AH15" s="23"/>
      <c r="AI15" s="23" t="n">
        <v>0.170820476987739</v>
      </c>
      <c r="AJ15" s="23" t="n">
        <v>0.153569557399637</v>
      </c>
    </row>
    <row r="16">
      <c r="B16" s="17" t="s">
        <v>138</v>
      </c>
      <c r="C16" s="24" t="n">
        <v>0.60684668796498</v>
      </c>
      <c r="D16" s="24" t="n">
        <v>0.504318285491023</v>
      </c>
      <c r="E16" s="24" t="n">
        <v>0.715314503426267</v>
      </c>
      <c r="F16" s="24"/>
      <c r="G16" s="24" t="n">
        <v>0.615260821135906</v>
      </c>
      <c r="H16" s="24" t="n">
        <v>0.598628963789689</v>
      </c>
      <c r="I16" s="24" t="n">
        <v>0.611168541651425</v>
      </c>
      <c r="J16" s="24"/>
      <c r="K16" s="24" t="n">
        <v>0.635775542479592</v>
      </c>
      <c r="L16" s="24" t="n">
        <v>0.563517655613505</v>
      </c>
      <c r="M16" s="24" t="n">
        <v>0.702708161643112</v>
      </c>
      <c r="N16" s="24" t="n">
        <v>0.582711780279679</v>
      </c>
      <c r="O16" s="24" t="n">
        <v>0.653156673305528</v>
      </c>
      <c r="P16" s="24" t="n">
        <v>0.669730730957576</v>
      </c>
      <c r="Q16" s="24" t="n">
        <v>0.538177340006185</v>
      </c>
      <c r="R16" s="24" t="n">
        <v>0.581958727753779</v>
      </c>
      <c r="S16" s="24" t="n">
        <v>0.514769039697428</v>
      </c>
      <c r="T16" s="24" t="n">
        <v>0.672536733033921</v>
      </c>
      <c r="U16" s="24" t="n">
        <v>0.597007884698401</v>
      </c>
      <c r="V16" s="24" t="n">
        <v>0.56968356628471</v>
      </c>
      <c r="W16" s="24"/>
      <c r="X16" s="24" t="n">
        <v>0.587937590896939</v>
      </c>
      <c r="Y16" s="24" t="n">
        <v>0.639152408640348</v>
      </c>
      <c r="Z16" s="24"/>
      <c r="AA16" s="24" t="n">
        <v>0.699264317688038</v>
      </c>
      <c r="AB16" s="24" t="n">
        <v>0.627310797967665</v>
      </c>
      <c r="AC16" s="24" t="n">
        <v>0.512727496838831</v>
      </c>
      <c r="AD16" s="24"/>
      <c r="AE16" s="24" t="n">
        <v>0.636894203505364</v>
      </c>
      <c r="AF16" s="24" t="n">
        <v>0.590913654525431</v>
      </c>
      <c r="AG16" s="24" t="n">
        <v>0.561018777904221</v>
      </c>
      <c r="AH16" s="24"/>
      <c r="AI16" s="24" t="n">
        <v>0.645809613197602</v>
      </c>
      <c r="AJ16" s="24" t="n">
        <v>0.66584388268545</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149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0.15849092260563</v>
      </c>
      <c r="D9" s="16" t="n">
        <v>0.14619011198577</v>
      </c>
      <c r="E9" s="16" t="n">
        <v>0.169654920461907</v>
      </c>
      <c r="F9" s="16"/>
      <c r="G9" s="16" t="n">
        <v>0.133514852037084</v>
      </c>
      <c r="H9" s="16" t="n">
        <v>0.168586792739083</v>
      </c>
      <c r="I9" s="16" t="n">
        <v>0.15896308571443</v>
      </c>
      <c r="J9" s="16"/>
      <c r="K9" s="16" t="n">
        <v>0.186247030225225</v>
      </c>
      <c r="L9" s="16" t="n">
        <v>0.146793440130829</v>
      </c>
      <c r="M9" s="16" t="n">
        <v>0.165615916412069</v>
      </c>
      <c r="N9" s="16" t="n">
        <v>0.0962836980349867</v>
      </c>
      <c r="O9" s="16" t="n">
        <v>0.179037262377914</v>
      </c>
      <c r="P9" s="16" t="n">
        <v>0.179956062547094</v>
      </c>
      <c r="Q9" s="16" t="n">
        <v>0.154217642428794</v>
      </c>
      <c r="R9" s="16" t="n">
        <v>0.244149765074815</v>
      </c>
      <c r="S9" s="16" t="n">
        <v>0.152613567331502</v>
      </c>
      <c r="T9" s="16" t="n">
        <v>0.155017162401056</v>
      </c>
      <c r="U9" s="16" t="n">
        <v>0.140327561410146</v>
      </c>
      <c r="V9" s="16" t="n">
        <v>0.0679229182215554</v>
      </c>
      <c r="W9" s="16"/>
      <c r="X9" s="16" t="n">
        <v>0.147748266539585</v>
      </c>
      <c r="Y9" s="16" t="n">
        <v>0.176844482531438</v>
      </c>
      <c r="Z9" s="16"/>
      <c r="AA9" s="16" t="n">
        <v>0.178653117447794</v>
      </c>
      <c r="AB9" s="16" t="n">
        <v>0.155715797940987</v>
      </c>
      <c r="AC9" s="16" t="n">
        <v>0.147640886527693</v>
      </c>
      <c r="AD9" s="16"/>
      <c r="AE9" s="16" t="n">
        <v>0.184382126269344</v>
      </c>
      <c r="AF9" s="16" t="n">
        <v>0.131949940343294</v>
      </c>
      <c r="AG9" s="16" t="n">
        <v>0.146343280169406</v>
      </c>
      <c r="AH9" s="16"/>
      <c r="AI9" s="16" t="n">
        <v>0.154270154939593</v>
      </c>
      <c r="AJ9" s="16" t="n">
        <v>0.175844745700949</v>
      </c>
    </row>
    <row r="10">
      <c r="B10" s="17" t="s">
        <v>133</v>
      </c>
      <c r="C10" s="16" t="n">
        <v>0.349717906285278</v>
      </c>
      <c r="D10" s="16" t="n">
        <v>0.316478132863378</v>
      </c>
      <c r="E10" s="16" t="n">
        <v>0.378059120737001</v>
      </c>
      <c r="F10" s="16"/>
      <c r="G10" s="16" t="n">
        <v>0.313519895416474</v>
      </c>
      <c r="H10" s="16" t="n">
        <v>0.366595430517637</v>
      </c>
      <c r="I10" s="16" t="n">
        <v>0.348313185976922</v>
      </c>
      <c r="J10" s="16"/>
      <c r="K10" s="16" t="n">
        <v>0.362742932163121</v>
      </c>
      <c r="L10" s="16" t="n">
        <v>0.36408165443706</v>
      </c>
      <c r="M10" s="16" t="n">
        <v>0.365465846305466</v>
      </c>
      <c r="N10" s="16" t="n">
        <v>0.27097342022478</v>
      </c>
      <c r="O10" s="16" t="n">
        <v>0.323880862041451</v>
      </c>
      <c r="P10" s="16" t="n">
        <v>0.355235290399202</v>
      </c>
      <c r="Q10" s="16" t="n">
        <v>0.342494796837688</v>
      </c>
      <c r="R10" s="16" t="n">
        <v>0.314818876224894</v>
      </c>
      <c r="S10" s="16" t="n">
        <v>0.379998426159887</v>
      </c>
      <c r="T10" s="16" t="n">
        <v>0.420116607782667</v>
      </c>
      <c r="U10" s="16" t="n">
        <v>0.294081113890683</v>
      </c>
      <c r="V10" s="16" t="n">
        <v>0.301653037169788</v>
      </c>
      <c r="W10" s="16"/>
      <c r="X10" s="16" t="n">
        <v>0.340081581827473</v>
      </c>
      <c r="Y10" s="16" t="n">
        <v>0.366181326254559</v>
      </c>
      <c r="Z10" s="16"/>
      <c r="AA10" s="16" t="n">
        <v>0.403109704973864</v>
      </c>
      <c r="AB10" s="16" t="n">
        <v>0.355845633633265</v>
      </c>
      <c r="AC10" s="16" t="n">
        <v>0.302960219981169</v>
      </c>
      <c r="AD10" s="16"/>
      <c r="AE10" s="16" t="n">
        <v>0.334180238032876</v>
      </c>
      <c r="AF10" s="16" t="n">
        <v>0.371497633251437</v>
      </c>
      <c r="AG10" s="16" t="n">
        <v>0.344519187130132</v>
      </c>
      <c r="AH10" s="16"/>
      <c r="AI10" s="16" t="n">
        <v>0.380156635828111</v>
      </c>
      <c r="AJ10" s="16" t="n">
        <v>0.416212069470967</v>
      </c>
    </row>
    <row r="11">
      <c r="B11" s="17" t="s">
        <v>134</v>
      </c>
      <c r="C11" s="16" t="n">
        <v>0.323095389060978</v>
      </c>
      <c r="D11" s="16" t="n">
        <v>0.346758995403796</v>
      </c>
      <c r="E11" s="16" t="n">
        <v>0.301972307812239</v>
      </c>
      <c r="F11" s="16"/>
      <c r="G11" s="16" t="n">
        <v>0.372572689719645</v>
      </c>
      <c r="H11" s="16" t="n">
        <v>0.300163462078516</v>
      </c>
      <c r="I11" s="16" t="n">
        <v>0.32488784910424</v>
      </c>
      <c r="J11" s="16"/>
      <c r="K11" s="16" t="n">
        <v>0.302941239251032</v>
      </c>
      <c r="L11" s="16" t="n">
        <v>0.336989406837165</v>
      </c>
      <c r="M11" s="16" t="n">
        <v>0.28464183262261</v>
      </c>
      <c r="N11" s="16" t="n">
        <v>0.43088124426729</v>
      </c>
      <c r="O11" s="16" t="n">
        <v>0.323723121369534</v>
      </c>
      <c r="P11" s="16" t="n">
        <v>0.328780214258034</v>
      </c>
      <c r="Q11" s="16" t="n">
        <v>0.264971529920185</v>
      </c>
      <c r="R11" s="16" t="n">
        <v>0.283891804376858</v>
      </c>
      <c r="S11" s="16" t="n">
        <v>0.32863754232506</v>
      </c>
      <c r="T11" s="16" t="n">
        <v>0.285358715776933</v>
      </c>
      <c r="U11" s="16" t="n">
        <v>0.323611294890728</v>
      </c>
      <c r="V11" s="16" t="n">
        <v>0.445220914976665</v>
      </c>
      <c r="W11" s="16"/>
      <c r="X11" s="16" t="n">
        <v>0.343059064139294</v>
      </c>
      <c r="Y11" s="16" t="n">
        <v>0.288987948160273</v>
      </c>
      <c r="Z11" s="16"/>
      <c r="AA11" s="16" t="n">
        <v>0.280147094827299</v>
      </c>
      <c r="AB11" s="16" t="n">
        <v>0.316827691155237</v>
      </c>
      <c r="AC11" s="16" t="n">
        <v>0.362497600982388</v>
      </c>
      <c r="AD11" s="16"/>
      <c r="AE11" s="16" t="n">
        <v>0.325922206818333</v>
      </c>
      <c r="AF11" s="16" t="n">
        <v>0.313330784502304</v>
      </c>
      <c r="AG11" s="16" t="n">
        <v>0.336423260354621</v>
      </c>
      <c r="AH11" s="16"/>
      <c r="AI11" s="16" t="n">
        <v>0.305365281849135</v>
      </c>
      <c r="AJ11" s="16" t="n">
        <v>0.269960223051481</v>
      </c>
    </row>
    <row r="12">
      <c r="B12" s="17" t="s">
        <v>135</v>
      </c>
      <c r="C12" s="16" t="n">
        <v>0.0945094948144285</v>
      </c>
      <c r="D12" s="16" t="n">
        <v>0.120996459869155</v>
      </c>
      <c r="E12" s="16" t="n">
        <v>0.0704915780836727</v>
      </c>
      <c r="F12" s="16"/>
      <c r="G12" s="16" t="n">
        <v>0.0979927194193363</v>
      </c>
      <c r="H12" s="16" t="n">
        <v>0.0912364017650846</v>
      </c>
      <c r="I12" s="16" t="n">
        <v>0.0961787791115858</v>
      </c>
      <c r="J12" s="16"/>
      <c r="K12" s="16" t="n">
        <v>0.092223727387083</v>
      </c>
      <c r="L12" s="16" t="n">
        <v>0.0697871828444117</v>
      </c>
      <c r="M12" s="16" t="n">
        <v>0.095793821612322</v>
      </c>
      <c r="N12" s="16" t="n">
        <v>0.110381969405763</v>
      </c>
      <c r="O12" s="16" t="n">
        <v>0.104814716393452</v>
      </c>
      <c r="P12" s="16" t="n">
        <v>0.0915966852118515</v>
      </c>
      <c r="Q12" s="16" t="n">
        <v>0.140867371875369</v>
      </c>
      <c r="R12" s="16" t="n">
        <v>0.0617410407479517</v>
      </c>
      <c r="S12" s="16" t="n">
        <v>0.0822938895426685</v>
      </c>
      <c r="T12" s="16" t="n">
        <v>0.0764307586178119</v>
      </c>
      <c r="U12" s="16" t="n">
        <v>0.110668094497409</v>
      </c>
      <c r="V12" s="16" t="n">
        <v>0.131856216808294</v>
      </c>
      <c r="W12" s="16"/>
      <c r="X12" s="16" t="n">
        <v>0.0914722256589221</v>
      </c>
      <c r="Y12" s="16" t="n">
        <v>0.0996985934054734</v>
      </c>
      <c r="Z12" s="16"/>
      <c r="AA12" s="16" t="n">
        <v>0.0907033305199642</v>
      </c>
      <c r="AB12" s="16" t="n">
        <v>0.0985895826773103</v>
      </c>
      <c r="AC12" s="16" t="n">
        <v>0.0918011413877858</v>
      </c>
      <c r="AD12" s="16"/>
      <c r="AE12" s="16" t="n">
        <v>0.0965333129471165</v>
      </c>
      <c r="AF12" s="16" t="n">
        <v>0.0872862369151256</v>
      </c>
      <c r="AG12" s="16" t="n">
        <v>0.104547411884498</v>
      </c>
      <c r="AH12" s="16"/>
      <c r="AI12" s="16" t="n">
        <v>0.116369709811224</v>
      </c>
      <c r="AJ12" s="16" t="n">
        <v>0.0761648907374334</v>
      </c>
    </row>
    <row r="13">
      <c r="B13" s="17" t="s">
        <v>94</v>
      </c>
      <c r="C13" s="16" t="n">
        <v>0.0741862872336854</v>
      </c>
      <c r="D13" s="16" t="n">
        <v>0.0695762998779006</v>
      </c>
      <c r="E13" s="16" t="n">
        <v>0.0798220729051803</v>
      </c>
      <c r="F13" s="16"/>
      <c r="G13" s="16" t="n">
        <v>0.0823998434074606</v>
      </c>
      <c r="H13" s="16" t="n">
        <v>0.0734179128996798</v>
      </c>
      <c r="I13" s="16" t="n">
        <v>0.0716571000928226</v>
      </c>
      <c r="J13" s="16"/>
      <c r="K13" s="16" t="n">
        <v>0.0558450709735382</v>
      </c>
      <c r="L13" s="16" t="n">
        <v>0.0823483157505356</v>
      </c>
      <c r="M13" s="16" t="n">
        <v>0.0884825830475325</v>
      </c>
      <c r="N13" s="16" t="n">
        <v>0.0914796680671803</v>
      </c>
      <c r="O13" s="16" t="n">
        <v>0.0685440378176486</v>
      </c>
      <c r="P13" s="16" t="n">
        <v>0.044431747583819</v>
      </c>
      <c r="Q13" s="16" t="n">
        <v>0.0974486589379637</v>
      </c>
      <c r="R13" s="16" t="n">
        <v>0.0953985135754812</v>
      </c>
      <c r="S13" s="16" t="n">
        <v>0.0564565746408824</v>
      </c>
      <c r="T13" s="16" t="n">
        <v>0.0630767554215327</v>
      </c>
      <c r="U13" s="16" t="n">
        <v>0.131311935311034</v>
      </c>
      <c r="V13" s="16" t="n">
        <v>0.0533469128236977</v>
      </c>
      <c r="W13" s="16"/>
      <c r="X13" s="16" t="n">
        <v>0.0776388618347258</v>
      </c>
      <c r="Y13" s="16" t="n">
        <v>0.0682876496482558</v>
      </c>
      <c r="Z13" s="16"/>
      <c r="AA13" s="16" t="n">
        <v>0.0473867522310792</v>
      </c>
      <c r="AB13" s="16" t="n">
        <v>0.0730212945932014</v>
      </c>
      <c r="AC13" s="16" t="n">
        <v>0.0951001511209641</v>
      </c>
      <c r="AD13" s="16"/>
      <c r="AE13" s="16" t="n">
        <v>0.0589821159323307</v>
      </c>
      <c r="AF13" s="16" t="n">
        <v>0.0959354049878401</v>
      </c>
      <c r="AG13" s="16" t="n">
        <v>0.0681668604613435</v>
      </c>
      <c r="AH13" s="16"/>
      <c r="AI13" s="16" t="n">
        <v>0.0438382175719357</v>
      </c>
      <c r="AJ13" s="16" t="n">
        <v>0.0618180710391699</v>
      </c>
    </row>
    <row r="14">
      <c r="B14" s="17" t="s">
        <v>136</v>
      </c>
      <c r="C14" s="23" t="n">
        <v>0.508208828890908</v>
      </c>
      <c r="D14" s="23" t="n">
        <v>0.462668244849148</v>
      </c>
      <c r="E14" s="23" t="n">
        <v>0.547714041198908</v>
      </c>
      <c r="F14" s="23"/>
      <c r="G14" s="23" t="n">
        <v>0.447034747453558</v>
      </c>
      <c r="H14" s="23" t="n">
        <v>0.535182223256719</v>
      </c>
      <c r="I14" s="23" t="n">
        <v>0.507276271691351</v>
      </c>
      <c r="J14" s="23"/>
      <c r="K14" s="23" t="n">
        <v>0.548989962388347</v>
      </c>
      <c r="L14" s="23" t="n">
        <v>0.510875094567888</v>
      </c>
      <c r="M14" s="23" t="n">
        <v>0.531081762717536</v>
      </c>
      <c r="N14" s="23" t="n">
        <v>0.367257118259767</v>
      </c>
      <c r="O14" s="23" t="n">
        <v>0.502918124419365</v>
      </c>
      <c r="P14" s="23" t="n">
        <v>0.535191352946296</v>
      </c>
      <c r="Q14" s="23" t="n">
        <v>0.496712439266482</v>
      </c>
      <c r="R14" s="23" t="n">
        <v>0.558968641299709</v>
      </c>
      <c r="S14" s="23" t="n">
        <v>0.532611993491389</v>
      </c>
      <c r="T14" s="23" t="n">
        <v>0.575133770183723</v>
      </c>
      <c r="U14" s="23" t="n">
        <v>0.434408675300829</v>
      </c>
      <c r="V14" s="23" t="n">
        <v>0.369575955391343</v>
      </c>
      <c r="W14" s="23"/>
      <c r="X14" s="23" t="n">
        <v>0.487829848367058</v>
      </c>
      <c r="Y14" s="23" t="n">
        <v>0.543025808785997</v>
      </c>
      <c r="Z14" s="23"/>
      <c r="AA14" s="23" t="n">
        <v>0.581762822421658</v>
      </c>
      <c r="AB14" s="23" t="n">
        <v>0.511561431574252</v>
      </c>
      <c r="AC14" s="23" t="n">
        <v>0.450601106508862</v>
      </c>
      <c r="AD14" s="23"/>
      <c r="AE14" s="23" t="n">
        <v>0.51856236430222</v>
      </c>
      <c r="AF14" s="23" t="n">
        <v>0.503447573594731</v>
      </c>
      <c r="AG14" s="23" t="n">
        <v>0.490862467299538</v>
      </c>
      <c r="AH14" s="23"/>
      <c r="AI14" s="23" t="n">
        <v>0.534426790767705</v>
      </c>
      <c r="AJ14" s="23" t="n">
        <v>0.592056815171916</v>
      </c>
    </row>
    <row r="15">
      <c r="B15" s="17" t="s">
        <v>137</v>
      </c>
      <c r="C15" s="23" t="n">
        <v>0.417604883875406</v>
      </c>
      <c r="D15" s="23" t="n">
        <v>0.467755455272951</v>
      </c>
      <c r="E15" s="23" t="n">
        <v>0.372463885895912</v>
      </c>
      <c r="F15" s="23"/>
      <c r="G15" s="23" t="n">
        <v>0.470565409138982</v>
      </c>
      <c r="H15" s="23" t="n">
        <v>0.391399863843601</v>
      </c>
      <c r="I15" s="23" t="n">
        <v>0.421066628215826</v>
      </c>
      <c r="J15" s="23"/>
      <c r="K15" s="23" t="n">
        <v>0.395164966638115</v>
      </c>
      <c r="L15" s="23" t="n">
        <v>0.406776589681576</v>
      </c>
      <c r="M15" s="23" t="n">
        <v>0.380435654234932</v>
      </c>
      <c r="N15" s="23" t="n">
        <v>0.541263213673053</v>
      </c>
      <c r="O15" s="23" t="n">
        <v>0.428537837762987</v>
      </c>
      <c r="P15" s="23" t="n">
        <v>0.420376899469885</v>
      </c>
      <c r="Q15" s="23" t="n">
        <v>0.405838901795554</v>
      </c>
      <c r="R15" s="23" t="n">
        <v>0.34563284512481</v>
      </c>
      <c r="S15" s="23" t="n">
        <v>0.410931431867729</v>
      </c>
      <c r="T15" s="23" t="n">
        <v>0.361789474394744</v>
      </c>
      <c r="U15" s="23" t="n">
        <v>0.434279389388137</v>
      </c>
      <c r="V15" s="23" t="n">
        <v>0.577077131784959</v>
      </c>
      <c r="W15" s="23"/>
      <c r="X15" s="23" t="n">
        <v>0.434531289798216</v>
      </c>
      <c r="Y15" s="23" t="n">
        <v>0.388686541565747</v>
      </c>
      <c r="Z15" s="23"/>
      <c r="AA15" s="23" t="n">
        <v>0.370850425347263</v>
      </c>
      <c r="AB15" s="23" t="n">
        <v>0.415417273832547</v>
      </c>
      <c r="AC15" s="23" t="n">
        <v>0.454298742370173</v>
      </c>
      <c r="AD15" s="23"/>
      <c r="AE15" s="23" t="n">
        <v>0.422455519765449</v>
      </c>
      <c r="AF15" s="23" t="n">
        <v>0.400617021417429</v>
      </c>
      <c r="AG15" s="23" t="n">
        <v>0.440970672239119</v>
      </c>
      <c r="AH15" s="23"/>
      <c r="AI15" s="23" t="n">
        <v>0.42173499166036</v>
      </c>
      <c r="AJ15" s="23" t="n">
        <v>0.346125113788914</v>
      </c>
    </row>
    <row r="16">
      <c r="B16" s="17" t="s">
        <v>138</v>
      </c>
      <c r="C16" s="24" t="n">
        <v>0.0906039450155018</v>
      </c>
      <c r="D16" s="24" t="n">
        <v>-0.00508721042380328</v>
      </c>
      <c r="E16" s="24" t="n">
        <v>0.175250155302997</v>
      </c>
      <c r="F16" s="24"/>
      <c r="G16" s="24" t="n">
        <v>-0.023530661685424</v>
      </c>
      <c r="H16" s="24" t="n">
        <v>0.143782359413119</v>
      </c>
      <c r="I16" s="24" t="n">
        <v>0.0862096434755253</v>
      </c>
      <c r="J16" s="24"/>
      <c r="K16" s="24" t="n">
        <v>0.153824995750231</v>
      </c>
      <c r="L16" s="24" t="n">
        <v>0.104098504886312</v>
      </c>
      <c r="M16" s="24" t="n">
        <v>0.150646108482604</v>
      </c>
      <c r="N16" s="24" t="n">
        <v>-0.174006095413286</v>
      </c>
      <c r="O16" s="24" t="n">
        <v>0.0743802866563781</v>
      </c>
      <c r="P16" s="24" t="n">
        <v>0.114814453476411</v>
      </c>
      <c r="Q16" s="24" t="n">
        <v>0.0908735374709276</v>
      </c>
      <c r="R16" s="24" t="n">
        <v>0.213335796174899</v>
      </c>
      <c r="S16" s="24" t="n">
        <v>0.12168056162366</v>
      </c>
      <c r="T16" s="24" t="n">
        <v>0.213344295788979</v>
      </c>
      <c r="U16" s="24" t="n">
        <v>0.000129285912692123</v>
      </c>
      <c r="V16" s="24" t="n">
        <v>-0.207501176393615</v>
      </c>
      <c r="W16" s="24"/>
      <c r="X16" s="24" t="n">
        <v>0.0532985585688422</v>
      </c>
      <c r="Y16" s="24" t="n">
        <v>0.15433926722025</v>
      </c>
      <c r="Z16" s="24"/>
      <c r="AA16" s="24" t="n">
        <v>0.210912397074395</v>
      </c>
      <c r="AB16" s="24" t="n">
        <v>0.0961441577417048</v>
      </c>
      <c r="AC16" s="24" t="n">
        <v>-0.00369763586131105</v>
      </c>
      <c r="AD16" s="24"/>
      <c r="AE16" s="24" t="n">
        <v>0.0961068445367712</v>
      </c>
      <c r="AF16" s="24" t="n">
        <v>0.102830552177301</v>
      </c>
      <c r="AG16" s="24" t="n">
        <v>0.049891795060419</v>
      </c>
      <c r="AH16" s="24"/>
      <c r="AI16" s="24" t="n">
        <v>0.112691799107345</v>
      </c>
      <c r="AJ16" s="24" t="n">
        <v>0.245931701383001</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150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0.325719993093268</v>
      </c>
      <c r="D9" s="16" t="n">
        <v>0.325787483212766</v>
      </c>
      <c r="E9" s="16" t="n">
        <v>0.326513261804527</v>
      </c>
      <c r="F9" s="16"/>
      <c r="G9" s="16" t="n">
        <v>0.306918697571315</v>
      </c>
      <c r="H9" s="16" t="n">
        <v>0.318843165204203</v>
      </c>
      <c r="I9" s="16" t="n">
        <v>0.339543370303882</v>
      </c>
      <c r="J9" s="16"/>
      <c r="K9" s="16" t="n">
        <v>0.394149396011389</v>
      </c>
      <c r="L9" s="16" t="n">
        <v>0.298219138558892</v>
      </c>
      <c r="M9" s="16" t="n">
        <v>0.280716648116859</v>
      </c>
      <c r="N9" s="16" t="n">
        <v>0.368450709725626</v>
      </c>
      <c r="O9" s="16" t="n">
        <v>0.331422051798687</v>
      </c>
      <c r="P9" s="16" t="n">
        <v>0.362317213258081</v>
      </c>
      <c r="Q9" s="16" t="n">
        <v>0.323216938770812</v>
      </c>
      <c r="R9" s="16" t="n">
        <v>0.404109893883556</v>
      </c>
      <c r="S9" s="16" t="n">
        <v>0.250601856616802</v>
      </c>
      <c r="T9" s="16" t="n">
        <v>0.276524259740746</v>
      </c>
      <c r="U9" s="16" t="n">
        <v>0.312913870086621</v>
      </c>
      <c r="V9" s="16" t="n">
        <v>0.330320161948156</v>
      </c>
      <c r="W9" s="16"/>
      <c r="X9" s="16" t="n">
        <v>0.300591250437028</v>
      </c>
      <c r="Y9" s="16" t="n">
        <v>0.368651823114266</v>
      </c>
      <c r="Z9" s="16"/>
      <c r="AA9" s="16" t="n">
        <v>0.380726883729226</v>
      </c>
      <c r="AB9" s="16" t="n">
        <v>0.314905667907707</v>
      </c>
      <c r="AC9" s="16" t="n">
        <v>0.300456614449753</v>
      </c>
      <c r="AD9" s="16"/>
      <c r="AE9" s="16" t="n">
        <v>0.359363489601505</v>
      </c>
      <c r="AF9" s="16" t="n">
        <v>0.296366430682089</v>
      </c>
      <c r="AG9" s="16" t="n">
        <v>0.298978364504226</v>
      </c>
      <c r="AH9" s="16"/>
      <c r="AI9" s="16" t="n">
        <v>0.351419418196523</v>
      </c>
      <c r="AJ9" s="16" t="n">
        <v>0.333501995805643</v>
      </c>
    </row>
    <row r="10">
      <c r="B10" s="17" t="s">
        <v>133</v>
      </c>
      <c r="C10" s="16" t="n">
        <v>0.472347859559629</v>
      </c>
      <c r="D10" s="16" t="n">
        <v>0.433372244145526</v>
      </c>
      <c r="E10" s="16" t="n">
        <v>0.506231348277296</v>
      </c>
      <c r="F10" s="16"/>
      <c r="G10" s="16" t="n">
        <v>0.483840549243141</v>
      </c>
      <c r="H10" s="16" t="n">
        <v>0.494964891394318</v>
      </c>
      <c r="I10" s="16" t="n">
        <v>0.446767695915498</v>
      </c>
      <c r="J10" s="16"/>
      <c r="K10" s="16" t="n">
        <v>0.421278441194589</v>
      </c>
      <c r="L10" s="16" t="n">
        <v>0.496183879874691</v>
      </c>
      <c r="M10" s="16" t="n">
        <v>0.524552040215419</v>
      </c>
      <c r="N10" s="16" t="n">
        <v>0.409401702306147</v>
      </c>
      <c r="O10" s="16" t="n">
        <v>0.518697424871257</v>
      </c>
      <c r="P10" s="16" t="n">
        <v>0.452423485751385</v>
      </c>
      <c r="Q10" s="16" t="n">
        <v>0.463398644540476</v>
      </c>
      <c r="R10" s="16" t="n">
        <v>0.383661705874724</v>
      </c>
      <c r="S10" s="16" t="n">
        <v>0.520321102761962</v>
      </c>
      <c r="T10" s="16" t="n">
        <v>0.501980487156926</v>
      </c>
      <c r="U10" s="16" t="n">
        <v>0.463299531879167</v>
      </c>
      <c r="V10" s="16" t="n">
        <v>0.495732997278787</v>
      </c>
      <c r="W10" s="16"/>
      <c r="X10" s="16" t="n">
        <v>0.485807470641013</v>
      </c>
      <c r="Y10" s="16" t="n">
        <v>0.449352449761391</v>
      </c>
      <c r="Z10" s="16"/>
      <c r="AA10" s="16" t="n">
        <v>0.456943506501292</v>
      </c>
      <c r="AB10" s="16" t="n">
        <v>0.494060347661618</v>
      </c>
      <c r="AC10" s="16" t="n">
        <v>0.45443199396819</v>
      </c>
      <c r="AD10" s="16"/>
      <c r="AE10" s="16" t="n">
        <v>0.449715784319298</v>
      </c>
      <c r="AF10" s="16" t="n">
        <v>0.497286937573004</v>
      </c>
      <c r="AG10" s="16" t="n">
        <v>0.479255241537194</v>
      </c>
      <c r="AH10" s="16"/>
      <c r="AI10" s="16" t="n">
        <v>0.448952858464952</v>
      </c>
      <c r="AJ10" s="16" t="n">
        <v>0.509040854158834</v>
      </c>
    </row>
    <row r="11">
      <c r="B11" s="17" t="s">
        <v>134</v>
      </c>
      <c r="C11" s="16" t="n">
        <v>0.140562809896998</v>
      </c>
      <c r="D11" s="16" t="n">
        <v>0.170972550998374</v>
      </c>
      <c r="E11" s="16" t="n">
        <v>0.112790236735916</v>
      </c>
      <c r="F11" s="16"/>
      <c r="G11" s="16" t="n">
        <v>0.142742346252191</v>
      </c>
      <c r="H11" s="16" t="n">
        <v>0.127305330576831</v>
      </c>
      <c r="I11" s="16" t="n">
        <v>0.152035647120435</v>
      </c>
      <c r="J11" s="16"/>
      <c r="K11" s="16" t="n">
        <v>0.128893256118701</v>
      </c>
      <c r="L11" s="16" t="n">
        <v>0.128207053231122</v>
      </c>
      <c r="M11" s="16" t="n">
        <v>0.130001665854308</v>
      </c>
      <c r="N11" s="16" t="n">
        <v>0.167265972375718</v>
      </c>
      <c r="O11" s="16" t="n">
        <v>0.120110798977331</v>
      </c>
      <c r="P11" s="16" t="n">
        <v>0.135967863028946</v>
      </c>
      <c r="Q11" s="16" t="n">
        <v>0.150150005892698</v>
      </c>
      <c r="R11" s="16" t="n">
        <v>0.0965765674862814</v>
      </c>
      <c r="S11" s="16" t="n">
        <v>0.165339218729994</v>
      </c>
      <c r="T11" s="16" t="n">
        <v>0.172418287844478</v>
      </c>
      <c r="U11" s="16" t="n">
        <v>0.127099107458049</v>
      </c>
      <c r="V11" s="16" t="n">
        <v>0.140947271325292</v>
      </c>
      <c r="W11" s="16"/>
      <c r="X11" s="16" t="n">
        <v>0.153797308632372</v>
      </c>
      <c r="Y11" s="16" t="n">
        <v>0.11795199892675</v>
      </c>
      <c r="Z11" s="16"/>
      <c r="AA11" s="16" t="n">
        <v>0.116556678908466</v>
      </c>
      <c r="AB11" s="16" t="n">
        <v>0.130440661681908</v>
      </c>
      <c r="AC11" s="16" t="n">
        <v>0.171439786967076</v>
      </c>
      <c r="AD11" s="16"/>
      <c r="AE11" s="16" t="n">
        <v>0.136461919539242</v>
      </c>
      <c r="AF11" s="16" t="n">
        <v>0.137258837024851</v>
      </c>
      <c r="AG11" s="16" t="n">
        <v>0.158508815586368</v>
      </c>
      <c r="AH11" s="16"/>
      <c r="AI11" s="16" t="n">
        <v>0.14049025057978</v>
      </c>
      <c r="AJ11" s="16" t="n">
        <v>0.116013624477416</v>
      </c>
    </row>
    <row r="12">
      <c r="B12" s="17" t="s">
        <v>135</v>
      </c>
      <c r="C12" s="16" t="n">
        <v>0.0285027712929257</v>
      </c>
      <c r="D12" s="16" t="n">
        <v>0.0328779317657392</v>
      </c>
      <c r="E12" s="16" t="n">
        <v>0.0248684774142341</v>
      </c>
      <c r="F12" s="16"/>
      <c r="G12" s="16" t="n">
        <v>0.0368083662093248</v>
      </c>
      <c r="H12" s="16" t="n">
        <v>0.0262489701989056</v>
      </c>
      <c r="I12" s="16" t="n">
        <v>0.0273191511231982</v>
      </c>
      <c r="J12" s="16"/>
      <c r="K12" s="16" t="n">
        <v>0.036063767303106</v>
      </c>
      <c r="L12" s="16" t="n">
        <v>0.0276865119850299</v>
      </c>
      <c r="M12" s="16" t="n">
        <v>0.0244477717782529</v>
      </c>
      <c r="N12" s="16" t="n">
        <v>0.025737103632209</v>
      </c>
      <c r="O12" s="16" t="n">
        <v>0.0297697243527256</v>
      </c>
      <c r="P12" s="16" t="n">
        <v>0.0191674785192709</v>
      </c>
      <c r="Q12" s="16" t="n">
        <v>0.0194203805383371</v>
      </c>
      <c r="R12" s="16" t="n">
        <v>0.0466480182968159</v>
      </c>
      <c r="S12" s="16" t="n">
        <v>0.0362904300058381</v>
      </c>
      <c r="T12" s="16" t="n">
        <v>0.0239864438896727</v>
      </c>
      <c r="U12" s="16" t="n">
        <v>0.0331672380280536</v>
      </c>
      <c r="V12" s="16" t="n">
        <v>0.0164997847238826</v>
      </c>
      <c r="W12" s="16"/>
      <c r="X12" s="16" t="n">
        <v>0.0233432462150542</v>
      </c>
      <c r="Y12" s="16" t="n">
        <v>0.0373176911901317</v>
      </c>
      <c r="Z12" s="16"/>
      <c r="AA12" s="16" t="n">
        <v>0.0271414511809904</v>
      </c>
      <c r="AB12" s="16" t="n">
        <v>0.0307611986295048</v>
      </c>
      <c r="AC12" s="16" t="n">
        <v>0.0264652156496271</v>
      </c>
      <c r="AD12" s="16"/>
      <c r="AE12" s="16" t="n">
        <v>0.0311618234163905</v>
      </c>
      <c r="AF12" s="16" t="n">
        <v>0.0257844414282236</v>
      </c>
      <c r="AG12" s="16" t="n">
        <v>0.0272392867924933</v>
      </c>
      <c r="AH12" s="16"/>
      <c r="AI12" s="16" t="n">
        <v>0.0386395930552936</v>
      </c>
      <c r="AJ12" s="16" t="n">
        <v>0.0156414278717901</v>
      </c>
    </row>
    <row r="13">
      <c r="B13" s="17" t="s">
        <v>94</v>
      </c>
      <c r="C13" s="16" t="n">
        <v>0.0328665661571797</v>
      </c>
      <c r="D13" s="16" t="n">
        <v>0.036989789877594</v>
      </c>
      <c r="E13" s="16" t="n">
        <v>0.0295966757680259</v>
      </c>
      <c r="F13" s="16"/>
      <c r="G13" s="16" t="n">
        <v>0.0296900407240278</v>
      </c>
      <c r="H13" s="16" t="n">
        <v>0.0326376426257425</v>
      </c>
      <c r="I13" s="16" t="n">
        <v>0.0343341355369872</v>
      </c>
      <c r="J13" s="16"/>
      <c r="K13" s="16" t="n">
        <v>0.0196151393722145</v>
      </c>
      <c r="L13" s="16" t="n">
        <v>0.0497034163502643</v>
      </c>
      <c r="M13" s="16" t="n">
        <v>0.0402818740351604</v>
      </c>
      <c r="N13" s="16" t="n">
        <v>0.0291445119602997</v>
      </c>
      <c r="O13" s="16" t="n">
        <v>0</v>
      </c>
      <c r="P13" s="16" t="n">
        <v>0.0301239594423169</v>
      </c>
      <c r="Q13" s="16" t="n">
        <v>0.0438140302576774</v>
      </c>
      <c r="R13" s="16" t="n">
        <v>0.0690038144586227</v>
      </c>
      <c r="S13" s="16" t="n">
        <v>0.0274473918854043</v>
      </c>
      <c r="T13" s="16" t="n">
        <v>0.0250905213681769</v>
      </c>
      <c r="U13" s="16" t="n">
        <v>0.06352025254811</v>
      </c>
      <c r="V13" s="16" t="n">
        <v>0.0164997847238826</v>
      </c>
      <c r="W13" s="16"/>
      <c r="X13" s="16" t="n">
        <v>0.0364607240745329</v>
      </c>
      <c r="Y13" s="16" t="n">
        <v>0.0267260370074606</v>
      </c>
      <c r="Z13" s="16"/>
      <c r="AA13" s="16" t="n">
        <v>0.0186314796800247</v>
      </c>
      <c r="AB13" s="16" t="n">
        <v>0.0298321241192623</v>
      </c>
      <c r="AC13" s="16" t="n">
        <v>0.0472063889653539</v>
      </c>
      <c r="AD13" s="16"/>
      <c r="AE13" s="16" t="n">
        <v>0.0232969831235639</v>
      </c>
      <c r="AF13" s="16" t="n">
        <v>0.0433033532918329</v>
      </c>
      <c r="AG13" s="16" t="n">
        <v>0.0360182915797193</v>
      </c>
      <c r="AH13" s="16"/>
      <c r="AI13" s="16" t="n">
        <v>0.0204978797034518</v>
      </c>
      <c r="AJ13" s="16" t="n">
        <v>0.0258020976863174</v>
      </c>
    </row>
    <row r="14">
      <c r="B14" s="17" t="s">
        <v>136</v>
      </c>
      <c r="C14" s="23" t="n">
        <v>0.798067852652897</v>
      </c>
      <c r="D14" s="23" t="n">
        <v>0.759159727358293</v>
      </c>
      <c r="E14" s="23" t="n">
        <v>0.832744610081824</v>
      </c>
      <c r="F14" s="23"/>
      <c r="G14" s="23" t="n">
        <v>0.790759246814456</v>
      </c>
      <c r="H14" s="23" t="n">
        <v>0.813808056598521</v>
      </c>
      <c r="I14" s="23" t="n">
        <v>0.78631106621938</v>
      </c>
      <c r="J14" s="23"/>
      <c r="K14" s="23" t="n">
        <v>0.815427837205978</v>
      </c>
      <c r="L14" s="23" t="n">
        <v>0.794403018433584</v>
      </c>
      <c r="M14" s="23" t="n">
        <v>0.805268688332278</v>
      </c>
      <c r="N14" s="23" t="n">
        <v>0.777852412031774</v>
      </c>
      <c r="O14" s="23" t="n">
        <v>0.850119476669944</v>
      </c>
      <c r="P14" s="23" t="n">
        <v>0.814740699009466</v>
      </c>
      <c r="Q14" s="23" t="n">
        <v>0.786615583311288</v>
      </c>
      <c r="R14" s="23" t="n">
        <v>0.78777159975828</v>
      </c>
      <c r="S14" s="23" t="n">
        <v>0.770922959378764</v>
      </c>
      <c r="T14" s="23" t="n">
        <v>0.778504746897672</v>
      </c>
      <c r="U14" s="23" t="n">
        <v>0.776213401965788</v>
      </c>
      <c r="V14" s="23" t="n">
        <v>0.826053159226943</v>
      </c>
      <c r="W14" s="23"/>
      <c r="X14" s="23" t="n">
        <v>0.786398721078041</v>
      </c>
      <c r="Y14" s="23" t="n">
        <v>0.818004272875657</v>
      </c>
      <c r="Z14" s="23"/>
      <c r="AA14" s="23" t="n">
        <v>0.837670390230518</v>
      </c>
      <c r="AB14" s="23" t="n">
        <v>0.808966015569325</v>
      </c>
      <c r="AC14" s="23" t="n">
        <v>0.754888608417943</v>
      </c>
      <c r="AD14" s="23"/>
      <c r="AE14" s="23" t="n">
        <v>0.809079273920803</v>
      </c>
      <c r="AF14" s="23" t="n">
        <v>0.793653368255093</v>
      </c>
      <c r="AG14" s="23" t="n">
        <v>0.77823360604142</v>
      </c>
      <c r="AH14" s="23"/>
      <c r="AI14" s="23" t="n">
        <v>0.800372276661475</v>
      </c>
      <c r="AJ14" s="23" t="n">
        <v>0.842542849964476</v>
      </c>
    </row>
    <row r="15">
      <c r="B15" s="17" t="s">
        <v>137</v>
      </c>
      <c r="C15" s="23" t="n">
        <v>0.169065581189923</v>
      </c>
      <c r="D15" s="23" t="n">
        <v>0.203850482764113</v>
      </c>
      <c r="E15" s="23" t="n">
        <v>0.13765871415015</v>
      </c>
      <c r="F15" s="23"/>
      <c r="G15" s="23" t="n">
        <v>0.179550712461516</v>
      </c>
      <c r="H15" s="23" t="n">
        <v>0.153554300775737</v>
      </c>
      <c r="I15" s="23" t="n">
        <v>0.179354798243633</v>
      </c>
      <c r="J15" s="23"/>
      <c r="K15" s="23" t="n">
        <v>0.164957023421807</v>
      </c>
      <c r="L15" s="23" t="n">
        <v>0.155893565216152</v>
      </c>
      <c r="M15" s="23" t="n">
        <v>0.154449437632561</v>
      </c>
      <c r="N15" s="23" t="n">
        <v>0.193003076007927</v>
      </c>
      <c r="O15" s="23" t="n">
        <v>0.149880523330056</v>
      </c>
      <c r="P15" s="23" t="n">
        <v>0.155135341548217</v>
      </c>
      <c r="Q15" s="23" t="n">
        <v>0.169570386431035</v>
      </c>
      <c r="R15" s="23" t="n">
        <v>0.143224585783097</v>
      </c>
      <c r="S15" s="23" t="n">
        <v>0.201629648735832</v>
      </c>
      <c r="T15" s="23" t="n">
        <v>0.196404731734151</v>
      </c>
      <c r="U15" s="23" t="n">
        <v>0.160266345486102</v>
      </c>
      <c r="V15" s="23" t="n">
        <v>0.157447056049174</v>
      </c>
      <c r="W15" s="23"/>
      <c r="X15" s="23" t="n">
        <v>0.177140554847426</v>
      </c>
      <c r="Y15" s="23" t="n">
        <v>0.155269690116882</v>
      </c>
      <c r="Z15" s="23"/>
      <c r="AA15" s="23" t="n">
        <v>0.143698130089457</v>
      </c>
      <c r="AB15" s="23" t="n">
        <v>0.161201860311412</v>
      </c>
      <c r="AC15" s="23" t="n">
        <v>0.197905002616703</v>
      </c>
      <c r="AD15" s="23"/>
      <c r="AE15" s="23" t="n">
        <v>0.167623742955633</v>
      </c>
      <c r="AF15" s="23" t="n">
        <v>0.163043278453074</v>
      </c>
      <c r="AG15" s="23" t="n">
        <v>0.185748102378861</v>
      </c>
      <c r="AH15" s="23"/>
      <c r="AI15" s="23" t="n">
        <v>0.179129843635073</v>
      </c>
      <c r="AJ15" s="23" t="n">
        <v>0.131655052349206</v>
      </c>
    </row>
    <row r="16">
      <c r="B16" s="17" t="s">
        <v>138</v>
      </c>
      <c r="C16" s="24" t="n">
        <v>0.629002271462974</v>
      </c>
      <c r="D16" s="24" t="n">
        <v>0.555309244594179</v>
      </c>
      <c r="E16" s="24" t="n">
        <v>0.695085895931673</v>
      </c>
      <c r="F16" s="24"/>
      <c r="G16" s="24" t="n">
        <v>0.61120853435294</v>
      </c>
      <c r="H16" s="24" t="n">
        <v>0.660253755822784</v>
      </c>
      <c r="I16" s="24" t="n">
        <v>0.606956267975747</v>
      </c>
      <c r="J16" s="24"/>
      <c r="K16" s="24" t="n">
        <v>0.650470813784171</v>
      </c>
      <c r="L16" s="24" t="n">
        <v>0.638509453217431</v>
      </c>
      <c r="M16" s="24" t="n">
        <v>0.650819250699717</v>
      </c>
      <c r="N16" s="24" t="n">
        <v>0.584849336023847</v>
      </c>
      <c r="O16" s="24" t="n">
        <v>0.700238953339888</v>
      </c>
      <c r="P16" s="24" t="n">
        <v>0.659605357461249</v>
      </c>
      <c r="Q16" s="24" t="n">
        <v>0.617045196880253</v>
      </c>
      <c r="R16" s="24" t="n">
        <v>0.644547013975183</v>
      </c>
      <c r="S16" s="24" t="n">
        <v>0.569293310642932</v>
      </c>
      <c r="T16" s="24" t="n">
        <v>0.582100015163521</v>
      </c>
      <c r="U16" s="24" t="n">
        <v>0.615947056479686</v>
      </c>
      <c r="V16" s="24" t="n">
        <v>0.668606103177768</v>
      </c>
      <c r="W16" s="24"/>
      <c r="X16" s="24" t="n">
        <v>0.609258166230614</v>
      </c>
      <c r="Y16" s="24" t="n">
        <v>0.662734582758775</v>
      </c>
      <c r="Z16" s="24"/>
      <c r="AA16" s="24" t="n">
        <v>0.693972260141062</v>
      </c>
      <c r="AB16" s="24" t="n">
        <v>0.647764155257913</v>
      </c>
      <c r="AC16" s="24" t="n">
        <v>0.55698360580124</v>
      </c>
      <c r="AD16" s="24"/>
      <c r="AE16" s="24" t="n">
        <v>0.641455530965171</v>
      </c>
      <c r="AF16" s="24" t="n">
        <v>0.630610089802018</v>
      </c>
      <c r="AG16" s="24" t="n">
        <v>0.592485503662559</v>
      </c>
      <c r="AH16" s="24"/>
      <c r="AI16" s="24" t="n">
        <v>0.621242433026402</v>
      </c>
      <c r="AJ16" s="24" t="n">
        <v>0.71088779761527</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151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0.321512436363075</v>
      </c>
      <c r="D9" s="16" t="n">
        <v>0.325431579449252</v>
      </c>
      <c r="E9" s="16" t="n">
        <v>0.31650958603613</v>
      </c>
      <c r="F9" s="16"/>
      <c r="G9" s="16" t="n">
        <v>0.34166007582402</v>
      </c>
      <c r="H9" s="16" t="n">
        <v>0.29892083688758</v>
      </c>
      <c r="I9" s="16" t="n">
        <v>0.334572302070226</v>
      </c>
      <c r="J9" s="16"/>
      <c r="K9" s="16" t="n">
        <v>0.346405311759081</v>
      </c>
      <c r="L9" s="16" t="n">
        <v>0.275584049857973</v>
      </c>
      <c r="M9" s="16" t="n">
        <v>0.275290538884578</v>
      </c>
      <c r="N9" s="16" t="n">
        <v>0.359932201114038</v>
      </c>
      <c r="O9" s="16" t="n">
        <v>0.343693530914188</v>
      </c>
      <c r="P9" s="16" t="n">
        <v>0.379889792846035</v>
      </c>
      <c r="Q9" s="16" t="n">
        <v>0.33854267275847</v>
      </c>
      <c r="R9" s="16" t="n">
        <v>0.396497290088915</v>
      </c>
      <c r="S9" s="16" t="n">
        <v>0.259633939805302</v>
      </c>
      <c r="T9" s="16" t="n">
        <v>0.314142557229114</v>
      </c>
      <c r="U9" s="16" t="n">
        <v>0.332216115514855</v>
      </c>
      <c r="V9" s="16" t="n">
        <v>0.267640739591549</v>
      </c>
      <c r="W9" s="16"/>
      <c r="X9" s="16" t="n">
        <v>0.294266642912504</v>
      </c>
      <c r="Y9" s="16" t="n">
        <v>0.368061194858823</v>
      </c>
      <c r="Z9" s="16"/>
      <c r="AA9" s="16" t="n">
        <v>0.354807880163593</v>
      </c>
      <c r="AB9" s="16" t="n">
        <v>0.310916932848418</v>
      </c>
      <c r="AC9" s="16" t="n">
        <v>0.311637196666642</v>
      </c>
      <c r="AD9" s="16"/>
      <c r="AE9" s="16" t="n">
        <v>0.350776204708617</v>
      </c>
      <c r="AF9" s="16" t="n">
        <v>0.297518204128921</v>
      </c>
      <c r="AG9" s="16" t="n">
        <v>0.294969739820012</v>
      </c>
      <c r="AH9" s="16"/>
      <c r="AI9" s="16" t="n">
        <v>0.375014076817816</v>
      </c>
      <c r="AJ9" s="16" t="n">
        <v>0.299234088109067</v>
      </c>
    </row>
    <row r="10">
      <c r="B10" s="17" t="s">
        <v>133</v>
      </c>
      <c r="C10" s="16" t="n">
        <v>0.477495948061552</v>
      </c>
      <c r="D10" s="16" t="n">
        <v>0.443369494897751</v>
      </c>
      <c r="E10" s="16" t="n">
        <v>0.512175586475457</v>
      </c>
      <c r="F10" s="16"/>
      <c r="G10" s="16" t="n">
        <v>0.452643888621246</v>
      </c>
      <c r="H10" s="16" t="n">
        <v>0.496537010878942</v>
      </c>
      <c r="I10" s="16" t="n">
        <v>0.469597262510783</v>
      </c>
      <c r="J10" s="16"/>
      <c r="K10" s="16" t="n">
        <v>0.482553015908039</v>
      </c>
      <c r="L10" s="16" t="n">
        <v>0.525223358102516</v>
      </c>
      <c r="M10" s="16" t="n">
        <v>0.524906234167805</v>
      </c>
      <c r="N10" s="16" t="n">
        <v>0.469677178762388</v>
      </c>
      <c r="O10" s="16" t="n">
        <v>0.500716592967616</v>
      </c>
      <c r="P10" s="16" t="n">
        <v>0.421088085948511</v>
      </c>
      <c r="Q10" s="16" t="n">
        <v>0.445120018058027</v>
      </c>
      <c r="R10" s="16" t="n">
        <v>0.384996416030923</v>
      </c>
      <c r="S10" s="16" t="n">
        <v>0.510948155244352</v>
      </c>
      <c r="T10" s="16" t="n">
        <v>0.440085712207159</v>
      </c>
      <c r="U10" s="16" t="n">
        <v>0.424097182456621</v>
      </c>
      <c r="V10" s="16" t="n">
        <v>0.528732566726552</v>
      </c>
      <c r="W10" s="16"/>
      <c r="X10" s="16" t="n">
        <v>0.499393387186663</v>
      </c>
      <c r="Y10" s="16" t="n">
        <v>0.440084719522388</v>
      </c>
      <c r="Z10" s="16"/>
      <c r="AA10" s="16" t="n">
        <v>0.509989054294452</v>
      </c>
      <c r="AB10" s="16" t="n">
        <v>0.478871511002814</v>
      </c>
      <c r="AC10" s="16" t="n">
        <v>0.452188325348833</v>
      </c>
      <c r="AD10" s="16"/>
      <c r="AE10" s="16" t="n">
        <v>0.463812665808835</v>
      </c>
      <c r="AF10" s="16" t="n">
        <v>0.501047096169832</v>
      </c>
      <c r="AG10" s="16" t="n">
        <v>0.463590233654144</v>
      </c>
      <c r="AH10" s="16"/>
      <c r="AI10" s="16" t="n">
        <v>0.462745596974614</v>
      </c>
      <c r="AJ10" s="16" t="n">
        <v>0.533563877006741</v>
      </c>
    </row>
    <row r="11">
      <c r="B11" s="17" t="s">
        <v>134</v>
      </c>
      <c r="C11" s="16" t="n">
        <v>0.143536055414846</v>
      </c>
      <c r="D11" s="16" t="n">
        <v>0.161328157589961</v>
      </c>
      <c r="E11" s="16" t="n">
        <v>0.124777298066923</v>
      </c>
      <c r="F11" s="16"/>
      <c r="G11" s="16" t="n">
        <v>0.129127837694435</v>
      </c>
      <c r="H11" s="16" t="n">
        <v>0.148694859346367</v>
      </c>
      <c r="I11" s="16" t="n">
        <v>0.14442738736251</v>
      </c>
      <c r="J11" s="16"/>
      <c r="K11" s="16" t="n">
        <v>0.131811393588451</v>
      </c>
      <c r="L11" s="16" t="n">
        <v>0.110766328128233</v>
      </c>
      <c r="M11" s="16" t="n">
        <v>0.127537532757406</v>
      </c>
      <c r="N11" s="16" t="n">
        <v>0.126499878644459</v>
      </c>
      <c r="O11" s="16" t="n">
        <v>0.119153688867723</v>
      </c>
      <c r="P11" s="16" t="n">
        <v>0.144158061400196</v>
      </c>
      <c r="Q11" s="16" t="n">
        <v>0.149850190707906</v>
      </c>
      <c r="R11" s="16" t="n">
        <v>0.135613676668022</v>
      </c>
      <c r="S11" s="16" t="n">
        <v>0.178164763983559</v>
      </c>
      <c r="T11" s="16" t="n">
        <v>0.199980841285175</v>
      </c>
      <c r="U11" s="16" t="n">
        <v>0.158667135392452</v>
      </c>
      <c r="V11" s="16" t="n">
        <v>0.187126908958016</v>
      </c>
      <c r="W11" s="16"/>
      <c r="X11" s="16" t="n">
        <v>0.147763723729821</v>
      </c>
      <c r="Y11" s="16" t="n">
        <v>0.136313189552968</v>
      </c>
      <c r="Z11" s="16"/>
      <c r="AA11" s="16" t="n">
        <v>0.114629893816533</v>
      </c>
      <c r="AB11" s="16" t="n">
        <v>0.148228281007914</v>
      </c>
      <c r="AC11" s="16" t="n">
        <v>0.158137100851512</v>
      </c>
      <c r="AD11" s="16"/>
      <c r="AE11" s="16" t="n">
        <v>0.129568667738649</v>
      </c>
      <c r="AF11" s="16" t="n">
        <v>0.141358980630807</v>
      </c>
      <c r="AG11" s="16" t="n">
        <v>0.185290352727023</v>
      </c>
      <c r="AH11" s="16"/>
      <c r="AI11" s="16" t="n">
        <v>0.128181605074232</v>
      </c>
      <c r="AJ11" s="16" t="n">
        <v>0.134046945127809</v>
      </c>
    </row>
    <row r="12">
      <c r="B12" s="17" t="s">
        <v>135</v>
      </c>
      <c r="C12" s="16" t="n">
        <v>0.0245172459041952</v>
      </c>
      <c r="D12" s="16" t="n">
        <v>0.0285787155396812</v>
      </c>
      <c r="E12" s="16" t="n">
        <v>0.0210933585308939</v>
      </c>
      <c r="F12" s="16"/>
      <c r="G12" s="16" t="n">
        <v>0.0279621453147216</v>
      </c>
      <c r="H12" s="16" t="n">
        <v>0.0220176593179377</v>
      </c>
      <c r="I12" s="16" t="n">
        <v>0.0254820604859558</v>
      </c>
      <c r="J12" s="16"/>
      <c r="K12" s="16" t="n">
        <v>0.0270146901434604</v>
      </c>
      <c r="L12" s="16" t="n">
        <v>0.0446229825383593</v>
      </c>
      <c r="M12" s="16" t="n">
        <v>0.0238089288338958</v>
      </c>
      <c r="N12" s="16" t="n">
        <v>0.0173084603817447</v>
      </c>
      <c r="O12" s="16" t="n">
        <v>0.0105228039790623</v>
      </c>
      <c r="P12" s="16" t="n">
        <v>0.0330367231269928</v>
      </c>
      <c r="Q12" s="16" t="n">
        <v>0.0210467343781287</v>
      </c>
      <c r="R12" s="16" t="n">
        <v>0.0427682017184827</v>
      </c>
      <c r="S12" s="16" t="n">
        <v>0.0209793738078684</v>
      </c>
      <c r="T12" s="16" t="n">
        <v>0.00870714596553851</v>
      </c>
      <c r="U12" s="16" t="n">
        <v>0.0214993140879623</v>
      </c>
      <c r="V12" s="16" t="n">
        <v>0</v>
      </c>
      <c r="W12" s="16"/>
      <c r="X12" s="16" t="n">
        <v>0.0243887603118276</v>
      </c>
      <c r="Y12" s="16" t="n">
        <v>0.0247367603338318</v>
      </c>
      <c r="Z12" s="16"/>
      <c r="AA12" s="16" t="n">
        <v>0.0141320402258032</v>
      </c>
      <c r="AB12" s="16" t="n">
        <v>0.0254830996972099</v>
      </c>
      <c r="AC12" s="16" t="n">
        <v>0.0307259572580259</v>
      </c>
      <c r="AD12" s="16"/>
      <c r="AE12" s="16" t="n">
        <v>0.0289243666168731</v>
      </c>
      <c r="AF12" s="16" t="n">
        <v>0.0222739253462246</v>
      </c>
      <c r="AG12" s="16" t="n">
        <v>0.0175958306479395</v>
      </c>
      <c r="AH12" s="16"/>
      <c r="AI12" s="16" t="n">
        <v>0.0233998188321807</v>
      </c>
      <c r="AJ12" s="16" t="n">
        <v>0.0159594930344482</v>
      </c>
    </row>
    <row r="13">
      <c r="B13" s="17" t="s">
        <v>94</v>
      </c>
      <c r="C13" s="16" t="n">
        <v>0.0329383142563325</v>
      </c>
      <c r="D13" s="16" t="n">
        <v>0.0412920525233545</v>
      </c>
      <c r="E13" s="16" t="n">
        <v>0.0254441708905959</v>
      </c>
      <c r="F13" s="16"/>
      <c r="G13" s="16" t="n">
        <v>0.0486060525455775</v>
      </c>
      <c r="H13" s="16" t="n">
        <v>0.0338296335691735</v>
      </c>
      <c r="I13" s="16" t="n">
        <v>0.0259209875705254</v>
      </c>
      <c r="J13" s="16"/>
      <c r="K13" s="16" t="n">
        <v>0.0122155886009686</v>
      </c>
      <c r="L13" s="16" t="n">
        <v>0.0438032813729189</v>
      </c>
      <c r="M13" s="16" t="n">
        <v>0.0484567653563156</v>
      </c>
      <c r="N13" s="16" t="n">
        <v>0.0265822810973702</v>
      </c>
      <c r="O13" s="16" t="n">
        <v>0.0259133832714113</v>
      </c>
      <c r="P13" s="16" t="n">
        <v>0.0218273366782652</v>
      </c>
      <c r="Q13" s="16" t="n">
        <v>0.045440384097469</v>
      </c>
      <c r="R13" s="16" t="n">
        <v>0.0401244154936574</v>
      </c>
      <c r="S13" s="16" t="n">
        <v>0.0302737671589186</v>
      </c>
      <c r="T13" s="16" t="n">
        <v>0.0370837433130132</v>
      </c>
      <c r="U13" s="16" t="n">
        <v>0.06352025254811</v>
      </c>
      <c r="V13" s="16" t="n">
        <v>0.0164997847238826</v>
      </c>
      <c r="W13" s="16"/>
      <c r="X13" s="16" t="n">
        <v>0.0341874858591845</v>
      </c>
      <c r="Y13" s="16" t="n">
        <v>0.0308041357319891</v>
      </c>
      <c r="Z13" s="16"/>
      <c r="AA13" s="16" t="n">
        <v>0.00644113149961929</v>
      </c>
      <c r="AB13" s="16" t="n">
        <v>0.0365001754436448</v>
      </c>
      <c r="AC13" s="16" t="n">
        <v>0.0473114198749869</v>
      </c>
      <c r="AD13" s="16"/>
      <c r="AE13" s="16" t="n">
        <v>0.0269180951270259</v>
      </c>
      <c r="AF13" s="16" t="n">
        <v>0.0378017937242152</v>
      </c>
      <c r="AG13" s="16" t="n">
        <v>0.038553843150881</v>
      </c>
      <c r="AH13" s="16"/>
      <c r="AI13" s="16" t="n">
        <v>0.010658902301157</v>
      </c>
      <c r="AJ13" s="16" t="n">
        <v>0.0171955967219343</v>
      </c>
    </row>
    <row r="14">
      <c r="B14" s="17" t="s">
        <v>136</v>
      </c>
      <c r="C14" s="23" t="n">
        <v>0.799008384424627</v>
      </c>
      <c r="D14" s="23" t="n">
        <v>0.768801074347003</v>
      </c>
      <c r="E14" s="23" t="n">
        <v>0.828685172511587</v>
      </c>
      <c r="F14" s="23"/>
      <c r="G14" s="23" t="n">
        <v>0.794303964445266</v>
      </c>
      <c r="H14" s="23" t="n">
        <v>0.795457847766521</v>
      </c>
      <c r="I14" s="23" t="n">
        <v>0.804169564581009</v>
      </c>
      <c r="J14" s="23"/>
      <c r="K14" s="23" t="n">
        <v>0.82895832766712</v>
      </c>
      <c r="L14" s="23" t="n">
        <v>0.800807407960489</v>
      </c>
      <c r="M14" s="23" t="n">
        <v>0.800196773052383</v>
      </c>
      <c r="N14" s="23" t="n">
        <v>0.829609379876427</v>
      </c>
      <c r="O14" s="23" t="n">
        <v>0.844410123881804</v>
      </c>
      <c r="P14" s="23" t="n">
        <v>0.800977878794546</v>
      </c>
      <c r="Q14" s="23" t="n">
        <v>0.783662690816497</v>
      </c>
      <c r="R14" s="23" t="n">
        <v>0.781493706119838</v>
      </c>
      <c r="S14" s="23" t="n">
        <v>0.770582095049654</v>
      </c>
      <c r="T14" s="23" t="n">
        <v>0.754228269436273</v>
      </c>
      <c r="U14" s="23" t="n">
        <v>0.756313297971476</v>
      </c>
      <c r="V14" s="23" t="n">
        <v>0.796373306318101</v>
      </c>
      <c r="W14" s="23"/>
      <c r="X14" s="23" t="n">
        <v>0.793660030099167</v>
      </c>
      <c r="Y14" s="23" t="n">
        <v>0.808145914381211</v>
      </c>
      <c r="Z14" s="23"/>
      <c r="AA14" s="23" t="n">
        <v>0.864796934458045</v>
      </c>
      <c r="AB14" s="23" t="n">
        <v>0.789788443851232</v>
      </c>
      <c r="AC14" s="23" t="n">
        <v>0.763825522015475</v>
      </c>
      <c r="AD14" s="23"/>
      <c r="AE14" s="23" t="n">
        <v>0.814588870517452</v>
      </c>
      <c r="AF14" s="23" t="n">
        <v>0.798565300298753</v>
      </c>
      <c r="AG14" s="23" t="n">
        <v>0.758559973474156</v>
      </c>
      <c r="AH14" s="23"/>
      <c r="AI14" s="23" t="n">
        <v>0.83775967379243</v>
      </c>
      <c r="AJ14" s="23" t="n">
        <v>0.832797965115808</v>
      </c>
    </row>
    <row r="15">
      <c r="B15" s="17" t="s">
        <v>137</v>
      </c>
      <c r="C15" s="23" t="n">
        <v>0.168053301319041</v>
      </c>
      <c r="D15" s="23" t="n">
        <v>0.189906873129643</v>
      </c>
      <c r="E15" s="23" t="n">
        <v>0.145870656597817</v>
      </c>
      <c r="F15" s="23"/>
      <c r="G15" s="23" t="n">
        <v>0.157089983009156</v>
      </c>
      <c r="H15" s="23" t="n">
        <v>0.170712518664305</v>
      </c>
      <c r="I15" s="23" t="n">
        <v>0.169909447848465</v>
      </c>
      <c r="J15" s="23"/>
      <c r="K15" s="23" t="n">
        <v>0.158826083731911</v>
      </c>
      <c r="L15" s="23" t="n">
        <v>0.155389310666592</v>
      </c>
      <c r="M15" s="23" t="n">
        <v>0.151346461591302</v>
      </c>
      <c r="N15" s="23" t="n">
        <v>0.143808339026203</v>
      </c>
      <c r="O15" s="23" t="n">
        <v>0.129676492846785</v>
      </c>
      <c r="P15" s="23" t="n">
        <v>0.177194784527189</v>
      </c>
      <c r="Q15" s="23" t="n">
        <v>0.170896925086034</v>
      </c>
      <c r="R15" s="23" t="n">
        <v>0.178381878386505</v>
      </c>
      <c r="S15" s="23" t="n">
        <v>0.199144137791428</v>
      </c>
      <c r="T15" s="23" t="n">
        <v>0.208687987250714</v>
      </c>
      <c r="U15" s="23" t="n">
        <v>0.180166449480414</v>
      </c>
      <c r="V15" s="23" t="n">
        <v>0.187126908958016</v>
      </c>
      <c r="W15" s="23"/>
      <c r="X15" s="23" t="n">
        <v>0.172152484041648</v>
      </c>
      <c r="Y15" s="23" t="n">
        <v>0.161049949886799</v>
      </c>
      <c r="Z15" s="23"/>
      <c r="AA15" s="23" t="n">
        <v>0.128761934042336</v>
      </c>
      <c r="AB15" s="23" t="n">
        <v>0.173711380705123</v>
      </c>
      <c r="AC15" s="23" t="n">
        <v>0.188863058109538</v>
      </c>
      <c r="AD15" s="23"/>
      <c r="AE15" s="23" t="n">
        <v>0.158493034355522</v>
      </c>
      <c r="AF15" s="23" t="n">
        <v>0.163632905977031</v>
      </c>
      <c r="AG15" s="23" t="n">
        <v>0.202886183374963</v>
      </c>
      <c r="AH15" s="23"/>
      <c r="AI15" s="23" t="n">
        <v>0.151581423906413</v>
      </c>
      <c r="AJ15" s="23" t="n">
        <v>0.150006438162258</v>
      </c>
    </row>
    <row r="16">
      <c r="B16" s="17" t="s">
        <v>138</v>
      </c>
      <c r="C16" s="24" t="n">
        <v>0.630955083105586</v>
      </c>
      <c r="D16" s="24" t="n">
        <v>0.57889420121736</v>
      </c>
      <c r="E16" s="24" t="n">
        <v>0.682814515913769</v>
      </c>
      <c r="F16" s="24"/>
      <c r="G16" s="24" t="n">
        <v>0.63721398143611</v>
      </c>
      <c r="H16" s="24" t="n">
        <v>0.624745329102216</v>
      </c>
      <c r="I16" s="24" t="n">
        <v>0.634260116732544</v>
      </c>
      <c r="J16" s="24"/>
      <c r="K16" s="24" t="n">
        <v>0.670132243935209</v>
      </c>
      <c r="L16" s="24" t="n">
        <v>0.645418097293897</v>
      </c>
      <c r="M16" s="24" t="n">
        <v>0.648850311461081</v>
      </c>
      <c r="N16" s="24" t="n">
        <v>0.685801040850223</v>
      </c>
      <c r="O16" s="24" t="n">
        <v>0.714733631035019</v>
      </c>
      <c r="P16" s="24" t="n">
        <v>0.623783094267358</v>
      </c>
      <c r="Q16" s="24" t="n">
        <v>0.612765765730463</v>
      </c>
      <c r="R16" s="24" t="n">
        <v>0.603111827733333</v>
      </c>
      <c r="S16" s="24" t="n">
        <v>0.571437957258226</v>
      </c>
      <c r="T16" s="24" t="n">
        <v>0.545540282185559</v>
      </c>
      <c r="U16" s="24" t="n">
        <v>0.576146848491062</v>
      </c>
      <c r="V16" s="24" t="n">
        <v>0.609246397360084</v>
      </c>
      <c r="W16" s="24"/>
      <c r="X16" s="24" t="n">
        <v>0.621507546057519</v>
      </c>
      <c r="Y16" s="24" t="n">
        <v>0.647095964494412</v>
      </c>
      <c r="Z16" s="24"/>
      <c r="AA16" s="24" t="n">
        <v>0.736035000415709</v>
      </c>
      <c r="AB16" s="24" t="n">
        <v>0.616077063146108</v>
      </c>
      <c r="AC16" s="24" t="n">
        <v>0.574962463905937</v>
      </c>
      <c r="AD16" s="24"/>
      <c r="AE16" s="24" t="n">
        <v>0.65609583616193</v>
      </c>
      <c r="AF16" s="24" t="n">
        <v>0.634932394321722</v>
      </c>
      <c r="AG16" s="24" t="n">
        <v>0.555673790099194</v>
      </c>
      <c r="AH16" s="24"/>
      <c r="AI16" s="24" t="n">
        <v>0.686178249886018</v>
      </c>
      <c r="AJ16" s="24" t="n">
        <v>0.68279152695355</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5" t="s">
        <v>166</v>
      </c>
    </row>
    <row r="6" ht="50" customHeight="1">
      <c r="B6" s="19" t="s">
        <v>15</v>
      </c>
      <c r="C6" s="19" t="s">
        <v>152</v>
      </c>
      <c r="D6" s="19" t="s">
        <v>153</v>
      </c>
      <c r="E6" s="19" t="s">
        <v>154</v>
      </c>
      <c r="F6" s="19" t="s">
        <v>155</v>
      </c>
      <c r="G6" s="19" t="s">
        <v>156</v>
      </c>
      <c r="H6" s="19" t="s">
        <v>157</v>
      </c>
    </row>
    <row r="7">
      <c r="B7" s="17" t="s">
        <v>158</v>
      </c>
      <c r="C7" s="16" t="n">
        <v>0.275066715837732</v>
      </c>
      <c r="D7" s="16" t="n">
        <v>0.253598945658298</v>
      </c>
      <c r="E7" s="16" t="n">
        <v>0.161215656265812</v>
      </c>
      <c r="F7" s="16" t="n">
        <v>0.200462912647971</v>
      </c>
      <c r="G7" s="16" t="n">
        <v>0.16268964457296</v>
      </c>
      <c r="H7" s="16" t="n">
        <v>0.144679792801412</v>
      </c>
    </row>
    <row r="8">
      <c r="B8" s="17" t="s">
        <v>159</v>
      </c>
      <c r="C8" s="16" t="n">
        <v>0.439226495919928</v>
      </c>
      <c r="D8" s="16" t="n">
        <v>0.405317767737414</v>
      </c>
      <c r="E8" s="16" t="n">
        <v>0.380748105036784</v>
      </c>
      <c r="F8" s="16" t="n">
        <v>0.397286118335242</v>
      </c>
      <c r="G8" s="16" t="n">
        <v>0.329856045559397</v>
      </c>
      <c r="H8" s="16" t="n">
        <v>0.320629756270507</v>
      </c>
    </row>
    <row r="9">
      <c r="B9" s="17" t="s">
        <v>160</v>
      </c>
      <c r="C9" s="16" t="n">
        <v>0.190879173951622</v>
      </c>
      <c r="D9" s="16" t="n">
        <v>0.230223407945351</v>
      </c>
      <c r="E9" s="16" t="n">
        <v>0.311667799952927</v>
      </c>
      <c r="F9" s="16" t="n">
        <v>0.248526773949555</v>
      </c>
      <c r="G9" s="16" t="n">
        <v>0.314932905868791</v>
      </c>
      <c r="H9" s="16" t="n">
        <v>0.333443019849354</v>
      </c>
    </row>
    <row r="10">
      <c r="B10" s="17" t="s">
        <v>161</v>
      </c>
      <c r="C10" s="16" t="n">
        <v>0.0580067712022787</v>
      </c>
      <c r="D10" s="16" t="n">
        <v>0.0706211191408514</v>
      </c>
      <c r="E10" s="16" t="n">
        <v>0.108275177541516</v>
      </c>
      <c r="F10" s="16" t="n">
        <v>0.104264730397277</v>
      </c>
      <c r="G10" s="16" t="n">
        <v>0.12540692975291</v>
      </c>
      <c r="H10" s="16" t="n">
        <v>0.158331608831364</v>
      </c>
    </row>
    <row r="11">
      <c r="B11" s="17" t="s">
        <v>162</v>
      </c>
      <c r="C11" s="16" t="n">
        <v>0.0133208503828691</v>
      </c>
      <c r="D11" s="16" t="n">
        <v>0.0226171902935411</v>
      </c>
      <c r="E11" s="16" t="n">
        <v>0.0204915187462862</v>
      </c>
      <c r="F11" s="16" t="n">
        <v>0.0321773813467382</v>
      </c>
      <c r="G11" s="16" t="n">
        <v>0.0377836582833935</v>
      </c>
      <c r="H11" s="16" t="n">
        <v>0.0265091471418939</v>
      </c>
    </row>
    <row r="12">
      <c r="B12" s="17" t="s">
        <v>163</v>
      </c>
      <c r="C12" s="16" t="n">
        <v>0.0234999927055698</v>
      </c>
      <c r="D12" s="16" t="n">
        <v>0.0176215692245448</v>
      </c>
      <c r="E12" s="16" t="n">
        <v>0.0176017424566754</v>
      </c>
      <c r="F12" s="16" t="n">
        <v>0.0172820833232161</v>
      </c>
      <c r="G12" s="16" t="n">
        <v>0.0293308159625482</v>
      </c>
      <c r="H12" s="16" t="n">
        <v>0.0164066751054688</v>
      </c>
    </row>
    <row r="13">
      <c r="B13" s="25" t="s">
        <v>164</v>
      </c>
      <c r="C13" s="23" t="n">
        <v>0.714293211757661</v>
      </c>
      <c r="D13" s="23" t="n">
        <v>0.658916713395712</v>
      </c>
      <c r="E13" s="23" t="n">
        <v>0.541963761302596</v>
      </c>
      <c r="F13" s="23" t="n">
        <v>0.597749030983213</v>
      </c>
      <c r="G13" s="23" t="n">
        <v>0.492545690132357</v>
      </c>
      <c r="H13" s="23" t="n">
        <v>0.465309549071919</v>
      </c>
    </row>
    <row r="14">
      <c r="B14" s="25" t="s">
        <v>165</v>
      </c>
      <c r="C14" s="23" t="n">
        <v>0.0713276215851479</v>
      </c>
      <c r="D14" s="23" t="n">
        <v>0.0932383094343925</v>
      </c>
      <c r="E14" s="23" t="n">
        <v>0.128766696287802</v>
      </c>
      <c r="F14" s="23" t="n">
        <v>0.136442111744015</v>
      </c>
      <c r="G14" s="23" t="n">
        <v>0.163190588036304</v>
      </c>
      <c r="H14" s="23" t="n">
        <v>0.184840755973258</v>
      </c>
    </row>
    <row r="15">
      <c r="B15" s="25" t="s">
        <v>138</v>
      </c>
      <c r="C15" s="24" t="n">
        <v>0.642965590172513</v>
      </c>
      <c r="D15" s="24" t="n">
        <v>0.565678403961319</v>
      </c>
      <c r="E15" s="24" t="n">
        <v>0.413197065014794</v>
      </c>
      <c r="F15" s="24" t="n">
        <v>0.461306919239198</v>
      </c>
      <c r="G15" s="24" t="n">
        <v>0.329355102096053</v>
      </c>
      <c r="H15" s="24" t="n">
        <v>0.280468793098661</v>
      </c>
    </row>
    <row r="16">
      <c r="B16" s="18"/>
      <c r="C16" s="18"/>
      <c r="D16" s="18"/>
      <c r="E16" s="18"/>
      <c r="F16" s="18"/>
      <c r="G16" s="18"/>
      <c r="H16" s="18"/>
    </row>
    <row r="17">
      <c r="B17" t="s">
        <v>63</v>
      </c>
    </row>
    <row r="18">
      <c r="B18" t="s">
        <v>64</v>
      </c>
    </row>
    <row r="22">
      <c r="B22"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167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158</v>
      </c>
      <c r="C9" s="16" t="n">
        <v>0.200462912647971</v>
      </c>
      <c r="D9" s="16" t="n">
        <v>0.210275231205495</v>
      </c>
      <c r="E9" s="16" t="n">
        <v>0.188907812337862</v>
      </c>
      <c r="F9" s="16"/>
      <c r="G9" s="16" t="n">
        <v>0.194892344625112</v>
      </c>
      <c r="H9" s="16" t="n">
        <v>0.17737914545179</v>
      </c>
      <c r="I9" s="16" t="n">
        <v>0.224138292181945</v>
      </c>
      <c r="J9" s="16"/>
      <c r="K9" s="16" t="n">
        <v>0.229306515614756</v>
      </c>
      <c r="L9" s="16" t="n">
        <v>0.164360878825935</v>
      </c>
      <c r="M9" s="16" t="n">
        <v>0.208476298473038</v>
      </c>
      <c r="N9" s="16" t="n">
        <v>0.211534301927624</v>
      </c>
      <c r="O9" s="16" t="n">
        <v>0.239387150904375</v>
      </c>
      <c r="P9" s="16" t="n">
        <v>0.207622384350153</v>
      </c>
      <c r="Q9" s="16" t="n">
        <v>0.233002868884125</v>
      </c>
      <c r="R9" s="16" t="n">
        <v>0.260915802450671</v>
      </c>
      <c r="S9" s="16" t="n">
        <v>0.18556891488682</v>
      </c>
      <c r="T9" s="16" t="n">
        <v>0.12626208464829</v>
      </c>
      <c r="U9" s="16" t="n">
        <v>0.142104471288224</v>
      </c>
      <c r="V9" s="16" t="n">
        <v>0.21927038398561</v>
      </c>
      <c r="W9" s="16"/>
      <c r="X9" s="16" t="n">
        <v>0.176779439565377</v>
      </c>
      <c r="Y9" s="16" t="n">
        <v>0.24092553565296</v>
      </c>
      <c r="Z9" s="16"/>
      <c r="AA9" s="16" t="n">
        <v>0.256161484053273</v>
      </c>
      <c r="AB9" s="16" t="n">
        <v>0.195450530553782</v>
      </c>
      <c r="AC9" s="16" t="n">
        <v>0.166939605858</v>
      </c>
      <c r="AD9" s="16"/>
      <c r="AE9" s="16" t="n">
        <v>0.235727344011536</v>
      </c>
      <c r="AF9" s="16" t="n">
        <v>0.171048534476449</v>
      </c>
      <c r="AG9" s="16" t="n">
        <v>0.169544595281336</v>
      </c>
      <c r="AH9" s="16"/>
      <c r="AI9" s="16" t="n">
        <v>0.264265207710198</v>
      </c>
      <c r="AJ9" s="16" t="n">
        <v>0.189526503956465</v>
      </c>
    </row>
    <row r="10">
      <c r="B10" s="17" t="s">
        <v>159</v>
      </c>
      <c r="C10" s="16" t="n">
        <v>0.397286118335242</v>
      </c>
      <c r="D10" s="16" t="n">
        <v>0.383646517665804</v>
      </c>
      <c r="E10" s="16" t="n">
        <v>0.418168956671855</v>
      </c>
      <c r="F10" s="16"/>
      <c r="G10" s="16" t="n">
        <v>0.396032052669125</v>
      </c>
      <c r="H10" s="16" t="n">
        <v>0.41709642002306</v>
      </c>
      <c r="I10" s="16" t="n">
        <v>0.37935155263947</v>
      </c>
      <c r="J10" s="16"/>
      <c r="K10" s="16" t="n">
        <v>0.43180868499959</v>
      </c>
      <c r="L10" s="16" t="n">
        <v>0.44253459696542</v>
      </c>
      <c r="M10" s="16" t="n">
        <v>0.390898186772249</v>
      </c>
      <c r="N10" s="16" t="n">
        <v>0.422685215895396</v>
      </c>
      <c r="O10" s="16" t="n">
        <v>0.378590604723362</v>
      </c>
      <c r="P10" s="16" t="n">
        <v>0.36345991795183</v>
      </c>
      <c r="Q10" s="16" t="n">
        <v>0.332670372659421</v>
      </c>
      <c r="R10" s="16" t="n">
        <v>0.313282171559943</v>
      </c>
      <c r="S10" s="16" t="n">
        <v>0.405008567923867</v>
      </c>
      <c r="T10" s="16" t="n">
        <v>0.402519576842632</v>
      </c>
      <c r="U10" s="16" t="n">
        <v>0.398076512050313</v>
      </c>
      <c r="V10" s="16" t="n">
        <v>0.380617713294033</v>
      </c>
      <c r="W10" s="16"/>
      <c r="X10" s="16" t="n">
        <v>0.387183287219524</v>
      </c>
      <c r="Y10" s="16" t="n">
        <v>0.414546553293104</v>
      </c>
      <c r="Z10" s="16"/>
      <c r="AA10" s="16" t="n">
        <v>0.424246809115891</v>
      </c>
      <c r="AB10" s="16" t="n">
        <v>0.3854635667895</v>
      </c>
      <c r="AC10" s="16" t="n">
        <v>0.393627309572055</v>
      </c>
      <c r="AD10" s="16"/>
      <c r="AE10" s="16" t="n">
        <v>0.408819530917901</v>
      </c>
      <c r="AF10" s="16" t="n">
        <v>0.398829239017748</v>
      </c>
      <c r="AG10" s="16" t="n">
        <v>0.363351252081705</v>
      </c>
      <c r="AH10" s="16"/>
      <c r="AI10" s="16" t="n">
        <v>0.379733187303189</v>
      </c>
      <c r="AJ10" s="16" t="n">
        <v>0.428288499784157</v>
      </c>
    </row>
    <row r="11">
      <c r="B11" s="17" t="s">
        <v>160</v>
      </c>
      <c r="C11" s="16" t="n">
        <v>0.248526773949555</v>
      </c>
      <c r="D11" s="16" t="n">
        <v>0.255188343021885</v>
      </c>
      <c r="E11" s="16" t="n">
        <v>0.241781574224585</v>
      </c>
      <c r="F11" s="16"/>
      <c r="G11" s="16" t="n">
        <v>0.247922872567229</v>
      </c>
      <c r="H11" s="16" t="n">
        <v>0.256298175823427</v>
      </c>
      <c r="I11" s="16" t="n">
        <v>0.241535419138898</v>
      </c>
      <c r="J11" s="16"/>
      <c r="K11" s="16" t="n">
        <v>0.226443426567648</v>
      </c>
      <c r="L11" s="16" t="n">
        <v>0.224637172096291</v>
      </c>
      <c r="M11" s="16" t="n">
        <v>0.229215804012994</v>
      </c>
      <c r="N11" s="16" t="n">
        <v>0.228802856485103</v>
      </c>
      <c r="O11" s="16" t="n">
        <v>0.25946916703548</v>
      </c>
      <c r="P11" s="16" t="n">
        <v>0.276833840529958</v>
      </c>
      <c r="Q11" s="16" t="n">
        <v>0.277700035562198</v>
      </c>
      <c r="R11" s="16" t="n">
        <v>0.223485473785106</v>
      </c>
      <c r="S11" s="16" t="n">
        <v>0.247374221793819</v>
      </c>
      <c r="T11" s="16" t="n">
        <v>0.288996939761483</v>
      </c>
      <c r="U11" s="16" t="n">
        <v>0.260440570016554</v>
      </c>
      <c r="V11" s="16" t="n">
        <v>0.285927425297434</v>
      </c>
      <c r="W11" s="16"/>
      <c r="X11" s="16" t="n">
        <v>0.276218500750373</v>
      </c>
      <c r="Y11" s="16" t="n">
        <v>0.201216149448196</v>
      </c>
      <c r="Z11" s="16"/>
      <c r="AA11" s="16" t="n">
        <v>0.205986573001597</v>
      </c>
      <c r="AB11" s="16" t="n">
        <v>0.262762655329482</v>
      </c>
      <c r="AC11" s="16" t="n">
        <v>0.260209749137826</v>
      </c>
      <c r="AD11" s="16"/>
      <c r="AE11" s="16" t="n">
        <v>0.229497934000315</v>
      </c>
      <c r="AF11" s="16" t="n">
        <v>0.259077895166689</v>
      </c>
      <c r="AG11" s="16" t="n">
        <v>0.2765656994916</v>
      </c>
      <c r="AH11" s="16"/>
      <c r="AI11" s="16" t="n">
        <v>0.213475589400762</v>
      </c>
      <c r="AJ11" s="16" t="n">
        <v>0.255751935139876</v>
      </c>
    </row>
    <row r="12">
      <c r="B12" s="17" t="s">
        <v>161</v>
      </c>
      <c r="C12" s="16" t="n">
        <v>0.104264730397277</v>
      </c>
      <c r="D12" s="16" t="n">
        <v>0.0999210751384535</v>
      </c>
      <c r="E12" s="16" t="n">
        <v>0.106202337532209</v>
      </c>
      <c r="F12" s="16"/>
      <c r="G12" s="16" t="n">
        <v>0.116586461310416</v>
      </c>
      <c r="H12" s="16" t="n">
        <v>0.0950572654019564</v>
      </c>
      <c r="I12" s="16" t="n">
        <v>0.107964015777481</v>
      </c>
      <c r="J12" s="16"/>
      <c r="K12" s="16" t="n">
        <v>0.0682208205757977</v>
      </c>
      <c r="L12" s="16" t="n">
        <v>0.121558395180281</v>
      </c>
      <c r="M12" s="16" t="n">
        <v>0.0722112127304242</v>
      </c>
      <c r="N12" s="16" t="n">
        <v>0.0911486665398352</v>
      </c>
      <c r="O12" s="16" t="n">
        <v>0.0865758045747946</v>
      </c>
      <c r="P12" s="16" t="n">
        <v>0.117760308887128</v>
      </c>
      <c r="Q12" s="16" t="n">
        <v>0.113186558241313</v>
      </c>
      <c r="R12" s="16" t="n">
        <v>0.139938766788504</v>
      </c>
      <c r="S12" s="16" t="n">
        <v>0.129986880522586</v>
      </c>
      <c r="T12" s="16" t="n">
        <v>0.127702232278177</v>
      </c>
      <c r="U12" s="16" t="n">
        <v>0.119476943765703</v>
      </c>
      <c r="V12" s="16" t="n">
        <v>0.0698466975475803</v>
      </c>
      <c r="W12" s="16"/>
      <c r="X12" s="16" t="n">
        <v>0.112915687371719</v>
      </c>
      <c r="Y12" s="16" t="n">
        <v>0.0894847861944793</v>
      </c>
      <c r="Z12" s="16"/>
      <c r="AA12" s="16" t="n">
        <v>0.0959070089037431</v>
      </c>
      <c r="AB12" s="16" t="n">
        <v>0.108838838504266</v>
      </c>
      <c r="AC12" s="16" t="n">
        <v>0.104182907514157</v>
      </c>
      <c r="AD12" s="16"/>
      <c r="AE12" s="16" t="n">
        <v>0.0935890149817529</v>
      </c>
      <c r="AF12" s="16" t="n">
        <v>0.105996315770995</v>
      </c>
      <c r="AG12" s="16" t="n">
        <v>0.12893250867276</v>
      </c>
      <c r="AH12" s="16"/>
      <c r="AI12" s="16" t="n">
        <v>0.11932968932902</v>
      </c>
      <c r="AJ12" s="16" t="n">
        <v>0.0951746786085714</v>
      </c>
    </row>
    <row r="13">
      <c r="B13" s="17" t="s">
        <v>162</v>
      </c>
      <c r="C13" s="16" t="n">
        <v>0.0321773813467382</v>
      </c>
      <c r="D13" s="16" t="n">
        <v>0.0315110805493755</v>
      </c>
      <c r="E13" s="16" t="n">
        <v>0.0293841925671786</v>
      </c>
      <c r="F13" s="16"/>
      <c r="G13" s="16" t="n">
        <v>0.0222243045957799</v>
      </c>
      <c r="H13" s="16" t="n">
        <v>0.03263174004789</v>
      </c>
      <c r="I13" s="16" t="n">
        <v>0.0356857423103672</v>
      </c>
      <c r="J13" s="16"/>
      <c r="K13" s="16" t="n">
        <v>0.0381692688551425</v>
      </c>
      <c r="L13" s="16" t="n">
        <v>0.0403097380767763</v>
      </c>
      <c r="M13" s="16" t="n">
        <v>0.0701019658873693</v>
      </c>
      <c r="N13" s="16" t="n">
        <v>0.0285204987702959</v>
      </c>
      <c r="O13" s="16" t="n">
        <v>0.0359772727619874</v>
      </c>
      <c r="P13" s="16" t="n">
        <v>0.0116835336789428</v>
      </c>
      <c r="Q13" s="16" t="n">
        <v>0.0120601476125482</v>
      </c>
      <c r="R13" s="16" t="n">
        <v>0.0500309754291537</v>
      </c>
      <c r="S13" s="16" t="n">
        <v>0.0187780287492589</v>
      </c>
      <c r="T13" s="16" t="n">
        <v>0.0154808846622958</v>
      </c>
      <c r="U13" s="16" t="n">
        <v>0.0407750384008767</v>
      </c>
      <c r="V13" s="16" t="n">
        <v>0.0443377798753428</v>
      </c>
      <c r="W13" s="16"/>
      <c r="X13" s="16" t="n">
        <v>0.0315135813270464</v>
      </c>
      <c r="Y13" s="16" t="n">
        <v>0.033311467122664</v>
      </c>
      <c r="Z13" s="16"/>
      <c r="AA13" s="16" t="n">
        <v>0.0113681531173898</v>
      </c>
      <c r="AB13" s="16" t="n">
        <v>0.0312904594492696</v>
      </c>
      <c r="AC13" s="16" t="n">
        <v>0.0483928878443224</v>
      </c>
      <c r="AD13" s="16"/>
      <c r="AE13" s="16" t="n">
        <v>0.0202744894998646</v>
      </c>
      <c r="AF13" s="16" t="n">
        <v>0.0423517798977801</v>
      </c>
      <c r="AG13" s="16" t="n">
        <v>0.0420881515301449</v>
      </c>
      <c r="AH13" s="16"/>
      <c r="AI13" s="16" t="n">
        <v>0.023196326256831</v>
      </c>
      <c r="AJ13" s="16" t="n">
        <v>0.0183717244247789</v>
      </c>
    </row>
    <row r="14">
      <c r="B14" s="17" t="s">
        <v>163</v>
      </c>
      <c r="C14" s="16" t="n">
        <v>0.0172820833232161</v>
      </c>
      <c r="D14" s="16" t="n">
        <v>0.0194577524189879</v>
      </c>
      <c r="E14" s="16" t="n">
        <v>0.0155551266663113</v>
      </c>
      <c r="F14" s="16"/>
      <c r="G14" s="16" t="n">
        <v>0.0223419642323389</v>
      </c>
      <c r="H14" s="16" t="n">
        <v>0.0215372532518769</v>
      </c>
      <c r="I14" s="16" t="n">
        <v>0.0113249779518388</v>
      </c>
      <c r="J14" s="16"/>
      <c r="K14" s="16" t="n">
        <v>0.00605128338706526</v>
      </c>
      <c r="L14" s="16" t="n">
        <v>0.00659921885529664</v>
      </c>
      <c r="M14" s="16" t="n">
        <v>0.0290965321239257</v>
      </c>
      <c r="N14" s="16" t="n">
        <v>0.0173084603817447</v>
      </c>
      <c r="O14" s="16" t="n">
        <v>0</v>
      </c>
      <c r="P14" s="16" t="n">
        <v>0.0226400146019888</v>
      </c>
      <c r="Q14" s="16" t="n">
        <v>0.0313800170403956</v>
      </c>
      <c r="R14" s="16" t="n">
        <v>0.0123468099866224</v>
      </c>
      <c r="S14" s="16" t="n">
        <v>0.0132833861236487</v>
      </c>
      <c r="T14" s="16" t="n">
        <v>0.039038281807122</v>
      </c>
      <c r="U14" s="16" t="n">
        <v>0.0391264644783288</v>
      </c>
      <c r="V14" s="16" t="n">
        <v>0</v>
      </c>
      <c r="W14" s="16"/>
      <c r="X14" s="16" t="n">
        <v>0.0153895037659604</v>
      </c>
      <c r="Y14" s="16" t="n">
        <v>0.0205155082885969</v>
      </c>
      <c r="Z14" s="16"/>
      <c r="AA14" s="16" t="n">
        <v>0.00632997180810669</v>
      </c>
      <c r="AB14" s="16" t="n">
        <v>0.0161939493737002</v>
      </c>
      <c r="AC14" s="16" t="n">
        <v>0.0266475400736397</v>
      </c>
      <c r="AD14" s="16"/>
      <c r="AE14" s="16" t="n">
        <v>0.0120916865886299</v>
      </c>
      <c r="AF14" s="16" t="n">
        <v>0.022696235670339</v>
      </c>
      <c r="AG14" s="16" t="n">
        <v>0.0195177929424546</v>
      </c>
      <c r="AH14" s="16"/>
      <c r="AI14" s="16" t="n">
        <v>0</v>
      </c>
      <c r="AJ14" s="16" t="n">
        <v>0.0128866580861507</v>
      </c>
    </row>
    <row r="15">
      <c r="B15" s="17" t="s">
        <v>164</v>
      </c>
      <c r="C15" s="23" t="n">
        <v>0.597749030983213</v>
      </c>
      <c r="D15" s="23" t="n">
        <v>0.593921748871298</v>
      </c>
      <c r="E15" s="23" t="n">
        <v>0.607076769009716</v>
      </c>
      <c r="F15" s="23"/>
      <c r="G15" s="23" t="n">
        <v>0.590924397294236</v>
      </c>
      <c r="H15" s="23" t="n">
        <v>0.594475565474849</v>
      </c>
      <c r="I15" s="23" t="n">
        <v>0.603489844821415</v>
      </c>
      <c r="J15" s="23"/>
      <c r="K15" s="23" t="n">
        <v>0.661115200614346</v>
      </c>
      <c r="L15" s="23" t="n">
        <v>0.606895475791355</v>
      </c>
      <c r="M15" s="23" t="n">
        <v>0.599374485245287</v>
      </c>
      <c r="N15" s="23" t="n">
        <v>0.634219517823021</v>
      </c>
      <c r="O15" s="23" t="n">
        <v>0.617977755627738</v>
      </c>
      <c r="P15" s="23" t="n">
        <v>0.571082302301983</v>
      </c>
      <c r="Q15" s="23" t="n">
        <v>0.565673241543546</v>
      </c>
      <c r="R15" s="23" t="n">
        <v>0.574197974010615</v>
      </c>
      <c r="S15" s="23" t="n">
        <v>0.590577482810687</v>
      </c>
      <c r="T15" s="23" t="n">
        <v>0.528781661490922</v>
      </c>
      <c r="U15" s="23" t="n">
        <v>0.540180983338537</v>
      </c>
      <c r="V15" s="23" t="n">
        <v>0.599888097279643</v>
      </c>
      <c r="W15" s="23"/>
      <c r="X15" s="23" t="n">
        <v>0.563962726784901</v>
      </c>
      <c r="Y15" s="23" t="n">
        <v>0.655472088946063</v>
      </c>
      <c r="Z15" s="23"/>
      <c r="AA15" s="23" t="n">
        <v>0.680408293169164</v>
      </c>
      <c r="AB15" s="23" t="n">
        <v>0.580914097343282</v>
      </c>
      <c r="AC15" s="23" t="n">
        <v>0.560566915430054</v>
      </c>
      <c r="AD15" s="23"/>
      <c r="AE15" s="23" t="n">
        <v>0.644546874929437</v>
      </c>
      <c r="AF15" s="23" t="n">
        <v>0.569877773494197</v>
      </c>
      <c r="AG15" s="23" t="n">
        <v>0.532895847363041</v>
      </c>
      <c r="AH15" s="23"/>
      <c r="AI15" s="23" t="n">
        <v>0.643998395013387</v>
      </c>
      <c r="AJ15" s="23" t="n">
        <v>0.617815003740623</v>
      </c>
    </row>
    <row r="16">
      <c r="B16" s="17" t="s">
        <v>165</v>
      </c>
      <c r="C16" s="23" t="n">
        <v>0.136442111744015</v>
      </c>
      <c r="D16" s="23" t="n">
        <v>0.131432155687829</v>
      </c>
      <c r="E16" s="23" t="n">
        <v>0.135586530099388</v>
      </c>
      <c r="F16" s="23"/>
      <c r="G16" s="23" t="n">
        <v>0.138810765906196</v>
      </c>
      <c r="H16" s="23" t="n">
        <v>0.127689005449846</v>
      </c>
      <c r="I16" s="23" t="n">
        <v>0.143649758087848</v>
      </c>
      <c r="J16" s="23"/>
      <c r="K16" s="23" t="n">
        <v>0.10639008943094</v>
      </c>
      <c r="L16" s="23" t="n">
        <v>0.161868133257057</v>
      </c>
      <c r="M16" s="23" t="n">
        <v>0.142313178617793</v>
      </c>
      <c r="N16" s="23" t="n">
        <v>0.119669165310131</v>
      </c>
      <c r="O16" s="23" t="n">
        <v>0.122553077336782</v>
      </c>
      <c r="P16" s="23" t="n">
        <v>0.129443842566071</v>
      </c>
      <c r="Q16" s="23" t="n">
        <v>0.125246705853861</v>
      </c>
      <c r="R16" s="23" t="n">
        <v>0.189969742217657</v>
      </c>
      <c r="S16" s="23" t="n">
        <v>0.148764909271845</v>
      </c>
      <c r="T16" s="23" t="n">
        <v>0.143183116940473</v>
      </c>
      <c r="U16" s="23" t="n">
        <v>0.160251982166579</v>
      </c>
      <c r="V16" s="23" t="n">
        <v>0.114184477422923</v>
      </c>
      <c r="W16" s="23"/>
      <c r="X16" s="23" t="n">
        <v>0.144429268698765</v>
      </c>
      <c r="Y16" s="23" t="n">
        <v>0.122796253317143</v>
      </c>
      <c r="Z16" s="23"/>
      <c r="AA16" s="23" t="n">
        <v>0.107275162021133</v>
      </c>
      <c r="AB16" s="23" t="n">
        <v>0.140129297953536</v>
      </c>
      <c r="AC16" s="23" t="n">
        <v>0.15257579535848</v>
      </c>
      <c r="AD16" s="23"/>
      <c r="AE16" s="23" t="n">
        <v>0.113863504481618</v>
      </c>
      <c r="AF16" s="23" t="n">
        <v>0.148348095668775</v>
      </c>
      <c r="AG16" s="23" t="n">
        <v>0.171020660202905</v>
      </c>
      <c r="AH16" s="23"/>
      <c r="AI16" s="23" t="n">
        <v>0.142526015585851</v>
      </c>
      <c r="AJ16" s="23" t="n">
        <v>0.11354640303335</v>
      </c>
    </row>
    <row r="17">
      <c r="B17" s="17" t="s">
        <v>138</v>
      </c>
      <c r="C17" s="24" t="n">
        <v>0.461306919239198</v>
      </c>
      <c r="D17" s="24" t="n">
        <v>0.462489593183469</v>
      </c>
      <c r="E17" s="24" t="n">
        <v>0.471490238910328</v>
      </c>
      <c r="F17" s="24"/>
      <c r="G17" s="24" t="n">
        <v>0.452113631388041</v>
      </c>
      <c r="H17" s="24" t="n">
        <v>0.466786560025003</v>
      </c>
      <c r="I17" s="24" t="n">
        <v>0.459840086733567</v>
      </c>
      <c r="J17" s="24"/>
      <c r="K17" s="24" t="n">
        <v>0.554725111183406</v>
      </c>
      <c r="L17" s="24" t="n">
        <v>0.445027342534298</v>
      </c>
      <c r="M17" s="24" t="n">
        <v>0.457061306627493</v>
      </c>
      <c r="N17" s="24" t="n">
        <v>0.51455035251289</v>
      </c>
      <c r="O17" s="24" t="n">
        <v>0.495424678290956</v>
      </c>
      <c r="P17" s="24" t="n">
        <v>0.441638459735912</v>
      </c>
      <c r="Q17" s="24" t="n">
        <v>0.440426535689685</v>
      </c>
      <c r="R17" s="24" t="n">
        <v>0.384228231792957</v>
      </c>
      <c r="S17" s="24" t="n">
        <v>0.441812573538842</v>
      </c>
      <c r="T17" s="24" t="n">
        <v>0.385598544550449</v>
      </c>
      <c r="U17" s="24" t="n">
        <v>0.379929001171958</v>
      </c>
      <c r="V17" s="24" t="n">
        <v>0.48570361985672</v>
      </c>
      <c r="W17" s="24"/>
      <c r="X17" s="24" t="n">
        <v>0.419533458086136</v>
      </c>
      <c r="Y17" s="24" t="n">
        <v>0.53267583562892</v>
      </c>
      <c r="Z17" s="24"/>
      <c r="AA17" s="24" t="n">
        <v>0.573133131148031</v>
      </c>
      <c r="AB17" s="24" t="n">
        <v>0.440784799389746</v>
      </c>
      <c r="AC17" s="24" t="n">
        <v>0.407991120071575</v>
      </c>
      <c r="AD17" s="24"/>
      <c r="AE17" s="24" t="n">
        <v>0.53068337044782</v>
      </c>
      <c r="AF17" s="24" t="n">
        <v>0.421529677825422</v>
      </c>
      <c r="AG17" s="24" t="n">
        <v>0.361875187160136</v>
      </c>
      <c r="AH17" s="24"/>
      <c r="AI17" s="24" t="n">
        <v>0.501472379427536</v>
      </c>
      <c r="AJ17" s="24" t="n">
        <v>0.504268600707272</v>
      </c>
    </row>
    <row r="18">
      <c r="B18" s="18"/>
    </row>
    <row r="19">
      <c r="B19" t="s">
        <v>63</v>
      </c>
    </row>
    <row r="20">
      <c r="B20" t="s">
        <v>64</v>
      </c>
    </row>
    <row r="22">
      <c r="B22"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168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158</v>
      </c>
      <c r="C9" s="16" t="n">
        <v>0.16268964457296</v>
      </c>
      <c r="D9" s="16" t="n">
        <v>0.186450701915224</v>
      </c>
      <c r="E9" s="16" t="n">
        <v>0.139041521031907</v>
      </c>
      <c r="F9" s="16"/>
      <c r="G9" s="16" t="n">
        <v>0.16065972677923</v>
      </c>
      <c r="H9" s="16" t="n">
        <v>0.155604343621922</v>
      </c>
      <c r="I9" s="16" t="n">
        <v>0.17008295869069</v>
      </c>
      <c r="J9" s="16"/>
      <c r="K9" s="16" t="n">
        <v>0.153131920489057</v>
      </c>
      <c r="L9" s="16" t="n">
        <v>0.145415609330048</v>
      </c>
      <c r="M9" s="16" t="n">
        <v>0.176633850240964</v>
      </c>
      <c r="N9" s="16" t="n">
        <v>0.221909127347395</v>
      </c>
      <c r="O9" s="16" t="n">
        <v>0.121930262236203</v>
      </c>
      <c r="P9" s="16" t="n">
        <v>0.199433310475971</v>
      </c>
      <c r="Q9" s="16" t="n">
        <v>0.142649647808327</v>
      </c>
      <c r="R9" s="16" t="n">
        <v>0.16193591219616</v>
      </c>
      <c r="S9" s="16" t="n">
        <v>0.160418438409898</v>
      </c>
      <c r="T9" s="16" t="n">
        <v>0.119288222598554</v>
      </c>
      <c r="U9" s="16" t="n">
        <v>0.217715039863606</v>
      </c>
      <c r="V9" s="16" t="n">
        <v>0.165783176403977</v>
      </c>
      <c r="W9" s="16"/>
      <c r="X9" s="16" t="n">
        <v>0.155970579054784</v>
      </c>
      <c r="Y9" s="16" t="n">
        <v>0.174169000411509</v>
      </c>
      <c r="Z9" s="16"/>
      <c r="AA9" s="16" t="n">
        <v>0.143590204131983</v>
      </c>
      <c r="AB9" s="16" t="n">
        <v>0.150191963104346</v>
      </c>
      <c r="AC9" s="16" t="n">
        <v>0.19320021210794</v>
      </c>
      <c r="AD9" s="16"/>
      <c r="AE9" s="16" t="n">
        <v>0.189056767374056</v>
      </c>
      <c r="AF9" s="16" t="n">
        <v>0.129217923765773</v>
      </c>
      <c r="AG9" s="16" t="n">
        <v>0.164068101468137</v>
      </c>
      <c r="AH9" s="16"/>
      <c r="AI9" s="16" t="n">
        <v>0.192269217726298</v>
      </c>
      <c r="AJ9" s="16" t="n">
        <v>0.0934334513976509</v>
      </c>
    </row>
    <row r="10">
      <c r="B10" s="17" t="s">
        <v>159</v>
      </c>
      <c r="C10" s="16" t="n">
        <v>0.329856045559397</v>
      </c>
      <c r="D10" s="16" t="n">
        <v>0.332184684882262</v>
      </c>
      <c r="E10" s="16" t="n">
        <v>0.327116419805608</v>
      </c>
      <c r="F10" s="16"/>
      <c r="G10" s="16" t="n">
        <v>0.343452572886921</v>
      </c>
      <c r="H10" s="16" t="n">
        <v>0.31952951481451</v>
      </c>
      <c r="I10" s="16" t="n">
        <v>0.334092924875462</v>
      </c>
      <c r="J10" s="16"/>
      <c r="K10" s="16" t="n">
        <v>0.336238249683085</v>
      </c>
      <c r="L10" s="16" t="n">
        <v>0.305815038875211</v>
      </c>
      <c r="M10" s="16" t="n">
        <v>0.358416510480941</v>
      </c>
      <c r="N10" s="16" t="n">
        <v>0.27593033135709</v>
      </c>
      <c r="O10" s="16" t="n">
        <v>0.402815672019879</v>
      </c>
      <c r="P10" s="16" t="n">
        <v>0.346265199571652</v>
      </c>
      <c r="Q10" s="16" t="n">
        <v>0.272530331779566</v>
      </c>
      <c r="R10" s="16" t="n">
        <v>0.299946888389452</v>
      </c>
      <c r="S10" s="16" t="n">
        <v>0.344508837147822</v>
      </c>
      <c r="T10" s="16" t="n">
        <v>0.359611546522334</v>
      </c>
      <c r="U10" s="16" t="n">
        <v>0.240651095851487</v>
      </c>
      <c r="V10" s="16" t="n">
        <v>0.46857893269106</v>
      </c>
      <c r="W10" s="16"/>
      <c r="X10" s="16" t="n">
        <v>0.321745958281957</v>
      </c>
      <c r="Y10" s="16" t="n">
        <v>0.343711927376232</v>
      </c>
      <c r="Z10" s="16"/>
      <c r="AA10" s="16" t="n">
        <v>0.338253953416901</v>
      </c>
      <c r="AB10" s="16" t="n">
        <v>0.309998003038922</v>
      </c>
      <c r="AC10" s="16" t="n">
        <v>0.350351821575872</v>
      </c>
      <c r="AD10" s="16"/>
      <c r="AE10" s="16" t="n">
        <v>0.30540647892426</v>
      </c>
      <c r="AF10" s="16" t="n">
        <v>0.341709485320227</v>
      </c>
      <c r="AG10" s="16" t="n">
        <v>0.369517458984999</v>
      </c>
      <c r="AH10" s="16"/>
      <c r="AI10" s="16" t="n">
        <v>0.339056266829563</v>
      </c>
      <c r="AJ10" s="16" t="n">
        <v>0.301191628509638</v>
      </c>
    </row>
    <row r="11">
      <c r="B11" s="17" t="s">
        <v>160</v>
      </c>
      <c r="C11" s="16" t="n">
        <v>0.314932905868791</v>
      </c>
      <c r="D11" s="16" t="n">
        <v>0.302795489580518</v>
      </c>
      <c r="E11" s="16" t="n">
        <v>0.330510726663001</v>
      </c>
      <c r="F11" s="16"/>
      <c r="G11" s="16" t="n">
        <v>0.296375829904244</v>
      </c>
      <c r="H11" s="16" t="n">
        <v>0.328961824487545</v>
      </c>
      <c r="I11" s="16" t="n">
        <v>0.309210844422321</v>
      </c>
      <c r="J11" s="16"/>
      <c r="K11" s="16" t="n">
        <v>0.353765651761863</v>
      </c>
      <c r="L11" s="16" t="n">
        <v>0.337524823936788</v>
      </c>
      <c r="M11" s="16" t="n">
        <v>0.262877392365791</v>
      </c>
      <c r="N11" s="16" t="n">
        <v>0.305033769845604</v>
      </c>
      <c r="O11" s="16" t="n">
        <v>0.360823996846644</v>
      </c>
      <c r="P11" s="16" t="n">
        <v>0.290873395119733</v>
      </c>
      <c r="Q11" s="16" t="n">
        <v>0.321288202079856</v>
      </c>
      <c r="R11" s="16" t="n">
        <v>0.26430515012187</v>
      </c>
      <c r="S11" s="16" t="n">
        <v>0.314317768602037</v>
      </c>
      <c r="T11" s="16" t="n">
        <v>0.32877903850093</v>
      </c>
      <c r="U11" s="16" t="n">
        <v>0.276552346682874</v>
      </c>
      <c r="V11" s="16" t="n">
        <v>0.224234940523768</v>
      </c>
      <c r="W11" s="16"/>
      <c r="X11" s="16" t="n">
        <v>0.306736440406621</v>
      </c>
      <c r="Y11" s="16" t="n">
        <v>0.328936362659633</v>
      </c>
      <c r="Z11" s="16"/>
      <c r="AA11" s="16" t="n">
        <v>0.299919843276833</v>
      </c>
      <c r="AB11" s="16" t="n">
        <v>0.33529974234538</v>
      </c>
      <c r="AC11" s="16" t="n">
        <v>0.298534307587998</v>
      </c>
      <c r="AD11" s="16"/>
      <c r="AE11" s="16" t="n">
        <v>0.30788874672733</v>
      </c>
      <c r="AF11" s="16" t="n">
        <v>0.340258677077742</v>
      </c>
      <c r="AG11" s="16" t="n">
        <v>0.279601354198617</v>
      </c>
      <c r="AH11" s="16"/>
      <c r="AI11" s="16" t="n">
        <v>0.311695608740987</v>
      </c>
      <c r="AJ11" s="16" t="n">
        <v>0.336365519532223</v>
      </c>
    </row>
    <row r="12">
      <c r="B12" s="17" t="s">
        <v>161</v>
      </c>
      <c r="C12" s="16" t="n">
        <v>0.12540692975291</v>
      </c>
      <c r="D12" s="16" t="n">
        <v>0.114606354259268</v>
      </c>
      <c r="E12" s="16" t="n">
        <v>0.132253236995877</v>
      </c>
      <c r="F12" s="16"/>
      <c r="G12" s="16" t="n">
        <v>0.119451354910193</v>
      </c>
      <c r="H12" s="16" t="n">
        <v>0.120830278719289</v>
      </c>
      <c r="I12" s="16" t="n">
        <v>0.132016877145504</v>
      </c>
      <c r="J12" s="16"/>
      <c r="K12" s="16" t="n">
        <v>0.0976397614425919</v>
      </c>
      <c r="L12" s="16" t="n">
        <v>0.144634837072624</v>
      </c>
      <c r="M12" s="16" t="n">
        <v>0.11819902737228</v>
      </c>
      <c r="N12" s="16" t="n">
        <v>0.12757650334067</v>
      </c>
      <c r="O12" s="16" t="n">
        <v>0.0877507445869891</v>
      </c>
      <c r="P12" s="16" t="n">
        <v>0.104970973590726</v>
      </c>
      <c r="Q12" s="16" t="n">
        <v>0.178542669238518</v>
      </c>
      <c r="R12" s="16" t="n">
        <v>0.165817423454058</v>
      </c>
      <c r="S12" s="16" t="n">
        <v>0.115363630354347</v>
      </c>
      <c r="T12" s="16" t="n">
        <v>0.11933568622392</v>
      </c>
      <c r="U12" s="16" t="n">
        <v>0.18322404032141</v>
      </c>
      <c r="V12" s="16" t="n">
        <v>0.100252584573427</v>
      </c>
      <c r="W12" s="16"/>
      <c r="X12" s="16" t="n">
        <v>0.149962538460881</v>
      </c>
      <c r="Y12" s="16" t="n">
        <v>0.0834542847863714</v>
      </c>
      <c r="Z12" s="16"/>
      <c r="AA12" s="16" t="n">
        <v>0.164801859054194</v>
      </c>
      <c r="AB12" s="16" t="n">
        <v>0.119722724977789</v>
      </c>
      <c r="AC12" s="16" t="n">
        <v>0.104557320504689</v>
      </c>
      <c r="AD12" s="16"/>
      <c r="AE12" s="16" t="n">
        <v>0.128350689999993</v>
      </c>
      <c r="AF12" s="16" t="n">
        <v>0.121543371529391</v>
      </c>
      <c r="AG12" s="16" t="n">
        <v>0.125831007244276</v>
      </c>
      <c r="AH12" s="16"/>
      <c r="AI12" s="16" t="n">
        <v>0.121348970105417</v>
      </c>
      <c r="AJ12" s="16" t="n">
        <v>0.16530941311159</v>
      </c>
    </row>
    <row r="13">
      <c r="B13" s="17" t="s">
        <v>162</v>
      </c>
      <c r="C13" s="16" t="n">
        <v>0.0377836582833935</v>
      </c>
      <c r="D13" s="16" t="n">
        <v>0.0284181335564084</v>
      </c>
      <c r="E13" s="16" t="n">
        <v>0.0471969261918609</v>
      </c>
      <c r="F13" s="16"/>
      <c r="G13" s="16" t="n">
        <v>0.0263417612619344</v>
      </c>
      <c r="H13" s="16" t="n">
        <v>0.0452605999010372</v>
      </c>
      <c r="I13" s="16" t="n">
        <v>0.0353468106388547</v>
      </c>
      <c r="J13" s="16"/>
      <c r="K13" s="16" t="n">
        <v>0.0296141896757683</v>
      </c>
      <c r="L13" s="16" t="n">
        <v>0.037442294039508</v>
      </c>
      <c r="M13" s="16" t="n">
        <v>0.0547766874160993</v>
      </c>
      <c r="N13" s="16" t="n">
        <v>0.0341630254820825</v>
      </c>
      <c r="O13" s="16" t="n">
        <v>0.00994314728926837</v>
      </c>
      <c r="P13" s="16" t="n">
        <v>0.0281385490132472</v>
      </c>
      <c r="Q13" s="16" t="n">
        <v>0.0503695537035599</v>
      </c>
      <c r="R13" s="16" t="n">
        <v>0.0818614393380085</v>
      </c>
      <c r="S13" s="16" t="n">
        <v>0.0335833164208147</v>
      </c>
      <c r="T13" s="16" t="n">
        <v>0.0445446959127383</v>
      </c>
      <c r="U13" s="16" t="n">
        <v>0.0395340666635361</v>
      </c>
      <c r="V13" s="16" t="n">
        <v>0.0411503658077675</v>
      </c>
      <c r="W13" s="16"/>
      <c r="X13" s="16" t="n">
        <v>0.043751817435926</v>
      </c>
      <c r="Y13" s="16" t="n">
        <v>0.0275872072400633</v>
      </c>
      <c r="Z13" s="16"/>
      <c r="AA13" s="16" t="n">
        <v>0.0421587632523099</v>
      </c>
      <c r="AB13" s="16" t="n">
        <v>0.0459261331118648</v>
      </c>
      <c r="AC13" s="16" t="n">
        <v>0.0237328520132632</v>
      </c>
      <c r="AD13" s="16"/>
      <c r="AE13" s="16" t="n">
        <v>0.0418209964713685</v>
      </c>
      <c r="AF13" s="16" t="n">
        <v>0.0289149382820163</v>
      </c>
      <c r="AG13" s="16" t="n">
        <v>0.0459835806576042</v>
      </c>
      <c r="AH13" s="16"/>
      <c r="AI13" s="16" t="n">
        <v>0.0356299365977346</v>
      </c>
      <c r="AJ13" s="16" t="n">
        <v>0.0714327330242981</v>
      </c>
    </row>
    <row r="14">
      <c r="B14" s="17" t="s">
        <v>163</v>
      </c>
      <c r="C14" s="16" t="n">
        <v>0.0293308159625482</v>
      </c>
      <c r="D14" s="16" t="n">
        <v>0.0355446358063194</v>
      </c>
      <c r="E14" s="16" t="n">
        <v>0.0238811693117459</v>
      </c>
      <c r="F14" s="16"/>
      <c r="G14" s="16" t="n">
        <v>0.0537187542574774</v>
      </c>
      <c r="H14" s="16" t="n">
        <v>0.0298134384556966</v>
      </c>
      <c r="I14" s="16" t="n">
        <v>0.0192495842271675</v>
      </c>
      <c r="J14" s="16"/>
      <c r="K14" s="16" t="n">
        <v>0.0296102269476346</v>
      </c>
      <c r="L14" s="16" t="n">
        <v>0.0291673967458203</v>
      </c>
      <c r="M14" s="16" t="n">
        <v>0.0290965321239257</v>
      </c>
      <c r="N14" s="16" t="n">
        <v>0.0353872426271582</v>
      </c>
      <c r="O14" s="16" t="n">
        <v>0.0167361770210174</v>
      </c>
      <c r="P14" s="16" t="n">
        <v>0.0303185722286708</v>
      </c>
      <c r="Q14" s="16" t="n">
        <v>0.0346195953901734</v>
      </c>
      <c r="R14" s="16" t="n">
        <v>0.0261331865004518</v>
      </c>
      <c r="S14" s="16" t="n">
        <v>0.0318080090650811</v>
      </c>
      <c r="T14" s="16" t="n">
        <v>0.0284408102415227</v>
      </c>
      <c r="U14" s="16" t="n">
        <v>0.0423234106170865</v>
      </c>
      <c r="V14" s="16" t="n">
        <v>0</v>
      </c>
      <c r="W14" s="16"/>
      <c r="X14" s="16" t="n">
        <v>0.0218326663598309</v>
      </c>
      <c r="Y14" s="16" t="n">
        <v>0.0421412175261911</v>
      </c>
      <c r="Z14" s="16"/>
      <c r="AA14" s="16" t="n">
        <v>0.0112753768677794</v>
      </c>
      <c r="AB14" s="16" t="n">
        <v>0.0388614334216978</v>
      </c>
      <c r="AC14" s="16" t="n">
        <v>0.0296234862102371</v>
      </c>
      <c r="AD14" s="16"/>
      <c r="AE14" s="16" t="n">
        <v>0.0274763205029927</v>
      </c>
      <c r="AF14" s="16" t="n">
        <v>0.0383556040248516</v>
      </c>
      <c r="AG14" s="16" t="n">
        <v>0.0149984974463672</v>
      </c>
      <c r="AH14" s="16"/>
      <c r="AI14" s="16" t="n">
        <v>0</v>
      </c>
      <c r="AJ14" s="16" t="n">
        <v>0.0322672544245996</v>
      </c>
    </row>
    <row r="15">
      <c r="B15" s="17" t="s">
        <v>164</v>
      </c>
      <c r="C15" s="23" t="n">
        <v>0.492545690132357</v>
      </c>
      <c r="D15" s="23" t="n">
        <v>0.518635386797486</v>
      </c>
      <c r="E15" s="23" t="n">
        <v>0.466157940837515</v>
      </c>
      <c r="F15" s="23"/>
      <c r="G15" s="23" t="n">
        <v>0.50411229966615</v>
      </c>
      <c r="H15" s="23" t="n">
        <v>0.475133858436432</v>
      </c>
      <c r="I15" s="23" t="n">
        <v>0.504175883566152</v>
      </c>
      <c r="J15" s="23"/>
      <c r="K15" s="23" t="n">
        <v>0.489370170172142</v>
      </c>
      <c r="L15" s="23" t="n">
        <v>0.451230648205259</v>
      </c>
      <c r="M15" s="23" t="n">
        <v>0.535050360721905</v>
      </c>
      <c r="N15" s="23" t="n">
        <v>0.497839458704486</v>
      </c>
      <c r="O15" s="23" t="n">
        <v>0.524745934256081</v>
      </c>
      <c r="P15" s="23" t="n">
        <v>0.545698510047623</v>
      </c>
      <c r="Q15" s="23" t="n">
        <v>0.415179979587893</v>
      </c>
      <c r="R15" s="23" t="n">
        <v>0.461882800585611</v>
      </c>
      <c r="S15" s="23" t="n">
        <v>0.50492727555772</v>
      </c>
      <c r="T15" s="23" t="n">
        <v>0.478899769120889</v>
      </c>
      <c r="U15" s="23" t="n">
        <v>0.458366135715093</v>
      </c>
      <c r="V15" s="23" t="n">
        <v>0.634362109095037</v>
      </c>
      <c r="W15" s="23"/>
      <c r="X15" s="23" t="n">
        <v>0.477716537336741</v>
      </c>
      <c r="Y15" s="23" t="n">
        <v>0.517880927787741</v>
      </c>
      <c r="Z15" s="23"/>
      <c r="AA15" s="23" t="n">
        <v>0.481844157548884</v>
      </c>
      <c r="AB15" s="23" t="n">
        <v>0.460189966143268</v>
      </c>
      <c r="AC15" s="23" t="n">
        <v>0.543552033683812</v>
      </c>
      <c r="AD15" s="23"/>
      <c r="AE15" s="23" t="n">
        <v>0.494463246298316</v>
      </c>
      <c r="AF15" s="23" t="n">
        <v>0.470927409086</v>
      </c>
      <c r="AG15" s="23" t="n">
        <v>0.533585560453135</v>
      </c>
      <c r="AH15" s="23"/>
      <c r="AI15" s="23" t="n">
        <v>0.531325484555861</v>
      </c>
      <c r="AJ15" s="23" t="n">
        <v>0.394625079907289</v>
      </c>
    </row>
    <row r="16">
      <c r="B16" s="17" t="s">
        <v>165</v>
      </c>
      <c r="C16" s="23" t="n">
        <v>0.163190588036304</v>
      </c>
      <c r="D16" s="23" t="n">
        <v>0.143024487815677</v>
      </c>
      <c r="E16" s="23" t="n">
        <v>0.179450163187738</v>
      </c>
      <c r="F16" s="23"/>
      <c r="G16" s="23" t="n">
        <v>0.145793116172128</v>
      </c>
      <c r="H16" s="23" t="n">
        <v>0.166090878620326</v>
      </c>
      <c r="I16" s="23" t="n">
        <v>0.167363687784359</v>
      </c>
      <c r="J16" s="23"/>
      <c r="K16" s="23" t="n">
        <v>0.12725395111836</v>
      </c>
      <c r="L16" s="23" t="n">
        <v>0.182077131112132</v>
      </c>
      <c r="M16" s="23" t="n">
        <v>0.172975714788379</v>
      </c>
      <c r="N16" s="23" t="n">
        <v>0.161739528822752</v>
      </c>
      <c r="O16" s="23" t="n">
        <v>0.0976938918762575</v>
      </c>
      <c r="P16" s="23" t="n">
        <v>0.133109522603973</v>
      </c>
      <c r="Q16" s="23" t="n">
        <v>0.228912222942078</v>
      </c>
      <c r="R16" s="23" t="n">
        <v>0.247678862792067</v>
      </c>
      <c r="S16" s="23" t="n">
        <v>0.148946946775162</v>
      </c>
      <c r="T16" s="23" t="n">
        <v>0.163880382136658</v>
      </c>
      <c r="U16" s="23" t="n">
        <v>0.222758106984946</v>
      </c>
      <c r="V16" s="23" t="n">
        <v>0.141402950381194</v>
      </c>
      <c r="W16" s="23"/>
      <c r="X16" s="23" t="n">
        <v>0.193714355896807</v>
      </c>
      <c r="Y16" s="23" t="n">
        <v>0.111041492026435</v>
      </c>
      <c r="Z16" s="23"/>
      <c r="AA16" s="23" t="n">
        <v>0.206960622306504</v>
      </c>
      <c r="AB16" s="23" t="n">
        <v>0.165648858089654</v>
      </c>
      <c r="AC16" s="23" t="n">
        <v>0.128290172517952</v>
      </c>
      <c r="AD16" s="23"/>
      <c r="AE16" s="23" t="n">
        <v>0.170171686471362</v>
      </c>
      <c r="AF16" s="23" t="n">
        <v>0.150458309811407</v>
      </c>
      <c r="AG16" s="23" t="n">
        <v>0.17181458790188</v>
      </c>
      <c r="AH16" s="23"/>
      <c r="AI16" s="23" t="n">
        <v>0.156978906703152</v>
      </c>
      <c r="AJ16" s="23" t="n">
        <v>0.236742146135888</v>
      </c>
    </row>
    <row r="17">
      <c r="B17" s="17" t="s">
        <v>138</v>
      </c>
      <c r="C17" s="24" t="n">
        <v>0.329355102096053</v>
      </c>
      <c r="D17" s="24" t="n">
        <v>0.375610898981809</v>
      </c>
      <c r="E17" s="24" t="n">
        <v>0.286707777649777</v>
      </c>
      <c r="F17" s="24"/>
      <c r="G17" s="24" t="n">
        <v>0.358319183494023</v>
      </c>
      <c r="H17" s="24" t="n">
        <v>0.309042979816106</v>
      </c>
      <c r="I17" s="24" t="n">
        <v>0.336812195781793</v>
      </c>
      <c r="J17" s="24"/>
      <c r="K17" s="24" t="n">
        <v>0.362116219053782</v>
      </c>
      <c r="L17" s="24" t="n">
        <v>0.269153517093127</v>
      </c>
      <c r="M17" s="24" t="n">
        <v>0.362074645933526</v>
      </c>
      <c r="N17" s="24" t="n">
        <v>0.336099929881734</v>
      </c>
      <c r="O17" s="24" t="n">
        <v>0.427052042379824</v>
      </c>
      <c r="P17" s="24" t="n">
        <v>0.41258898744365</v>
      </c>
      <c r="Q17" s="24" t="n">
        <v>0.186267756645815</v>
      </c>
      <c r="R17" s="24" t="n">
        <v>0.214203937793544</v>
      </c>
      <c r="S17" s="24" t="n">
        <v>0.355980328782558</v>
      </c>
      <c r="T17" s="24" t="n">
        <v>0.31501938698423</v>
      </c>
      <c r="U17" s="24" t="n">
        <v>0.235608028730147</v>
      </c>
      <c r="V17" s="24" t="n">
        <v>0.492959158713843</v>
      </c>
      <c r="W17" s="24"/>
      <c r="X17" s="24" t="n">
        <v>0.284002181439933</v>
      </c>
      <c r="Y17" s="24" t="n">
        <v>0.406839435761307</v>
      </c>
      <c r="Z17" s="24"/>
      <c r="AA17" s="24" t="n">
        <v>0.27488353524238</v>
      </c>
      <c r="AB17" s="24" t="n">
        <v>0.294541108053615</v>
      </c>
      <c r="AC17" s="24" t="n">
        <v>0.41526186116586</v>
      </c>
      <c r="AD17" s="24"/>
      <c r="AE17" s="24" t="n">
        <v>0.324291559826955</v>
      </c>
      <c r="AF17" s="24" t="n">
        <v>0.320469099274593</v>
      </c>
      <c r="AG17" s="24" t="n">
        <v>0.361770972551255</v>
      </c>
      <c r="AH17" s="24"/>
      <c r="AI17" s="24" t="n">
        <v>0.374346577852709</v>
      </c>
      <c r="AJ17" s="24" t="n">
        <v>0.157882933771401</v>
      </c>
    </row>
    <row r="18">
      <c r="B18" s="18"/>
    </row>
    <row r="19">
      <c r="B19" t="s">
        <v>63</v>
      </c>
    </row>
    <row r="20">
      <c r="B20" t="s">
        <v>64</v>
      </c>
    </row>
    <row r="22">
      <c r="B22"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169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158</v>
      </c>
      <c r="C9" s="16" t="n">
        <v>0.253598945658298</v>
      </c>
      <c r="D9" s="16" t="n">
        <v>0.26515703617501</v>
      </c>
      <c r="E9" s="16" t="n">
        <v>0.240140284865592</v>
      </c>
      <c r="F9" s="16"/>
      <c r="G9" s="16" t="n">
        <v>0.257579905064679</v>
      </c>
      <c r="H9" s="16" t="n">
        <v>0.234769066822783</v>
      </c>
      <c r="I9" s="16" t="n">
        <v>0.269544395156948</v>
      </c>
      <c r="J9" s="16"/>
      <c r="K9" s="16" t="n">
        <v>0.313056835887311</v>
      </c>
      <c r="L9" s="16" t="n">
        <v>0.228548980935037</v>
      </c>
      <c r="M9" s="16" t="n">
        <v>0.2673619682092</v>
      </c>
      <c r="N9" s="16" t="n">
        <v>0.227341746218647</v>
      </c>
      <c r="O9" s="16" t="n">
        <v>0.26530929915946</v>
      </c>
      <c r="P9" s="16" t="n">
        <v>0.251306313006003</v>
      </c>
      <c r="Q9" s="16" t="n">
        <v>0.212563379011737</v>
      </c>
      <c r="R9" s="16" t="n">
        <v>0.257016210624381</v>
      </c>
      <c r="S9" s="16" t="n">
        <v>0.257713755479308</v>
      </c>
      <c r="T9" s="16" t="n">
        <v>0.242899415445776</v>
      </c>
      <c r="U9" s="16" t="n">
        <v>0.281005876923601</v>
      </c>
      <c r="V9" s="16" t="n">
        <v>0.171889584729953</v>
      </c>
      <c r="W9" s="16"/>
      <c r="X9" s="16" t="n">
        <v>0.234261264467414</v>
      </c>
      <c r="Y9" s="16" t="n">
        <v>0.286636891617012</v>
      </c>
      <c r="Z9" s="16"/>
      <c r="AA9" s="16" t="n">
        <v>0.31769068164958</v>
      </c>
      <c r="AB9" s="16" t="n">
        <v>0.246505463449408</v>
      </c>
      <c r="AC9" s="16" t="n">
        <v>0.216797348608917</v>
      </c>
      <c r="AD9" s="16"/>
      <c r="AE9" s="16" t="n">
        <v>0.292604662955694</v>
      </c>
      <c r="AF9" s="16" t="n">
        <v>0.207283167962454</v>
      </c>
      <c r="AG9" s="16" t="n">
        <v>0.248809203056927</v>
      </c>
      <c r="AH9" s="16"/>
      <c r="AI9" s="16" t="n">
        <v>0.286653264369964</v>
      </c>
      <c r="AJ9" s="16" t="n">
        <v>0.289489579931424</v>
      </c>
    </row>
    <row r="10">
      <c r="B10" s="17" t="s">
        <v>159</v>
      </c>
      <c r="C10" s="16" t="n">
        <v>0.405317767737414</v>
      </c>
      <c r="D10" s="16" t="n">
        <v>0.401614970134132</v>
      </c>
      <c r="E10" s="16" t="n">
        <v>0.410289526706581</v>
      </c>
      <c r="F10" s="16"/>
      <c r="G10" s="16" t="n">
        <v>0.318730557687416</v>
      </c>
      <c r="H10" s="16" t="n">
        <v>0.421192092779693</v>
      </c>
      <c r="I10" s="16" t="n">
        <v>0.424748016892722</v>
      </c>
      <c r="J10" s="16"/>
      <c r="K10" s="16" t="n">
        <v>0.360967443891213</v>
      </c>
      <c r="L10" s="16" t="n">
        <v>0.434851499114757</v>
      </c>
      <c r="M10" s="16" t="n">
        <v>0.391342076121682</v>
      </c>
      <c r="N10" s="16" t="n">
        <v>0.428582572884367</v>
      </c>
      <c r="O10" s="16" t="n">
        <v>0.381655448998338</v>
      </c>
      <c r="P10" s="16" t="n">
        <v>0.408690915124498</v>
      </c>
      <c r="Q10" s="16" t="n">
        <v>0.440262755321457</v>
      </c>
      <c r="R10" s="16" t="n">
        <v>0.442939720454601</v>
      </c>
      <c r="S10" s="16" t="n">
        <v>0.427882114197957</v>
      </c>
      <c r="T10" s="16" t="n">
        <v>0.367211379896076</v>
      </c>
      <c r="U10" s="16" t="n">
        <v>0.374538364767198</v>
      </c>
      <c r="V10" s="16" t="n">
        <v>0.423506841349279</v>
      </c>
      <c r="W10" s="16"/>
      <c r="X10" s="16" t="n">
        <v>0.408455727822053</v>
      </c>
      <c r="Y10" s="16" t="n">
        <v>0.399956641205562</v>
      </c>
      <c r="Z10" s="16"/>
      <c r="AA10" s="16" t="n">
        <v>0.403433652522098</v>
      </c>
      <c r="AB10" s="16" t="n">
        <v>0.403402368109083</v>
      </c>
      <c r="AC10" s="16" t="n">
        <v>0.409240483183354</v>
      </c>
      <c r="AD10" s="16"/>
      <c r="AE10" s="16" t="n">
        <v>0.373884691559321</v>
      </c>
      <c r="AF10" s="16" t="n">
        <v>0.434571496488372</v>
      </c>
      <c r="AG10" s="16" t="n">
        <v>0.426399838462622</v>
      </c>
      <c r="AH10" s="16"/>
      <c r="AI10" s="16" t="n">
        <v>0.41424725122425</v>
      </c>
      <c r="AJ10" s="16" t="n">
        <v>0.427844866465666</v>
      </c>
    </row>
    <row r="11">
      <c r="B11" s="17" t="s">
        <v>160</v>
      </c>
      <c r="C11" s="16" t="n">
        <v>0.230223407945351</v>
      </c>
      <c r="D11" s="16" t="n">
        <v>0.222665183853872</v>
      </c>
      <c r="E11" s="16" t="n">
        <v>0.239897523223972</v>
      </c>
      <c r="F11" s="16"/>
      <c r="G11" s="16" t="n">
        <v>0.269073584728181</v>
      </c>
      <c r="H11" s="16" t="n">
        <v>0.236176618862361</v>
      </c>
      <c r="I11" s="16" t="n">
        <v>0.209340798502468</v>
      </c>
      <c r="J11" s="16"/>
      <c r="K11" s="16" t="n">
        <v>0.244157471670176</v>
      </c>
      <c r="L11" s="16" t="n">
        <v>0.186224882932947</v>
      </c>
      <c r="M11" s="16" t="n">
        <v>0.199530971459671</v>
      </c>
      <c r="N11" s="16" t="n">
        <v>0.23897905683583</v>
      </c>
      <c r="O11" s="16" t="n">
        <v>0.271987986525506</v>
      </c>
      <c r="P11" s="16" t="n">
        <v>0.234158399446982</v>
      </c>
      <c r="Q11" s="16" t="n">
        <v>0.226805938856824</v>
      </c>
      <c r="R11" s="16" t="n">
        <v>0.178188704547933</v>
      </c>
      <c r="S11" s="16" t="n">
        <v>0.228346458340146</v>
      </c>
      <c r="T11" s="16" t="n">
        <v>0.2874366702324</v>
      </c>
      <c r="U11" s="16" t="n">
        <v>0.162384833889769</v>
      </c>
      <c r="V11" s="16" t="n">
        <v>0.346227389272114</v>
      </c>
      <c r="W11" s="16"/>
      <c r="X11" s="16" t="n">
        <v>0.240761228825074</v>
      </c>
      <c r="Y11" s="16" t="n">
        <v>0.212219803826</v>
      </c>
      <c r="Z11" s="16"/>
      <c r="AA11" s="16" t="n">
        <v>0.202098155608932</v>
      </c>
      <c r="AB11" s="16" t="n">
        <v>0.220542429292821</v>
      </c>
      <c r="AC11" s="16" t="n">
        <v>0.263485284388212</v>
      </c>
      <c r="AD11" s="16"/>
      <c r="AE11" s="16" t="n">
        <v>0.22252070242759</v>
      </c>
      <c r="AF11" s="16" t="n">
        <v>0.253633420801656</v>
      </c>
      <c r="AG11" s="16" t="n">
        <v>0.200729787192125</v>
      </c>
      <c r="AH11" s="16"/>
      <c r="AI11" s="16" t="n">
        <v>0.211326550325562</v>
      </c>
      <c r="AJ11" s="16" t="n">
        <v>0.189397090385549</v>
      </c>
    </row>
    <row r="12">
      <c r="B12" s="17" t="s">
        <v>161</v>
      </c>
      <c r="C12" s="16" t="n">
        <v>0.0706211191408514</v>
      </c>
      <c r="D12" s="16" t="n">
        <v>0.0650938464185594</v>
      </c>
      <c r="E12" s="16" t="n">
        <v>0.0769766684957923</v>
      </c>
      <c r="F12" s="16"/>
      <c r="G12" s="16" t="n">
        <v>0.101171433623425</v>
      </c>
      <c r="H12" s="16" t="n">
        <v>0.0646552272226971</v>
      </c>
      <c r="I12" s="16" t="n">
        <v>0.064105166323455</v>
      </c>
      <c r="J12" s="16"/>
      <c r="K12" s="16" t="n">
        <v>0.0550049564273107</v>
      </c>
      <c r="L12" s="16" t="n">
        <v>0.0986536739134314</v>
      </c>
      <c r="M12" s="16" t="n">
        <v>0.0670536548145699</v>
      </c>
      <c r="N12" s="16" t="n">
        <v>0.0730352534394146</v>
      </c>
      <c r="O12" s="16" t="n">
        <v>0.0649732310032059</v>
      </c>
      <c r="P12" s="16" t="n">
        <v>0.0622182283572822</v>
      </c>
      <c r="Q12" s="16" t="n">
        <v>0.0575262447982922</v>
      </c>
      <c r="R12" s="16" t="n">
        <v>0.0866558987786606</v>
      </c>
      <c r="S12" s="16" t="n">
        <v>0.0809502208269262</v>
      </c>
      <c r="T12" s="16" t="n">
        <v>0.0437690351762057</v>
      </c>
      <c r="U12" s="16" t="n">
        <v>0.131276536001013</v>
      </c>
      <c r="V12" s="16" t="n">
        <v>0.0164997847238826</v>
      </c>
      <c r="W12" s="16"/>
      <c r="X12" s="16" t="n">
        <v>0.077706276339398</v>
      </c>
      <c r="Y12" s="16" t="n">
        <v>0.05851630479812</v>
      </c>
      <c r="Z12" s="16"/>
      <c r="AA12" s="16" t="n">
        <v>0.0467931838629642</v>
      </c>
      <c r="AB12" s="16" t="n">
        <v>0.0818972812508794</v>
      </c>
      <c r="AC12" s="16" t="n">
        <v>0.0727481555303769</v>
      </c>
      <c r="AD12" s="16"/>
      <c r="AE12" s="16" t="n">
        <v>0.0738187468014402</v>
      </c>
      <c r="AF12" s="16" t="n">
        <v>0.0627562576530746</v>
      </c>
      <c r="AG12" s="16" t="n">
        <v>0.0789096902720378</v>
      </c>
      <c r="AH12" s="16"/>
      <c r="AI12" s="16" t="n">
        <v>0.0630312176943267</v>
      </c>
      <c r="AJ12" s="16" t="n">
        <v>0.0495761836656721</v>
      </c>
    </row>
    <row r="13">
      <c r="B13" s="17" t="s">
        <v>162</v>
      </c>
      <c r="C13" s="16" t="n">
        <v>0.0226171902935411</v>
      </c>
      <c r="D13" s="16" t="n">
        <v>0.0219422679280389</v>
      </c>
      <c r="E13" s="16" t="n">
        <v>0.0213974938221461</v>
      </c>
      <c r="F13" s="16"/>
      <c r="G13" s="16" t="n">
        <v>0.0319401390748325</v>
      </c>
      <c r="H13" s="16" t="n">
        <v>0.0238112107554169</v>
      </c>
      <c r="I13" s="16" t="n">
        <v>0.0178241881541847</v>
      </c>
      <c r="J13" s="16"/>
      <c r="K13" s="16" t="n">
        <v>0.0207620087369233</v>
      </c>
      <c r="L13" s="16" t="n">
        <v>0.0395610114519462</v>
      </c>
      <c r="M13" s="16" t="n">
        <v>0.0267546211579967</v>
      </c>
      <c r="N13" s="16" t="n">
        <v>0.0147529102399962</v>
      </c>
      <c r="O13" s="16" t="n">
        <v>0.0105228039790623</v>
      </c>
      <c r="P13" s="16" t="n">
        <v>0.0249911055155069</v>
      </c>
      <c r="Q13" s="16" t="n">
        <v>0.0275206339208523</v>
      </c>
      <c r="R13" s="16" t="n">
        <v>0.0228526556078021</v>
      </c>
      <c r="S13" s="16" t="n">
        <v>0</v>
      </c>
      <c r="T13" s="16" t="n">
        <v>0.0389498349735572</v>
      </c>
      <c r="U13" s="16" t="n">
        <v>0.00847097780133364</v>
      </c>
      <c r="V13" s="16" t="n">
        <v>0.0418763999247722</v>
      </c>
      <c r="W13" s="16"/>
      <c r="X13" s="16" t="n">
        <v>0.0221051481405763</v>
      </c>
      <c r="Y13" s="16" t="n">
        <v>0.0234920015395869</v>
      </c>
      <c r="Z13" s="16"/>
      <c r="AA13" s="16" t="n">
        <v>0.0243797390735418</v>
      </c>
      <c r="AB13" s="16" t="n">
        <v>0.0295860733251716</v>
      </c>
      <c r="AC13" s="16" t="n">
        <v>0.0120230042517391</v>
      </c>
      <c r="AD13" s="16"/>
      <c r="AE13" s="16" t="n">
        <v>0.022647763208579</v>
      </c>
      <c r="AF13" s="16" t="n">
        <v>0.0200496814261704</v>
      </c>
      <c r="AG13" s="16" t="n">
        <v>0.0280151461249697</v>
      </c>
      <c r="AH13" s="16"/>
      <c r="AI13" s="16" t="n">
        <v>0.0173167320254923</v>
      </c>
      <c r="AJ13" s="16" t="n">
        <v>0.0320749585332126</v>
      </c>
    </row>
    <row r="14">
      <c r="B14" s="17" t="s">
        <v>163</v>
      </c>
      <c r="C14" s="16" t="n">
        <v>0.0176215692245448</v>
      </c>
      <c r="D14" s="16" t="n">
        <v>0.0235266954903875</v>
      </c>
      <c r="E14" s="16" t="n">
        <v>0.0112985028859166</v>
      </c>
      <c r="F14" s="16"/>
      <c r="G14" s="16" t="n">
        <v>0.021504379821467</v>
      </c>
      <c r="H14" s="16" t="n">
        <v>0.0193957835570493</v>
      </c>
      <c r="I14" s="16" t="n">
        <v>0.0144374349702214</v>
      </c>
      <c r="J14" s="16"/>
      <c r="K14" s="16" t="n">
        <v>0.00605128338706526</v>
      </c>
      <c r="L14" s="16" t="n">
        <v>0.0121599516518807</v>
      </c>
      <c r="M14" s="16" t="n">
        <v>0.04795670823688</v>
      </c>
      <c r="N14" s="16" t="n">
        <v>0.0173084603817447</v>
      </c>
      <c r="O14" s="16" t="n">
        <v>0.00555123033442808</v>
      </c>
      <c r="P14" s="16" t="n">
        <v>0.0186350385497281</v>
      </c>
      <c r="Q14" s="16" t="n">
        <v>0.0353210480908365</v>
      </c>
      <c r="R14" s="16" t="n">
        <v>0.0123468099866224</v>
      </c>
      <c r="S14" s="16" t="n">
        <v>0.00510745115566193</v>
      </c>
      <c r="T14" s="16" t="n">
        <v>0.0197336642759842</v>
      </c>
      <c r="U14" s="16" t="n">
        <v>0.0423234106170865</v>
      </c>
      <c r="V14" s="16" t="n">
        <v>0</v>
      </c>
      <c r="W14" s="16"/>
      <c r="X14" s="16" t="n">
        <v>0.016710354405484</v>
      </c>
      <c r="Y14" s="16" t="n">
        <v>0.019178357013719</v>
      </c>
      <c r="Z14" s="16"/>
      <c r="AA14" s="16" t="n">
        <v>0.0056045872828847</v>
      </c>
      <c r="AB14" s="16" t="n">
        <v>0.0180663845726363</v>
      </c>
      <c r="AC14" s="16" t="n">
        <v>0.0257057240374009</v>
      </c>
      <c r="AD14" s="16"/>
      <c r="AE14" s="16" t="n">
        <v>0.0145234330473755</v>
      </c>
      <c r="AF14" s="16" t="n">
        <v>0.0217059756682729</v>
      </c>
      <c r="AG14" s="16" t="n">
        <v>0.0171363348913182</v>
      </c>
      <c r="AH14" s="16"/>
      <c r="AI14" s="16" t="n">
        <v>0.00742498436040472</v>
      </c>
      <c r="AJ14" s="16" t="n">
        <v>0.0116173210184767</v>
      </c>
    </row>
    <row r="15">
      <c r="B15" s="17" t="s">
        <v>164</v>
      </c>
      <c r="C15" s="23" t="n">
        <v>0.658916713395712</v>
      </c>
      <c r="D15" s="23" t="n">
        <v>0.666772006309142</v>
      </c>
      <c r="E15" s="23" t="n">
        <v>0.650429811572173</v>
      </c>
      <c r="F15" s="23"/>
      <c r="G15" s="23" t="n">
        <v>0.576310462752095</v>
      </c>
      <c r="H15" s="23" t="n">
        <v>0.655961159602475</v>
      </c>
      <c r="I15" s="23" t="n">
        <v>0.694292412049671</v>
      </c>
      <c r="J15" s="23"/>
      <c r="K15" s="23" t="n">
        <v>0.674024279778525</v>
      </c>
      <c r="L15" s="23" t="n">
        <v>0.663400480049795</v>
      </c>
      <c r="M15" s="23" t="n">
        <v>0.658704044330882</v>
      </c>
      <c r="N15" s="23" t="n">
        <v>0.655924319103015</v>
      </c>
      <c r="O15" s="23" t="n">
        <v>0.646964748157798</v>
      </c>
      <c r="P15" s="23" t="n">
        <v>0.659997228130501</v>
      </c>
      <c r="Q15" s="23" t="n">
        <v>0.652826134333194</v>
      </c>
      <c r="R15" s="23" t="n">
        <v>0.699955931078982</v>
      </c>
      <c r="S15" s="23" t="n">
        <v>0.685595869677265</v>
      </c>
      <c r="T15" s="23" t="n">
        <v>0.610110795341853</v>
      </c>
      <c r="U15" s="23" t="n">
        <v>0.655544241690798</v>
      </c>
      <c r="V15" s="23" t="n">
        <v>0.595396426079231</v>
      </c>
      <c r="W15" s="23"/>
      <c r="X15" s="23" t="n">
        <v>0.642716992289468</v>
      </c>
      <c r="Y15" s="23" t="n">
        <v>0.686593532822574</v>
      </c>
      <c r="Z15" s="23"/>
      <c r="AA15" s="23" t="n">
        <v>0.721124334171677</v>
      </c>
      <c r="AB15" s="23" t="n">
        <v>0.649907831558492</v>
      </c>
      <c r="AC15" s="23" t="n">
        <v>0.626037831792271</v>
      </c>
      <c r="AD15" s="23"/>
      <c r="AE15" s="23" t="n">
        <v>0.666489354515015</v>
      </c>
      <c r="AF15" s="23" t="n">
        <v>0.641854664450827</v>
      </c>
      <c r="AG15" s="23" t="n">
        <v>0.675209041519549</v>
      </c>
      <c r="AH15" s="23"/>
      <c r="AI15" s="23" t="n">
        <v>0.700900515594214</v>
      </c>
      <c r="AJ15" s="23" t="n">
        <v>0.71733444639709</v>
      </c>
    </row>
    <row r="16">
      <c r="B16" s="17" t="s">
        <v>165</v>
      </c>
      <c r="C16" s="23" t="n">
        <v>0.0932383094343925</v>
      </c>
      <c r="D16" s="23" t="n">
        <v>0.0870361143465983</v>
      </c>
      <c r="E16" s="23" t="n">
        <v>0.0983741623179384</v>
      </c>
      <c r="F16" s="23"/>
      <c r="G16" s="23" t="n">
        <v>0.133111572698257</v>
      </c>
      <c r="H16" s="23" t="n">
        <v>0.088466437978114</v>
      </c>
      <c r="I16" s="23" t="n">
        <v>0.0819293544776397</v>
      </c>
      <c r="J16" s="23"/>
      <c r="K16" s="23" t="n">
        <v>0.075766965164234</v>
      </c>
      <c r="L16" s="23" t="n">
        <v>0.138214685365378</v>
      </c>
      <c r="M16" s="23" t="n">
        <v>0.0938082759725666</v>
      </c>
      <c r="N16" s="23" t="n">
        <v>0.0877881636794108</v>
      </c>
      <c r="O16" s="23" t="n">
        <v>0.0754960349822682</v>
      </c>
      <c r="P16" s="23" t="n">
        <v>0.087209333872789</v>
      </c>
      <c r="Q16" s="23" t="n">
        <v>0.0850468787191445</v>
      </c>
      <c r="R16" s="23" t="n">
        <v>0.109508554386463</v>
      </c>
      <c r="S16" s="23" t="n">
        <v>0.0809502208269262</v>
      </c>
      <c r="T16" s="23" t="n">
        <v>0.0827188701497629</v>
      </c>
      <c r="U16" s="23" t="n">
        <v>0.139747513802346</v>
      </c>
      <c r="V16" s="23" t="n">
        <v>0.0583761846486548</v>
      </c>
      <c r="W16" s="23"/>
      <c r="X16" s="23" t="n">
        <v>0.0998114244799743</v>
      </c>
      <c r="Y16" s="23" t="n">
        <v>0.082008306337707</v>
      </c>
      <c r="Z16" s="23"/>
      <c r="AA16" s="23" t="n">
        <v>0.0711729229365059</v>
      </c>
      <c r="AB16" s="23" t="n">
        <v>0.111483354576051</v>
      </c>
      <c r="AC16" s="23" t="n">
        <v>0.084771159782116</v>
      </c>
      <c r="AD16" s="23"/>
      <c r="AE16" s="23" t="n">
        <v>0.0964665100100192</v>
      </c>
      <c r="AF16" s="23" t="n">
        <v>0.082805939079245</v>
      </c>
      <c r="AG16" s="23" t="n">
        <v>0.106924836397008</v>
      </c>
      <c r="AH16" s="23"/>
      <c r="AI16" s="23" t="n">
        <v>0.0803479497198189</v>
      </c>
      <c r="AJ16" s="23" t="n">
        <v>0.0816511421988847</v>
      </c>
    </row>
    <row r="17">
      <c r="B17" s="17" t="s">
        <v>138</v>
      </c>
      <c r="C17" s="24" t="n">
        <v>0.565678403961319</v>
      </c>
      <c r="D17" s="24" t="n">
        <v>0.579735891962544</v>
      </c>
      <c r="E17" s="24" t="n">
        <v>0.552055649254235</v>
      </c>
      <c r="F17" s="24"/>
      <c r="G17" s="24" t="n">
        <v>0.443198890053838</v>
      </c>
      <c r="H17" s="24" t="n">
        <v>0.567494721624361</v>
      </c>
      <c r="I17" s="24" t="n">
        <v>0.612363057572031</v>
      </c>
      <c r="J17" s="24"/>
      <c r="K17" s="24" t="n">
        <v>0.59825731461429</v>
      </c>
      <c r="L17" s="24" t="n">
        <v>0.525185794684417</v>
      </c>
      <c r="M17" s="24" t="n">
        <v>0.564895768358316</v>
      </c>
      <c r="N17" s="24" t="n">
        <v>0.568136155423604</v>
      </c>
      <c r="O17" s="24" t="n">
        <v>0.571468713175529</v>
      </c>
      <c r="P17" s="24" t="n">
        <v>0.572787894257712</v>
      </c>
      <c r="Q17" s="24" t="n">
        <v>0.56777925561405</v>
      </c>
      <c r="R17" s="24" t="n">
        <v>0.590447376692519</v>
      </c>
      <c r="S17" s="24" t="n">
        <v>0.604645648850339</v>
      </c>
      <c r="T17" s="24" t="n">
        <v>0.52739192519209</v>
      </c>
      <c r="U17" s="24" t="n">
        <v>0.515796727888452</v>
      </c>
      <c r="V17" s="24" t="n">
        <v>0.537020241430577</v>
      </c>
      <c r="W17" s="24"/>
      <c r="X17" s="24" t="n">
        <v>0.542905567809493</v>
      </c>
      <c r="Y17" s="24" t="n">
        <v>0.604585226484867</v>
      </c>
      <c r="Z17" s="24"/>
      <c r="AA17" s="24" t="n">
        <v>0.649951411235171</v>
      </c>
      <c r="AB17" s="24" t="n">
        <v>0.53842447698244</v>
      </c>
      <c r="AC17" s="24" t="n">
        <v>0.541266672010155</v>
      </c>
      <c r="AD17" s="24"/>
      <c r="AE17" s="24" t="n">
        <v>0.570022844504996</v>
      </c>
      <c r="AF17" s="24" t="n">
        <v>0.559048725371581</v>
      </c>
      <c r="AG17" s="24" t="n">
        <v>0.568284205122542</v>
      </c>
      <c r="AH17" s="24"/>
      <c r="AI17" s="24" t="n">
        <v>0.620552565874395</v>
      </c>
      <c r="AJ17" s="24" t="n">
        <v>0.635683304198205</v>
      </c>
    </row>
    <row r="18">
      <c r="B18" s="18"/>
    </row>
    <row r="19">
      <c r="B19" t="s">
        <v>63</v>
      </c>
    </row>
    <row r="20">
      <c r="B20" t="s">
        <v>64</v>
      </c>
    </row>
    <row r="22">
      <c r="B22"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170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158</v>
      </c>
      <c r="C9" s="16" t="n">
        <v>0.161215656265812</v>
      </c>
      <c r="D9" s="16" t="n">
        <v>0.1783754820087</v>
      </c>
      <c r="E9" s="16" t="n">
        <v>0.144105172592583</v>
      </c>
      <c r="F9" s="16"/>
      <c r="G9" s="16" t="n">
        <v>0.155634353194188</v>
      </c>
      <c r="H9" s="16" t="n">
        <v>0.161116142359157</v>
      </c>
      <c r="I9" s="16" t="n">
        <v>0.163512622558577</v>
      </c>
      <c r="J9" s="16"/>
      <c r="K9" s="16" t="n">
        <v>0.193986122625404</v>
      </c>
      <c r="L9" s="16" t="n">
        <v>0.115957083343847</v>
      </c>
      <c r="M9" s="16" t="n">
        <v>0.161542449268464</v>
      </c>
      <c r="N9" s="16" t="n">
        <v>0.184552722445875</v>
      </c>
      <c r="O9" s="16" t="n">
        <v>0.155500589976892</v>
      </c>
      <c r="P9" s="16" t="n">
        <v>0.175651696543368</v>
      </c>
      <c r="Q9" s="16" t="n">
        <v>0.130546196278617</v>
      </c>
      <c r="R9" s="16" t="n">
        <v>0.189163345396216</v>
      </c>
      <c r="S9" s="16" t="n">
        <v>0.174708603668172</v>
      </c>
      <c r="T9" s="16" t="n">
        <v>0.14074750197678</v>
      </c>
      <c r="U9" s="16" t="n">
        <v>0.151548181531072</v>
      </c>
      <c r="V9" s="16" t="n">
        <v>0.176326299154985</v>
      </c>
      <c r="W9" s="16"/>
      <c r="X9" s="16" t="n">
        <v>0.137218400974642</v>
      </c>
      <c r="Y9" s="16" t="n">
        <v>0.202214368347223</v>
      </c>
      <c r="Z9" s="16"/>
      <c r="AA9" s="16" t="n">
        <v>0.198269720162054</v>
      </c>
      <c r="AB9" s="16" t="n">
        <v>0.150170423414128</v>
      </c>
      <c r="AC9" s="16" t="n">
        <v>0.149227333853078</v>
      </c>
      <c r="AD9" s="16"/>
      <c r="AE9" s="16" t="n">
        <v>0.194294915511052</v>
      </c>
      <c r="AF9" s="16" t="n">
        <v>0.126474923180053</v>
      </c>
      <c r="AG9" s="16" t="n">
        <v>0.147469552511493</v>
      </c>
      <c r="AH9" s="16"/>
      <c r="AI9" s="16" t="n">
        <v>0.206082008498667</v>
      </c>
      <c r="AJ9" s="16" t="n">
        <v>0.14105508091076</v>
      </c>
    </row>
    <row r="10">
      <c r="B10" s="17" t="s">
        <v>159</v>
      </c>
      <c r="C10" s="16" t="n">
        <v>0.380748105036784</v>
      </c>
      <c r="D10" s="16" t="n">
        <v>0.380382553029522</v>
      </c>
      <c r="E10" s="16" t="n">
        <v>0.385397951315222</v>
      </c>
      <c r="F10" s="16"/>
      <c r="G10" s="16" t="n">
        <v>0.338537958522191</v>
      </c>
      <c r="H10" s="16" t="n">
        <v>0.403592592534766</v>
      </c>
      <c r="I10" s="16" t="n">
        <v>0.376166762392285</v>
      </c>
      <c r="J10" s="16"/>
      <c r="K10" s="16" t="n">
        <v>0.382166785454496</v>
      </c>
      <c r="L10" s="16" t="n">
        <v>0.373853225214706</v>
      </c>
      <c r="M10" s="16" t="n">
        <v>0.39423898002689</v>
      </c>
      <c r="N10" s="16" t="n">
        <v>0.415530384549445</v>
      </c>
      <c r="O10" s="16" t="n">
        <v>0.367317125997089</v>
      </c>
      <c r="P10" s="16" t="n">
        <v>0.423529311864385</v>
      </c>
      <c r="Q10" s="16" t="n">
        <v>0.382357679834445</v>
      </c>
      <c r="R10" s="16" t="n">
        <v>0.306962104930484</v>
      </c>
      <c r="S10" s="16" t="n">
        <v>0.365461058569782</v>
      </c>
      <c r="T10" s="16" t="n">
        <v>0.378642711011852</v>
      </c>
      <c r="U10" s="16" t="n">
        <v>0.381264400868154</v>
      </c>
      <c r="V10" s="16" t="n">
        <v>0.321850564876274</v>
      </c>
      <c r="W10" s="16"/>
      <c r="X10" s="16" t="n">
        <v>0.371392438911325</v>
      </c>
      <c r="Y10" s="16" t="n">
        <v>0.396732027245947</v>
      </c>
      <c r="Z10" s="16"/>
      <c r="AA10" s="16" t="n">
        <v>0.42746981793966</v>
      </c>
      <c r="AB10" s="16" t="n">
        <v>0.374090462760861</v>
      </c>
      <c r="AC10" s="16" t="n">
        <v>0.355908835406942</v>
      </c>
      <c r="AD10" s="16"/>
      <c r="AE10" s="16" t="n">
        <v>0.383894592448924</v>
      </c>
      <c r="AF10" s="16" t="n">
        <v>0.402228065906009</v>
      </c>
      <c r="AG10" s="16" t="n">
        <v>0.326549350709453</v>
      </c>
      <c r="AH10" s="16"/>
      <c r="AI10" s="16" t="n">
        <v>0.443072653741313</v>
      </c>
      <c r="AJ10" s="16" t="n">
        <v>0.40314129660028</v>
      </c>
    </row>
    <row r="11">
      <c r="B11" s="17" t="s">
        <v>160</v>
      </c>
      <c r="C11" s="16" t="n">
        <v>0.311667799952927</v>
      </c>
      <c r="D11" s="16" t="n">
        <v>0.305875307423652</v>
      </c>
      <c r="E11" s="16" t="n">
        <v>0.315398601770935</v>
      </c>
      <c r="F11" s="16"/>
      <c r="G11" s="16" t="n">
        <v>0.34050569038051</v>
      </c>
      <c r="H11" s="16" t="n">
        <v>0.277706769175119</v>
      </c>
      <c r="I11" s="16" t="n">
        <v>0.331872552401451</v>
      </c>
      <c r="J11" s="16"/>
      <c r="K11" s="16" t="n">
        <v>0.289815362604188</v>
      </c>
      <c r="L11" s="16" t="n">
        <v>0.348972973743138</v>
      </c>
      <c r="M11" s="16" t="n">
        <v>0.298886099578625</v>
      </c>
      <c r="N11" s="16" t="n">
        <v>0.289545609495888</v>
      </c>
      <c r="O11" s="16" t="n">
        <v>0.349199686435299</v>
      </c>
      <c r="P11" s="16" t="n">
        <v>0.235204420509974</v>
      </c>
      <c r="Q11" s="16" t="n">
        <v>0.309777474289758</v>
      </c>
      <c r="R11" s="16" t="n">
        <v>0.285113725958241</v>
      </c>
      <c r="S11" s="16" t="n">
        <v>0.332718175429099</v>
      </c>
      <c r="T11" s="16" t="n">
        <v>0.340535852383064</v>
      </c>
      <c r="U11" s="16" t="n">
        <v>0.262429809265021</v>
      </c>
      <c r="V11" s="16" t="n">
        <v>0.463712373127376</v>
      </c>
      <c r="W11" s="16"/>
      <c r="X11" s="16" t="n">
        <v>0.334569497468981</v>
      </c>
      <c r="Y11" s="16" t="n">
        <v>0.272540821002891</v>
      </c>
      <c r="Z11" s="16"/>
      <c r="AA11" s="16" t="n">
        <v>0.285014967174626</v>
      </c>
      <c r="AB11" s="16" t="n">
        <v>0.310392611444041</v>
      </c>
      <c r="AC11" s="16" t="n">
        <v>0.332623102107171</v>
      </c>
      <c r="AD11" s="16"/>
      <c r="AE11" s="16" t="n">
        <v>0.288254468530288</v>
      </c>
      <c r="AF11" s="16" t="n">
        <v>0.322628750325195</v>
      </c>
      <c r="AG11" s="16" t="n">
        <v>0.350480774341531</v>
      </c>
      <c r="AH11" s="16"/>
      <c r="AI11" s="16" t="n">
        <v>0.23295764184782</v>
      </c>
      <c r="AJ11" s="16" t="n">
        <v>0.325266097219564</v>
      </c>
    </row>
    <row r="12">
      <c r="B12" s="17" t="s">
        <v>161</v>
      </c>
      <c r="C12" s="16" t="n">
        <v>0.108275177541516</v>
      </c>
      <c r="D12" s="16" t="n">
        <v>0.0971406604248137</v>
      </c>
      <c r="E12" s="16" t="n">
        <v>0.117186829561109</v>
      </c>
      <c r="F12" s="16"/>
      <c r="G12" s="16" t="n">
        <v>0.1272925763765</v>
      </c>
      <c r="H12" s="16" t="n">
        <v>0.115179294109773</v>
      </c>
      <c r="I12" s="16" t="n">
        <v>0.0943410612123673</v>
      </c>
      <c r="J12" s="16"/>
      <c r="K12" s="16" t="n">
        <v>0.0884419594707252</v>
      </c>
      <c r="L12" s="16" t="n">
        <v>0.132084808222793</v>
      </c>
      <c r="M12" s="16" t="n">
        <v>0.109862564261288</v>
      </c>
      <c r="N12" s="16" t="n">
        <v>0.103582116654012</v>
      </c>
      <c r="O12" s="16" t="n">
        <v>0.0998703822387043</v>
      </c>
      <c r="P12" s="16" t="n">
        <v>0.118856084475719</v>
      </c>
      <c r="Q12" s="16" t="n">
        <v>0.110578787786996</v>
      </c>
      <c r="R12" s="16" t="n">
        <v>0.148814302175225</v>
      </c>
      <c r="S12" s="16" t="n">
        <v>0.114975826645512</v>
      </c>
      <c r="T12" s="16" t="n">
        <v>0.0953139618781915</v>
      </c>
      <c r="U12" s="16" t="n">
        <v>0.1085605497862</v>
      </c>
      <c r="V12" s="16" t="n">
        <v>0.0381107628413654</v>
      </c>
      <c r="W12" s="16"/>
      <c r="X12" s="16" t="n">
        <v>0.119077034568849</v>
      </c>
      <c r="Y12" s="16" t="n">
        <v>0.089820474250047</v>
      </c>
      <c r="Z12" s="16"/>
      <c r="AA12" s="16" t="n">
        <v>0.0664984727116368</v>
      </c>
      <c r="AB12" s="16" t="n">
        <v>0.131886856832452</v>
      </c>
      <c r="AC12" s="16" t="n">
        <v>0.106866158837974</v>
      </c>
      <c r="AD12" s="16"/>
      <c r="AE12" s="16" t="n">
        <v>0.101716582574905</v>
      </c>
      <c r="AF12" s="16" t="n">
        <v>0.107615917922573</v>
      </c>
      <c r="AG12" s="16" t="n">
        <v>0.127106832267681</v>
      </c>
      <c r="AH12" s="16"/>
      <c r="AI12" s="16" t="n">
        <v>0.0961212490048735</v>
      </c>
      <c r="AJ12" s="16" t="n">
        <v>0.102093845882316</v>
      </c>
    </row>
    <row r="13">
      <c r="B13" s="17" t="s">
        <v>162</v>
      </c>
      <c r="C13" s="16" t="n">
        <v>0.0204915187462862</v>
      </c>
      <c r="D13" s="16" t="n">
        <v>0.0135596581518287</v>
      </c>
      <c r="E13" s="16" t="n">
        <v>0.0269122344981324</v>
      </c>
      <c r="F13" s="16"/>
      <c r="G13" s="16" t="n">
        <v>0.018463874643234</v>
      </c>
      <c r="H13" s="16" t="n">
        <v>0.0187199657087581</v>
      </c>
      <c r="I13" s="16" t="n">
        <v>0.0229404621543364</v>
      </c>
      <c r="J13" s="16"/>
      <c r="K13" s="16" t="n">
        <v>0.0261574228084807</v>
      </c>
      <c r="L13" s="16" t="n">
        <v>0.00905427609272659</v>
      </c>
      <c r="M13" s="16" t="n">
        <v>0.0132468066010508</v>
      </c>
      <c r="N13" s="16" t="n">
        <v>0</v>
      </c>
      <c r="O13" s="16" t="n">
        <v>0.0231406417073819</v>
      </c>
      <c r="P13" s="16" t="n">
        <v>0.0245098220696226</v>
      </c>
      <c r="Q13" s="16" t="n">
        <v>0.034397395274675</v>
      </c>
      <c r="R13" s="16" t="n">
        <v>0.0575997115532119</v>
      </c>
      <c r="S13" s="16" t="n">
        <v>0.0121363356874346</v>
      </c>
      <c r="T13" s="16" t="n">
        <v>0.0250263084741289</v>
      </c>
      <c r="U13" s="16" t="n">
        <v>0.0408453116458373</v>
      </c>
      <c r="V13" s="16" t="n">
        <v>0</v>
      </c>
      <c r="W13" s="16"/>
      <c r="X13" s="16" t="n">
        <v>0.0201308640511153</v>
      </c>
      <c r="Y13" s="16" t="n">
        <v>0.0211076882968748</v>
      </c>
      <c r="Z13" s="16"/>
      <c r="AA13" s="16" t="n">
        <v>0.0141153267038703</v>
      </c>
      <c r="AB13" s="16" t="n">
        <v>0.0150598817007083</v>
      </c>
      <c r="AC13" s="16" t="n">
        <v>0.0323617129904475</v>
      </c>
      <c r="AD13" s="16"/>
      <c r="AE13" s="16" t="n">
        <v>0.0148045501418944</v>
      </c>
      <c r="AF13" s="16" t="n">
        <v>0.0233117636006357</v>
      </c>
      <c r="AG13" s="16" t="n">
        <v>0.0295820294482019</v>
      </c>
      <c r="AH13" s="16"/>
      <c r="AI13" s="16" t="n">
        <v>0.0115693588442228</v>
      </c>
      <c r="AJ13" s="16" t="n">
        <v>0.0126756226819417</v>
      </c>
    </row>
    <row r="14">
      <c r="B14" s="17" t="s">
        <v>163</v>
      </c>
      <c r="C14" s="16" t="n">
        <v>0.0176017424566754</v>
      </c>
      <c r="D14" s="16" t="n">
        <v>0.0246663389614836</v>
      </c>
      <c r="E14" s="16" t="n">
        <v>0.0109992102620188</v>
      </c>
      <c r="F14" s="16"/>
      <c r="G14" s="16" t="n">
        <v>0.0195655468833768</v>
      </c>
      <c r="H14" s="16" t="n">
        <v>0.0236852361124262</v>
      </c>
      <c r="I14" s="16" t="n">
        <v>0.011166539280983</v>
      </c>
      <c r="J14" s="16"/>
      <c r="K14" s="16" t="n">
        <v>0.0194323470367067</v>
      </c>
      <c r="L14" s="16" t="n">
        <v>0.0200776333827886</v>
      </c>
      <c r="M14" s="16" t="n">
        <v>0.0222231002636825</v>
      </c>
      <c r="N14" s="16" t="n">
        <v>0.00678916685477921</v>
      </c>
      <c r="O14" s="16" t="n">
        <v>0.00497157364463418</v>
      </c>
      <c r="P14" s="16" t="n">
        <v>0.0222486645369315</v>
      </c>
      <c r="Q14" s="16" t="n">
        <v>0.0323424665355093</v>
      </c>
      <c r="R14" s="16" t="n">
        <v>0.0123468099866224</v>
      </c>
      <c r="S14" s="16" t="n">
        <v>0</v>
      </c>
      <c r="T14" s="16" t="n">
        <v>0.0197336642759842</v>
      </c>
      <c r="U14" s="16" t="n">
        <v>0.0553517469037151</v>
      </c>
      <c r="V14" s="16" t="n">
        <v>0</v>
      </c>
      <c r="W14" s="16"/>
      <c r="X14" s="16" t="n">
        <v>0.0176117640250891</v>
      </c>
      <c r="Y14" s="16" t="n">
        <v>0.0175846208570169</v>
      </c>
      <c r="Z14" s="16"/>
      <c r="AA14" s="16" t="n">
        <v>0.00863169530815291</v>
      </c>
      <c r="AB14" s="16" t="n">
        <v>0.0183997638478097</v>
      </c>
      <c r="AC14" s="16" t="n">
        <v>0.0230128568043872</v>
      </c>
      <c r="AD14" s="16"/>
      <c r="AE14" s="16" t="n">
        <v>0.0170348907929357</v>
      </c>
      <c r="AF14" s="16" t="n">
        <v>0.0177405790655345</v>
      </c>
      <c r="AG14" s="16" t="n">
        <v>0.0188114607216403</v>
      </c>
      <c r="AH14" s="16"/>
      <c r="AI14" s="16" t="n">
        <v>0.010197088063104</v>
      </c>
      <c r="AJ14" s="16" t="n">
        <v>0.0157680567051374</v>
      </c>
    </row>
    <row r="15">
      <c r="B15" s="17" t="s">
        <v>164</v>
      </c>
      <c r="C15" s="23" t="n">
        <v>0.541963761302596</v>
      </c>
      <c r="D15" s="23" t="n">
        <v>0.558758035038222</v>
      </c>
      <c r="E15" s="23" t="n">
        <v>0.529503123907805</v>
      </c>
      <c r="F15" s="23"/>
      <c r="G15" s="23" t="n">
        <v>0.49417231171638</v>
      </c>
      <c r="H15" s="23" t="n">
        <v>0.564708734893924</v>
      </c>
      <c r="I15" s="23" t="n">
        <v>0.539679384950862</v>
      </c>
      <c r="J15" s="23"/>
      <c r="K15" s="23" t="n">
        <v>0.576152908079899</v>
      </c>
      <c r="L15" s="23" t="n">
        <v>0.489810308558554</v>
      </c>
      <c r="M15" s="23" t="n">
        <v>0.555781429295354</v>
      </c>
      <c r="N15" s="23" t="n">
        <v>0.600083106995321</v>
      </c>
      <c r="O15" s="23" t="n">
        <v>0.522817715973981</v>
      </c>
      <c r="P15" s="23" t="n">
        <v>0.599181008407753</v>
      </c>
      <c r="Q15" s="23" t="n">
        <v>0.512903876113062</v>
      </c>
      <c r="R15" s="23" t="n">
        <v>0.4961254503267</v>
      </c>
      <c r="S15" s="23" t="n">
        <v>0.540169662237954</v>
      </c>
      <c r="T15" s="23" t="n">
        <v>0.519390212988631</v>
      </c>
      <c r="U15" s="23" t="n">
        <v>0.532812582399226</v>
      </c>
      <c r="V15" s="23" t="n">
        <v>0.498176864031259</v>
      </c>
      <c r="W15" s="23"/>
      <c r="X15" s="23" t="n">
        <v>0.508610839885966</v>
      </c>
      <c r="Y15" s="23" t="n">
        <v>0.59894639559317</v>
      </c>
      <c r="Z15" s="23"/>
      <c r="AA15" s="23" t="n">
        <v>0.625739538101714</v>
      </c>
      <c r="AB15" s="23" t="n">
        <v>0.524260886174989</v>
      </c>
      <c r="AC15" s="23" t="n">
        <v>0.50513616926002</v>
      </c>
      <c r="AD15" s="23"/>
      <c r="AE15" s="23" t="n">
        <v>0.578189507959977</v>
      </c>
      <c r="AF15" s="23" t="n">
        <v>0.528702989086062</v>
      </c>
      <c r="AG15" s="23" t="n">
        <v>0.474018903220946</v>
      </c>
      <c r="AH15" s="23"/>
      <c r="AI15" s="23" t="n">
        <v>0.64915466223998</v>
      </c>
      <c r="AJ15" s="23" t="n">
        <v>0.544196377511041</v>
      </c>
    </row>
    <row r="16">
      <c r="B16" s="17" t="s">
        <v>165</v>
      </c>
      <c r="C16" s="23" t="n">
        <v>0.128766696287802</v>
      </c>
      <c r="D16" s="23" t="n">
        <v>0.110700318576642</v>
      </c>
      <c r="E16" s="23" t="n">
        <v>0.144099064059242</v>
      </c>
      <c r="F16" s="23"/>
      <c r="G16" s="23" t="n">
        <v>0.145756451019734</v>
      </c>
      <c r="H16" s="23" t="n">
        <v>0.133899259818531</v>
      </c>
      <c r="I16" s="23" t="n">
        <v>0.117281523366704</v>
      </c>
      <c r="J16" s="23"/>
      <c r="K16" s="23" t="n">
        <v>0.114599382279206</v>
      </c>
      <c r="L16" s="23" t="n">
        <v>0.141139084315519</v>
      </c>
      <c r="M16" s="23" t="n">
        <v>0.123109370862339</v>
      </c>
      <c r="N16" s="23" t="n">
        <v>0.103582116654012</v>
      </c>
      <c r="O16" s="23" t="n">
        <v>0.123011023946086</v>
      </c>
      <c r="P16" s="23" t="n">
        <v>0.143365906545341</v>
      </c>
      <c r="Q16" s="23" t="n">
        <v>0.144976183061671</v>
      </c>
      <c r="R16" s="23" t="n">
        <v>0.206414013728437</v>
      </c>
      <c r="S16" s="23" t="n">
        <v>0.127112162332947</v>
      </c>
      <c r="T16" s="23" t="n">
        <v>0.12034027035232</v>
      </c>
      <c r="U16" s="23" t="n">
        <v>0.149405861432038</v>
      </c>
      <c r="V16" s="23" t="n">
        <v>0.0381107628413654</v>
      </c>
      <c r="W16" s="23"/>
      <c r="X16" s="23" t="n">
        <v>0.139207898619964</v>
      </c>
      <c r="Y16" s="23" t="n">
        <v>0.110928162546922</v>
      </c>
      <c r="Z16" s="23"/>
      <c r="AA16" s="23" t="n">
        <v>0.0806137994155072</v>
      </c>
      <c r="AB16" s="23" t="n">
        <v>0.14694673853316</v>
      </c>
      <c r="AC16" s="23" t="n">
        <v>0.139227871828422</v>
      </c>
      <c r="AD16" s="23"/>
      <c r="AE16" s="23" t="n">
        <v>0.116521132716799</v>
      </c>
      <c r="AF16" s="23" t="n">
        <v>0.130927681523209</v>
      </c>
      <c r="AG16" s="23" t="n">
        <v>0.156688861715883</v>
      </c>
      <c r="AH16" s="23"/>
      <c r="AI16" s="23" t="n">
        <v>0.107690607849096</v>
      </c>
      <c r="AJ16" s="23" t="n">
        <v>0.114769468564258</v>
      </c>
    </row>
    <row r="17">
      <c r="B17" s="17" t="s">
        <v>138</v>
      </c>
      <c r="C17" s="24" t="n">
        <v>0.413197065014794</v>
      </c>
      <c r="D17" s="24" t="n">
        <v>0.448057716461579</v>
      </c>
      <c r="E17" s="24" t="n">
        <v>0.385404059848563</v>
      </c>
      <c r="F17" s="24"/>
      <c r="G17" s="24" t="n">
        <v>0.348415860696646</v>
      </c>
      <c r="H17" s="24" t="n">
        <v>0.430809475075393</v>
      </c>
      <c r="I17" s="24" t="n">
        <v>0.422397861584158</v>
      </c>
      <c r="J17" s="24"/>
      <c r="K17" s="24" t="n">
        <v>0.461553525800693</v>
      </c>
      <c r="L17" s="24" t="n">
        <v>0.348671224243034</v>
      </c>
      <c r="M17" s="24" t="n">
        <v>0.432672058433016</v>
      </c>
      <c r="N17" s="24" t="n">
        <v>0.496500990341309</v>
      </c>
      <c r="O17" s="24" t="n">
        <v>0.399806692027895</v>
      </c>
      <c r="P17" s="24" t="n">
        <v>0.455815101862412</v>
      </c>
      <c r="Q17" s="24" t="n">
        <v>0.367927693051391</v>
      </c>
      <c r="R17" s="24" t="n">
        <v>0.289711436598263</v>
      </c>
      <c r="S17" s="24" t="n">
        <v>0.413057499905007</v>
      </c>
      <c r="T17" s="24" t="n">
        <v>0.399049942636311</v>
      </c>
      <c r="U17" s="24" t="n">
        <v>0.383406720967189</v>
      </c>
      <c r="V17" s="24" t="n">
        <v>0.460066101189893</v>
      </c>
      <c r="W17" s="24"/>
      <c r="X17" s="24" t="n">
        <v>0.369402941266002</v>
      </c>
      <c r="Y17" s="24" t="n">
        <v>0.488018233046248</v>
      </c>
      <c r="Z17" s="24"/>
      <c r="AA17" s="24" t="n">
        <v>0.545125738686207</v>
      </c>
      <c r="AB17" s="24" t="n">
        <v>0.377314147641829</v>
      </c>
      <c r="AC17" s="24" t="n">
        <v>0.365908297431598</v>
      </c>
      <c r="AD17" s="24"/>
      <c r="AE17" s="24" t="n">
        <v>0.461668375243177</v>
      </c>
      <c r="AF17" s="24" t="n">
        <v>0.397775307562853</v>
      </c>
      <c r="AG17" s="24" t="n">
        <v>0.317330041505063</v>
      </c>
      <c r="AH17" s="24"/>
      <c r="AI17" s="24" t="n">
        <v>0.541464054390884</v>
      </c>
      <c r="AJ17" s="24" t="n">
        <v>0.429426908946783</v>
      </c>
    </row>
    <row r="18">
      <c r="B18" s="18"/>
    </row>
    <row r="19">
      <c r="B19" t="s">
        <v>63</v>
      </c>
    </row>
    <row r="20">
      <c r="B20" t="s">
        <v>64</v>
      </c>
    </row>
    <row r="22">
      <c r="B22"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171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158</v>
      </c>
      <c r="C9" s="16" t="n">
        <v>0.144679792801412</v>
      </c>
      <c r="D9" s="16" t="n">
        <v>0.157874931653778</v>
      </c>
      <c r="E9" s="16" t="n">
        <v>0.130670821507051</v>
      </c>
      <c r="F9" s="16"/>
      <c r="G9" s="16" t="n">
        <v>0.134208101604517</v>
      </c>
      <c r="H9" s="16" t="n">
        <v>0.151660398136176</v>
      </c>
      <c r="I9" s="16" t="n">
        <v>0.142321503812734</v>
      </c>
      <c r="J9" s="16"/>
      <c r="K9" s="16" t="n">
        <v>0.147216696605056</v>
      </c>
      <c r="L9" s="16" t="n">
        <v>0.124032879711016</v>
      </c>
      <c r="M9" s="16" t="n">
        <v>0.137579758771314</v>
      </c>
      <c r="N9" s="16" t="n">
        <v>0.127764436428348</v>
      </c>
      <c r="O9" s="16" t="n">
        <v>0.161537342718606</v>
      </c>
      <c r="P9" s="16" t="n">
        <v>0.199028983946842</v>
      </c>
      <c r="Q9" s="16" t="n">
        <v>0.133988625805115</v>
      </c>
      <c r="R9" s="16" t="n">
        <v>0.165187804776849</v>
      </c>
      <c r="S9" s="16" t="n">
        <v>0.134237301846618</v>
      </c>
      <c r="T9" s="16" t="n">
        <v>0.094725738649092</v>
      </c>
      <c r="U9" s="16" t="n">
        <v>0.174745860828014</v>
      </c>
      <c r="V9" s="16" t="n">
        <v>0.222505936787709</v>
      </c>
      <c r="W9" s="16"/>
      <c r="X9" s="16" t="n">
        <v>0.126154430096831</v>
      </c>
      <c r="Y9" s="16" t="n">
        <v>0.176329912888616</v>
      </c>
      <c r="Z9" s="16"/>
      <c r="AA9" s="16" t="n">
        <v>0.145351809459366</v>
      </c>
      <c r="AB9" s="16" t="n">
        <v>0.134052518668201</v>
      </c>
      <c r="AC9" s="16" t="n">
        <v>0.158408913386108</v>
      </c>
      <c r="AD9" s="16"/>
      <c r="AE9" s="16" t="n">
        <v>0.155855854914757</v>
      </c>
      <c r="AF9" s="16" t="n">
        <v>0.129358187183125</v>
      </c>
      <c r="AG9" s="16" t="n">
        <v>0.147684427065959</v>
      </c>
      <c r="AH9" s="16"/>
      <c r="AI9" s="16" t="n">
        <v>0.137125429735554</v>
      </c>
      <c r="AJ9" s="16" t="n">
        <v>0.131534330282217</v>
      </c>
    </row>
    <row r="10">
      <c r="B10" s="17" t="s">
        <v>159</v>
      </c>
      <c r="C10" s="16" t="n">
        <v>0.320629756270507</v>
      </c>
      <c r="D10" s="16" t="n">
        <v>0.329453023080725</v>
      </c>
      <c r="E10" s="16" t="n">
        <v>0.311871681847984</v>
      </c>
      <c r="F10" s="16"/>
      <c r="G10" s="16" t="n">
        <v>0.294384569777658</v>
      </c>
      <c r="H10" s="16" t="n">
        <v>0.316377917764629</v>
      </c>
      <c r="I10" s="16" t="n">
        <v>0.33495109282319</v>
      </c>
      <c r="J10" s="16"/>
      <c r="K10" s="16" t="n">
        <v>0.361238143155226</v>
      </c>
      <c r="L10" s="16" t="n">
        <v>0.367481742615021</v>
      </c>
      <c r="M10" s="16" t="n">
        <v>0.305778420006572</v>
      </c>
      <c r="N10" s="16" t="n">
        <v>0.290156363389477</v>
      </c>
      <c r="O10" s="16" t="n">
        <v>0.30149150016501</v>
      </c>
      <c r="P10" s="16" t="n">
        <v>0.331240692624008</v>
      </c>
      <c r="Q10" s="16" t="n">
        <v>0.313094576657496</v>
      </c>
      <c r="R10" s="16" t="n">
        <v>0.290079532542815</v>
      </c>
      <c r="S10" s="16" t="n">
        <v>0.3111844931996</v>
      </c>
      <c r="T10" s="16" t="n">
        <v>0.298377653075497</v>
      </c>
      <c r="U10" s="16" t="n">
        <v>0.294431610673783</v>
      </c>
      <c r="V10" s="16" t="n">
        <v>0.25798633463607</v>
      </c>
      <c r="W10" s="16"/>
      <c r="X10" s="16" t="n">
        <v>0.312963529498763</v>
      </c>
      <c r="Y10" s="16" t="n">
        <v>0.333727313484944</v>
      </c>
      <c r="Z10" s="16"/>
      <c r="AA10" s="16" t="n">
        <v>0.336598491220107</v>
      </c>
      <c r="AB10" s="16" t="n">
        <v>0.322054308005402</v>
      </c>
      <c r="AC10" s="16" t="n">
        <v>0.307191130945698</v>
      </c>
      <c r="AD10" s="16"/>
      <c r="AE10" s="16" t="n">
        <v>0.317886437499432</v>
      </c>
      <c r="AF10" s="16" t="n">
        <v>0.323185778687633</v>
      </c>
      <c r="AG10" s="16" t="n">
        <v>0.322463490501385</v>
      </c>
      <c r="AH10" s="16"/>
      <c r="AI10" s="16" t="n">
        <v>0.363083929884424</v>
      </c>
      <c r="AJ10" s="16" t="n">
        <v>0.31898430983062</v>
      </c>
    </row>
    <row r="11">
      <c r="B11" s="17" t="s">
        <v>160</v>
      </c>
      <c r="C11" s="16" t="n">
        <v>0.333443019849354</v>
      </c>
      <c r="D11" s="16" t="n">
        <v>0.312281517252591</v>
      </c>
      <c r="E11" s="16" t="n">
        <v>0.352435380187873</v>
      </c>
      <c r="F11" s="16"/>
      <c r="G11" s="16" t="n">
        <v>0.347552199055644</v>
      </c>
      <c r="H11" s="16" t="n">
        <v>0.323096447336802</v>
      </c>
      <c r="I11" s="16" t="n">
        <v>0.337496067818134</v>
      </c>
      <c r="J11" s="16"/>
      <c r="K11" s="16" t="n">
        <v>0.309957894699209</v>
      </c>
      <c r="L11" s="16" t="n">
        <v>0.310135372616147</v>
      </c>
      <c r="M11" s="16" t="n">
        <v>0.343070157964992</v>
      </c>
      <c r="N11" s="16" t="n">
        <v>0.362904262172776</v>
      </c>
      <c r="O11" s="16" t="n">
        <v>0.36000134262354</v>
      </c>
      <c r="P11" s="16" t="n">
        <v>0.294946281726307</v>
      </c>
      <c r="Q11" s="16" t="n">
        <v>0.315728317008967</v>
      </c>
      <c r="R11" s="16" t="n">
        <v>0.296779341480059</v>
      </c>
      <c r="S11" s="16" t="n">
        <v>0.361481410702266</v>
      </c>
      <c r="T11" s="16" t="n">
        <v>0.386007775651898</v>
      </c>
      <c r="U11" s="16" t="n">
        <v>0.32061126429819</v>
      </c>
      <c r="V11" s="16" t="n">
        <v>0.362194149244125</v>
      </c>
      <c r="W11" s="16"/>
      <c r="X11" s="16" t="n">
        <v>0.338323840781266</v>
      </c>
      <c r="Y11" s="16" t="n">
        <v>0.325104259033569</v>
      </c>
      <c r="Z11" s="16"/>
      <c r="AA11" s="16" t="n">
        <v>0.308171313170633</v>
      </c>
      <c r="AB11" s="16" t="n">
        <v>0.322343560524545</v>
      </c>
      <c r="AC11" s="16" t="n">
        <v>0.366541242589782</v>
      </c>
      <c r="AD11" s="16"/>
      <c r="AE11" s="16" t="n">
        <v>0.308608452750776</v>
      </c>
      <c r="AF11" s="16" t="n">
        <v>0.350188983700656</v>
      </c>
      <c r="AG11" s="16" t="n">
        <v>0.363686425677327</v>
      </c>
      <c r="AH11" s="16"/>
      <c r="AI11" s="16" t="n">
        <v>0.268809489846268</v>
      </c>
      <c r="AJ11" s="16" t="n">
        <v>0.332907293470407</v>
      </c>
    </row>
    <row r="12">
      <c r="B12" s="17" t="s">
        <v>161</v>
      </c>
      <c r="C12" s="16" t="n">
        <v>0.158331608831364</v>
      </c>
      <c r="D12" s="16" t="n">
        <v>0.154814182197083</v>
      </c>
      <c r="E12" s="16" t="n">
        <v>0.163655407644535</v>
      </c>
      <c r="F12" s="16"/>
      <c r="G12" s="16" t="n">
        <v>0.165434164664473</v>
      </c>
      <c r="H12" s="16" t="n">
        <v>0.15757063022958</v>
      </c>
      <c r="I12" s="16" t="n">
        <v>0.156234341070811</v>
      </c>
      <c r="J12" s="16"/>
      <c r="K12" s="16" t="n">
        <v>0.142794844373901</v>
      </c>
      <c r="L12" s="16" t="n">
        <v>0.164410977628757</v>
      </c>
      <c r="M12" s="16" t="n">
        <v>0.161327790037093</v>
      </c>
      <c r="N12" s="16" t="n">
        <v>0.201866477627654</v>
      </c>
      <c r="O12" s="16" t="n">
        <v>0.156826423930135</v>
      </c>
      <c r="P12" s="16" t="n">
        <v>0.134381622062067</v>
      </c>
      <c r="Q12" s="16" t="n">
        <v>0.176672346519737</v>
      </c>
      <c r="R12" s="16" t="n">
        <v>0.171394726064365</v>
      </c>
      <c r="S12" s="16" t="n">
        <v>0.151231306164505</v>
      </c>
      <c r="T12" s="16" t="n">
        <v>0.138919793486481</v>
      </c>
      <c r="U12" s="16" t="n">
        <v>0.167887853582926</v>
      </c>
      <c r="V12" s="16" t="n">
        <v>0.140813794608212</v>
      </c>
      <c r="W12" s="16"/>
      <c r="X12" s="16" t="n">
        <v>0.179154038604721</v>
      </c>
      <c r="Y12" s="16" t="n">
        <v>0.122757006954817</v>
      </c>
      <c r="Z12" s="16"/>
      <c r="AA12" s="16" t="n">
        <v>0.176499550378597</v>
      </c>
      <c r="AB12" s="16" t="n">
        <v>0.171562225905959</v>
      </c>
      <c r="AC12" s="16" t="n">
        <v>0.127513469159511</v>
      </c>
      <c r="AD12" s="16"/>
      <c r="AE12" s="16" t="n">
        <v>0.174641467071608</v>
      </c>
      <c r="AF12" s="16" t="n">
        <v>0.157262111872387</v>
      </c>
      <c r="AG12" s="16" t="n">
        <v>0.117282207913754</v>
      </c>
      <c r="AH12" s="16"/>
      <c r="AI12" s="16" t="n">
        <v>0.198794721703107</v>
      </c>
      <c r="AJ12" s="16" t="n">
        <v>0.171749050452478</v>
      </c>
    </row>
    <row r="13">
      <c r="B13" s="17" t="s">
        <v>162</v>
      </c>
      <c r="C13" s="16" t="n">
        <v>0.0265091471418939</v>
      </c>
      <c r="D13" s="16" t="n">
        <v>0.0259333482686706</v>
      </c>
      <c r="E13" s="16" t="n">
        <v>0.02776915281774</v>
      </c>
      <c r="F13" s="16"/>
      <c r="G13" s="16" t="n">
        <v>0.0298315164482986</v>
      </c>
      <c r="H13" s="16" t="n">
        <v>0.0310093890190735</v>
      </c>
      <c r="I13" s="16" t="n">
        <v>0.0210102931673107</v>
      </c>
      <c r="J13" s="16"/>
      <c r="K13" s="16" t="n">
        <v>0.0209634067563952</v>
      </c>
      <c r="L13" s="16" t="n">
        <v>0.02916250852761</v>
      </c>
      <c r="M13" s="16" t="n">
        <v>0.0308221752978238</v>
      </c>
      <c r="N13" s="16" t="n">
        <v>0</v>
      </c>
      <c r="O13" s="16" t="n">
        <v>0.0201433905627092</v>
      </c>
      <c r="P13" s="16" t="n">
        <v>0.016819950826759</v>
      </c>
      <c r="Q13" s="16" t="n">
        <v>0.0295860986850712</v>
      </c>
      <c r="R13" s="16" t="n">
        <v>0.0642117851492903</v>
      </c>
      <c r="S13" s="16" t="n">
        <v>0.0385446415560996</v>
      </c>
      <c r="T13" s="16" t="n">
        <v>0.0457877865643625</v>
      </c>
      <c r="U13" s="16" t="n">
        <v>0.0116679239400913</v>
      </c>
      <c r="V13" s="16" t="n">
        <v>0.0164997847238826</v>
      </c>
      <c r="W13" s="16"/>
      <c r="X13" s="16" t="n">
        <v>0.0291931765497823</v>
      </c>
      <c r="Y13" s="16" t="n">
        <v>0.0219235498485007</v>
      </c>
      <c r="Z13" s="16"/>
      <c r="AA13" s="16" t="n">
        <v>0.0299968450955886</v>
      </c>
      <c r="AB13" s="16" t="n">
        <v>0.0302690373553242</v>
      </c>
      <c r="AC13" s="16" t="n">
        <v>0.0189611715140866</v>
      </c>
      <c r="AD13" s="16"/>
      <c r="AE13" s="16" t="n">
        <v>0.0278686297383105</v>
      </c>
      <c r="AF13" s="16" t="n">
        <v>0.0242362114352265</v>
      </c>
      <c r="AG13" s="16" t="n">
        <v>0.0277478455306573</v>
      </c>
      <c r="AH13" s="16"/>
      <c r="AI13" s="16" t="n">
        <v>0.0302769264939389</v>
      </c>
      <c r="AJ13" s="16" t="n">
        <v>0.0313206077553964</v>
      </c>
    </row>
    <row r="14">
      <c r="B14" s="17" t="s">
        <v>163</v>
      </c>
      <c r="C14" s="16" t="n">
        <v>0.0164066751054688</v>
      </c>
      <c r="D14" s="16" t="n">
        <v>0.0196429975471529</v>
      </c>
      <c r="E14" s="16" t="n">
        <v>0.0135975559948178</v>
      </c>
      <c r="F14" s="16"/>
      <c r="G14" s="16" t="n">
        <v>0.0285894484494095</v>
      </c>
      <c r="H14" s="16" t="n">
        <v>0.0202852175137395</v>
      </c>
      <c r="I14" s="16" t="n">
        <v>0.00798670130781967</v>
      </c>
      <c r="J14" s="16"/>
      <c r="K14" s="16" t="n">
        <v>0.0178290144102126</v>
      </c>
      <c r="L14" s="16" t="n">
        <v>0.00477651890144873</v>
      </c>
      <c r="M14" s="16" t="n">
        <v>0.021421697922206</v>
      </c>
      <c r="N14" s="16" t="n">
        <v>0.0173084603817447</v>
      </c>
      <c r="O14" s="16" t="n">
        <v>0</v>
      </c>
      <c r="P14" s="16" t="n">
        <v>0.0235824688140163</v>
      </c>
      <c r="Q14" s="16" t="n">
        <v>0.0309300353236136</v>
      </c>
      <c r="R14" s="16" t="n">
        <v>0.0123468099866224</v>
      </c>
      <c r="S14" s="16" t="n">
        <v>0.00332084653091218</v>
      </c>
      <c r="T14" s="16" t="n">
        <v>0.0361812525726706</v>
      </c>
      <c r="U14" s="16" t="n">
        <v>0.0306554866769952</v>
      </c>
      <c r="V14" s="16" t="n">
        <v>0</v>
      </c>
      <c r="W14" s="16"/>
      <c r="X14" s="16" t="n">
        <v>0.014210984468637</v>
      </c>
      <c r="Y14" s="16" t="n">
        <v>0.0201579577895531</v>
      </c>
      <c r="Z14" s="16"/>
      <c r="AA14" s="16" t="n">
        <v>0.00338199067570836</v>
      </c>
      <c r="AB14" s="16" t="n">
        <v>0.0197183495405684</v>
      </c>
      <c r="AC14" s="16" t="n">
        <v>0.021384072404814</v>
      </c>
      <c r="AD14" s="16"/>
      <c r="AE14" s="16" t="n">
        <v>0.0151391580251175</v>
      </c>
      <c r="AF14" s="16" t="n">
        <v>0.0157687271209724</v>
      </c>
      <c r="AG14" s="16" t="n">
        <v>0.0211356033109177</v>
      </c>
      <c r="AH14" s="16"/>
      <c r="AI14" s="16" t="n">
        <v>0.00190950233670952</v>
      </c>
      <c r="AJ14" s="16" t="n">
        <v>0.013504408208881</v>
      </c>
    </row>
    <row r="15">
      <c r="B15" s="17" t="s">
        <v>164</v>
      </c>
      <c r="C15" s="23" t="n">
        <v>0.465309549071919</v>
      </c>
      <c r="D15" s="23" t="n">
        <v>0.487327954734502</v>
      </c>
      <c r="E15" s="23" t="n">
        <v>0.442542503355034</v>
      </c>
      <c r="F15" s="23"/>
      <c r="G15" s="23" t="n">
        <v>0.428592671382175</v>
      </c>
      <c r="H15" s="23" t="n">
        <v>0.468038315900805</v>
      </c>
      <c r="I15" s="23" t="n">
        <v>0.477272596635924</v>
      </c>
      <c r="J15" s="23"/>
      <c r="K15" s="23" t="n">
        <v>0.508454839760282</v>
      </c>
      <c r="L15" s="23" t="n">
        <v>0.491514622326037</v>
      </c>
      <c r="M15" s="23" t="n">
        <v>0.443358178777886</v>
      </c>
      <c r="N15" s="23" t="n">
        <v>0.417920799817825</v>
      </c>
      <c r="O15" s="23" t="n">
        <v>0.463028842883616</v>
      </c>
      <c r="P15" s="23" t="n">
        <v>0.530269676570851</v>
      </c>
      <c r="Q15" s="23" t="n">
        <v>0.447083202462611</v>
      </c>
      <c r="R15" s="23" t="n">
        <v>0.455267337319664</v>
      </c>
      <c r="S15" s="23" t="n">
        <v>0.445421795046217</v>
      </c>
      <c r="T15" s="23" t="n">
        <v>0.393103391724589</v>
      </c>
      <c r="U15" s="23" t="n">
        <v>0.469177471501797</v>
      </c>
      <c r="V15" s="23" t="n">
        <v>0.48049227142378</v>
      </c>
      <c r="W15" s="23"/>
      <c r="X15" s="23" t="n">
        <v>0.439117959595594</v>
      </c>
      <c r="Y15" s="23" t="n">
        <v>0.51005722637356</v>
      </c>
      <c r="Z15" s="23"/>
      <c r="AA15" s="23" t="n">
        <v>0.481950300679473</v>
      </c>
      <c r="AB15" s="23" t="n">
        <v>0.456106826673604</v>
      </c>
      <c r="AC15" s="23" t="n">
        <v>0.465600044331807</v>
      </c>
      <c r="AD15" s="23"/>
      <c r="AE15" s="23" t="n">
        <v>0.473742292414188</v>
      </c>
      <c r="AF15" s="23" t="n">
        <v>0.452543965870758</v>
      </c>
      <c r="AG15" s="23" t="n">
        <v>0.470147917567345</v>
      </c>
      <c r="AH15" s="23"/>
      <c r="AI15" s="23" t="n">
        <v>0.500209359619977</v>
      </c>
      <c r="AJ15" s="23" t="n">
        <v>0.450518640112837</v>
      </c>
    </row>
    <row r="16">
      <c r="B16" s="17" t="s">
        <v>165</v>
      </c>
      <c r="C16" s="23" t="n">
        <v>0.184840755973258</v>
      </c>
      <c r="D16" s="23" t="n">
        <v>0.180747530465754</v>
      </c>
      <c r="E16" s="23" t="n">
        <v>0.191424560462275</v>
      </c>
      <c r="F16" s="23"/>
      <c r="G16" s="23" t="n">
        <v>0.195265681112772</v>
      </c>
      <c r="H16" s="23" t="n">
        <v>0.188580019248653</v>
      </c>
      <c r="I16" s="23" t="n">
        <v>0.177244634238122</v>
      </c>
      <c r="J16" s="23"/>
      <c r="K16" s="23" t="n">
        <v>0.163758251130296</v>
      </c>
      <c r="L16" s="23" t="n">
        <v>0.193573486156367</v>
      </c>
      <c r="M16" s="23" t="n">
        <v>0.192149965334916</v>
      </c>
      <c r="N16" s="23" t="n">
        <v>0.201866477627654</v>
      </c>
      <c r="O16" s="23" t="n">
        <v>0.176969814492844</v>
      </c>
      <c r="P16" s="23" t="n">
        <v>0.151201572888826</v>
      </c>
      <c r="Q16" s="23" t="n">
        <v>0.206258445204808</v>
      </c>
      <c r="R16" s="23" t="n">
        <v>0.235606511213655</v>
      </c>
      <c r="S16" s="23" t="n">
        <v>0.189775947720605</v>
      </c>
      <c r="T16" s="23" t="n">
        <v>0.184707580050843</v>
      </c>
      <c r="U16" s="23" t="n">
        <v>0.179555777523017</v>
      </c>
      <c r="V16" s="23" t="n">
        <v>0.157313579332095</v>
      </c>
      <c r="W16" s="23"/>
      <c r="X16" s="23" t="n">
        <v>0.208347215154503</v>
      </c>
      <c r="Y16" s="23" t="n">
        <v>0.144680556803318</v>
      </c>
      <c r="Z16" s="23"/>
      <c r="AA16" s="23" t="n">
        <v>0.206496395474185</v>
      </c>
      <c r="AB16" s="23" t="n">
        <v>0.201831263261283</v>
      </c>
      <c r="AC16" s="23" t="n">
        <v>0.146474640673598</v>
      </c>
      <c r="AD16" s="23"/>
      <c r="AE16" s="23" t="n">
        <v>0.202510096809919</v>
      </c>
      <c r="AF16" s="23" t="n">
        <v>0.181498323307614</v>
      </c>
      <c r="AG16" s="23" t="n">
        <v>0.145030053444411</v>
      </c>
      <c r="AH16" s="23"/>
      <c r="AI16" s="23" t="n">
        <v>0.229071648197045</v>
      </c>
      <c r="AJ16" s="23" t="n">
        <v>0.203069658207875</v>
      </c>
    </row>
    <row r="17">
      <c r="B17" s="17" t="s">
        <v>138</v>
      </c>
      <c r="C17" s="24" t="n">
        <v>0.280468793098661</v>
      </c>
      <c r="D17" s="24" t="n">
        <v>0.306580424268749</v>
      </c>
      <c r="E17" s="24" t="n">
        <v>0.25111794289276</v>
      </c>
      <c r="F17" s="24"/>
      <c r="G17" s="24" t="n">
        <v>0.233326990269403</v>
      </c>
      <c r="H17" s="24" t="n">
        <v>0.279458296652152</v>
      </c>
      <c r="I17" s="24" t="n">
        <v>0.300027962397802</v>
      </c>
      <c r="J17" s="24"/>
      <c r="K17" s="24" t="n">
        <v>0.344696588629986</v>
      </c>
      <c r="L17" s="24" t="n">
        <v>0.29794113616967</v>
      </c>
      <c r="M17" s="24" t="n">
        <v>0.251208213442969</v>
      </c>
      <c r="N17" s="24" t="n">
        <v>0.216054322190172</v>
      </c>
      <c r="O17" s="24" t="n">
        <v>0.286059028390772</v>
      </c>
      <c r="P17" s="24" t="n">
        <v>0.379068103682024</v>
      </c>
      <c r="Q17" s="24" t="n">
        <v>0.240824757257802</v>
      </c>
      <c r="R17" s="24" t="n">
        <v>0.219660826106008</v>
      </c>
      <c r="S17" s="24" t="n">
        <v>0.255645847325613</v>
      </c>
      <c r="T17" s="24" t="n">
        <v>0.208395811673745</v>
      </c>
      <c r="U17" s="24" t="n">
        <v>0.28962169397878</v>
      </c>
      <c r="V17" s="24" t="n">
        <v>0.323178692091685</v>
      </c>
      <c r="W17" s="24"/>
      <c r="X17" s="24" t="n">
        <v>0.230770744441091</v>
      </c>
      <c r="Y17" s="24" t="n">
        <v>0.365376669570242</v>
      </c>
      <c r="Z17" s="24"/>
      <c r="AA17" s="24" t="n">
        <v>0.275453905205288</v>
      </c>
      <c r="AB17" s="24" t="n">
        <v>0.254275563412321</v>
      </c>
      <c r="AC17" s="24" t="n">
        <v>0.319125403658209</v>
      </c>
      <c r="AD17" s="24"/>
      <c r="AE17" s="24" t="n">
        <v>0.27123219560427</v>
      </c>
      <c r="AF17" s="24" t="n">
        <v>0.271045642563144</v>
      </c>
      <c r="AG17" s="24" t="n">
        <v>0.325117864122934</v>
      </c>
      <c r="AH17" s="24"/>
      <c r="AI17" s="24" t="n">
        <v>0.271137711422932</v>
      </c>
      <c r="AJ17" s="24" t="n">
        <v>0.247448981904962</v>
      </c>
    </row>
    <row r="18">
      <c r="B18" s="18"/>
    </row>
    <row r="19">
      <c r="B19" t="s">
        <v>63</v>
      </c>
    </row>
    <row r="20">
      <c r="B20" t="s">
        <v>64</v>
      </c>
    </row>
    <row r="22">
      <c r="B22"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172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158</v>
      </c>
      <c r="C9" s="16" t="n">
        <v>0.275066715837732</v>
      </c>
      <c r="D9" s="16" t="n">
        <v>0.268860614914086</v>
      </c>
      <c r="E9" s="16" t="n">
        <v>0.279161179298354</v>
      </c>
      <c r="F9" s="16"/>
      <c r="G9" s="16" t="n">
        <v>0.27483961985363</v>
      </c>
      <c r="H9" s="16" t="n">
        <v>0.283190820932134</v>
      </c>
      <c r="I9" s="16" t="n">
        <v>0.267598412304434</v>
      </c>
      <c r="J9" s="16"/>
      <c r="K9" s="16" t="n">
        <v>0.300120449880192</v>
      </c>
      <c r="L9" s="16" t="n">
        <v>0.221200127657079</v>
      </c>
      <c r="M9" s="16" t="n">
        <v>0.259165241986267</v>
      </c>
      <c r="N9" s="16" t="n">
        <v>0.339116210111612</v>
      </c>
      <c r="O9" s="16" t="n">
        <v>0.316303529598433</v>
      </c>
      <c r="P9" s="16" t="n">
        <v>0.290917032558878</v>
      </c>
      <c r="Q9" s="16" t="n">
        <v>0.237980659669493</v>
      </c>
      <c r="R9" s="16" t="n">
        <v>0.334739710437519</v>
      </c>
      <c r="S9" s="16" t="n">
        <v>0.279874502380791</v>
      </c>
      <c r="T9" s="16" t="n">
        <v>0.230954661379974</v>
      </c>
      <c r="U9" s="16" t="n">
        <v>0.283635946413186</v>
      </c>
      <c r="V9" s="16" t="n">
        <v>0.205364281683646</v>
      </c>
      <c r="W9" s="16"/>
      <c r="X9" s="16" t="n">
        <v>0.236515439300394</v>
      </c>
      <c r="Y9" s="16" t="n">
        <v>0.340930610185129</v>
      </c>
      <c r="Z9" s="16"/>
      <c r="AA9" s="16" t="n">
        <v>0.317309320324493</v>
      </c>
      <c r="AB9" s="16" t="n">
        <v>0.310339090744525</v>
      </c>
      <c r="AC9" s="16" t="n">
        <v>0.19737906730094</v>
      </c>
      <c r="AD9" s="16"/>
      <c r="AE9" s="16" t="n">
        <v>0.301060392108274</v>
      </c>
      <c r="AF9" s="16" t="n">
        <v>0.245894238949807</v>
      </c>
      <c r="AG9" s="16" t="n">
        <v>0.268262555880699</v>
      </c>
      <c r="AH9" s="16"/>
      <c r="AI9" s="16" t="n">
        <v>0.346154503451583</v>
      </c>
      <c r="AJ9" s="16" t="n">
        <v>0.31437325002987</v>
      </c>
    </row>
    <row r="10">
      <c r="B10" s="17" t="s">
        <v>159</v>
      </c>
      <c r="C10" s="16" t="n">
        <v>0.439226495919928</v>
      </c>
      <c r="D10" s="16" t="n">
        <v>0.433765597531416</v>
      </c>
      <c r="E10" s="16" t="n">
        <v>0.446546837976724</v>
      </c>
      <c r="F10" s="16"/>
      <c r="G10" s="16" t="n">
        <v>0.38619931555018</v>
      </c>
      <c r="H10" s="16" t="n">
        <v>0.449103908204186</v>
      </c>
      <c r="I10" s="16" t="n">
        <v>0.450980936906876</v>
      </c>
      <c r="J10" s="16"/>
      <c r="K10" s="16" t="n">
        <v>0.442639306038967</v>
      </c>
      <c r="L10" s="16" t="n">
        <v>0.486276107664677</v>
      </c>
      <c r="M10" s="16" t="n">
        <v>0.382658325475095</v>
      </c>
      <c r="N10" s="16" t="n">
        <v>0.388760605178945</v>
      </c>
      <c r="O10" s="16" t="n">
        <v>0.47379247456778</v>
      </c>
      <c r="P10" s="16" t="n">
        <v>0.421476712647989</v>
      </c>
      <c r="Q10" s="16" t="n">
        <v>0.402998812507817</v>
      </c>
      <c r="R10" s="16" t="n">
        <v>0.478107732160263</v>
      </c>
      <c r="S10" s="16" t="n">
        <v>0.434283934057746</v>
      </c>
      <c r="T10" s="16" t="n">
        <v>0.436848695637513</v>
      </c>
      <c r="U10" s="16" t="n">
        <v>0.452335051379774</v>
      </c>
      <c r="V10" s="16" t="n">
        <v>0.552370419679963</v>
      </c>
      <c r="W10" s="16"/>
      <c r="X10" s="16" t="n">
        <v>0.442020141255273</v>
      </c>
      <c r="Y10" s="16" t="n">
        <v>0.434453622548718</v>
      </c>
      <c r="Z10" s="16"/>
      <c r="AA10" s="16" t="n">
        <v>0.493378568819977</v>
      </c>
      <c r="AB10" s="16" t="n">
        <v>0.442609853239113</v>
      </c>
      <c r="AC10" s="16" t="n">
        <v>0.395590434287835</v>
      </c>
      <c r="AD10" s="16"/>
      <c r="AE10" s="16" t="n">
        <v>0.447265289653295</v>
      </c>
      <c r="AF10" s="16" t="n">
        <v>0.446406013153854</v>
      </c>
      <c r="AG10" s="16" t="n">
        <v>0.402547745887859</v>
      </c>
      <c r="AH10" s="16"/>
      <c r="AI10" s="16" t="n">
        <v>0.461574815191805</v>
      </c>
      <c r="AJ10" s="16" t="n">
        <v>0.495701802628219</v>
      </c>
    </row>
    <row r="11">
      <c r="B11" s="17" t="s">
        <v>160</v>
      </c>
      <c r="C11" s="16" t="n">
        <v>0.190879173951622</v>
      </c>
      <c r="D11" s="16" t="n">
        <v>0.187962803987127</v>
      </c>
      <c r="E11" s="16" t="n">
        <v>0.192667838812915</v>
      </c>
      <c r="F11" s="16"/>
      <c r="G11" s="16" t="n">
        <v>0.2283005184427</v>
      </c>
      <c r="H11" s="16" t="n">
        <v>0.174586467433307</v>
      </c>
      <c r="I11" s="16" t="n">
        <v>0.191256661286266</v>
      </c>
      <c r="J11" s="16"/>
      <c r="K11" s="16" t="n">
        <v>0.183375892900647</v>
      </c>
      <c r="L11" s="16" t="n">
        <v>0.212129331442671</v>
      </c>
      <c r="M11" s="16" t="n">
        <v>0.22782422432695</v>
      </c>
      <c r="N11" s="16" t="n">
        <v>0.165868915921454</v>
      </c>
      <c r="O11" s="16" t="n">
        <v>0.147912481820021</v>
      </c>
      <c r="P11" s="16" t="n">
        <v>0.154713951879021</v>
      </c>
      <c r="Q11" s="16" t="n">
        <v>0.254234789915412</v>
      </c>
      <c r="R11" s="16" t="n">
        <v>0.100717896681021</v>
      </c>
      <c r="S11" s="16" t="n">
        <v>0.199800358934653</v>
      </c>
      <c r="T11" s="16" t="n">
        <v>0.237986758582826</v>
      </c>
      <c r="U11" s="16" t="n">
        <v>0.141161523582021</v>
      </c>
      <c r="V11" s="16" t="n">
        <v>0.175738317627734</v>
      </c>
      <c r="W11" s="16"/>
      <c r="X11" s="16" t="n">
        <v>0.210233957398323</v>
      </c>
      <c r="Y11" s="16" t="n">
        <v>0.15781200921544</v>
      </c>
      <c r="Z11" s="16"/>
      <c r="AA11" s="16" t="n">
        <v>0.140814352497205</v>
      </c>
      <c r="AB11" s="16" t="n">
        <v>0.175024656683954</v>
      </c>
      <c r="AC11" s="16" t="n">
        <v>0.248244028737574</v>
      </c>
      <c r="AD11" s="16"/>
      <c r="AE11" s="16" t="n">
        <v>0.170505912465521</v>
      </c>
      <c r="AF11" s="16" t="n">
        <v>0.211977156448019</v>
      </c>
      <c r="AG11" s="16" t="n">
        <v>0.199982451270275</v>
      </c>
      <c r="AH11" s="16"/>
      <c r="AI11" s="16" t="n">
        <v>0.151168740223387</v>
      </c>
      <c r="AJ11" s="16" t="n">
        <v>0.129942327413912</v>
      </c>
    </row>
    <row r="12">
      <c r="B12" s="17" t="s">
        <v>161</v>
      </c>
      <c r="C12" s="16" t="n">
        <v>0.0580067712022787</v>
      </c>
      <c r="D12" s="16" t="n">
        <v>0.0670755270168184</v>
      </c>
      <c r="E12" s="16" t="n">
        <v>0.0493609809182541</v>
      </c>
      <c r="F12" s="16"/>
      <c r="G12" s="16" t="n">
        <v>0.0797094403002937</v>
      </c>
      <c r="H12" s="16" t="n">
        <v>0.0548911242229653</v>
      </c>
      <c r="I12" s="16" t="n">
        <v>0.0523336442024134</v>
      </c>
      <c r="J12" s="16"/>
      <c r="K12" s="16" t="n">
        <v>0.0542492118079802</v>
      </c>
      <c r="L12" s="16" t="n">
        <v>0.0446890688607593</v>
      </c>
      <c r="M12" s="16" t="n">
        <v>0.0766209239125566</v>
      </c>
      <c r="N12" s="16" t="n">
        <v>0.0717925020286655</v>
      </c>
      <c r="O12" s="16" t="n">
        <v>0.0409459060556417</v>
      </c>
      <c r="P12" s="16" t="n">
        <v>0.0894565942347184</v>
      </c>
      <c r="Q12" s="16" t="n">
        <v>0.0480937212273402</v>
      </c>
      <c r="R12" s="16" t="n">
        <v>0.0640788645593898</v>
      </c>
      <c r="S12" s="16" t="n">
        <v>0.0455421381804596</v>
      </c>
      <c r="T12" s="16" t="n">
        <v>0.0551073896985172</v>
      </c>
      <c r="U12" s="16" t="n">
        <v>0.058057086975333</v>
      </c>
      <c r="V12" s="16" t="n">
        <v>0.0665269810086571</v>
      </c>
      <c r="W12" s="16"/>
      <c r="X12" s="16" t="n">
        <v>0.0728090424039107</v>
      </c>
      <c r="Y12" s="16" t="n">
        <v>0.0327174600796872</v>
      </c>
      <c r="Z12" s="16"/>
      <c r="AA12" s="16" t="n">
        <v>0.0302149670888546</v>
      </c>
      <c r="AB12" s="16" t="n">
        <v>0.0406849660311103</v>
      </c>
      <c r="AC12" s="16" t="n">
        <v>0.101247781696605</v>
      </c>
      <c r="AD12" s="16"/>
      <c r="AE12" s="16" t="n">
        <v>0.0476362380524549</v>
      </c>
      <c r="AF12" s="16" t="n">
        <v>0.0566248470529714</v>
      </c>
      <c r="AG12" s="16" t="n">
        <v>0.0885081182057882</v>
      </c>
      <c r="AH12" s="16"/>
      <c r="AI12" s="16" t="n">
        <v>0.0268786222891073</v>
      </c>
      <c r="AJ12" s="16" t="n">
        <v>0.0266342523395504</v>
      </c>
    </row>
    <row r="13">
      <c r="B13" s="17" t="s">
        <v>162</v>
      </c>
      <c r="C13" s="16" t="n">
        <v>0.0133208503828691</v>
      </c>
      <c r="D13" s="16" t="n">
        <v>0.0121525723843004</v>
      </c>
      <c r="E13" s="16" t="n">
        <v>0.014832026564565</v>
      </c>
      <c r="F13" s="16"/>
      <c r="G13" s="16" t="n">
        <v>0.00602634624927742</v>
      </c>
      <c r="H13" s="16" t="n">
        <v>0.0141475393108165</v>
      </c>
      <c r="I13" s="16" t="n">
        <v>0.0154327984160119</v>
      </c>
      <c r="J13" s="16"/>
      <c r="K13" s="16" t="n">
        <v>0.0107006321671083</v>
      </c>
      <c r="L13" s="16" t="n">
        <v>0.00738343275043192</v>
      </c>
      <c r="M13" s="16" t="n">
        <v>0.023630746170809</v>
      </c>
      <c r="N13" s="16" t="n">
        <v>0.0172308833796615</v>
      </c>
      <c r="O13" s="16" t="n">
        <v>0.0210456079581245</v>
      </c>
      <c r="P13" s="16" t="n">
        <v>0.0216383497947372</v>
      </c>
      <c r="Q13" s="16" t="n">
        <v>0.0141044666319856</v>
      </c>
      <c r="R13" s="16" t="n">
        <v>0.0100089861751844</v>
      </c>
      <c r="S13" s="16" t="n">
        <v>0.00842829768657411</v>
      </c>
      <c r="T13" s="16" t="n">
        <v>0.0106616844596473</v>
      </c>
      <c r="U13" s="16" t="n">
        <v>0.00945864474597164</v>
      </c>
      <c r="V13" s="16" t="n">
        <v>0</v>
      </c>
      <c r="W13" s="16"/>
      <c r="X13" s="16" t="n">
        <v>0.0134037828096186</v>
      </c>
      <c r="Y13" s="16" t="n">
        <v>0.0131791624004203</v>
      </c>
      <c r="Z13" s="16"/>
      <c r="AA13" s="16" t="n">
        <v>0.0123648954557603</v>
      </c>
      <c r="AB13" s="16" t="n">
        <v>0.00875539473401229</v>
      </c>
      <c r="AC13" s="16" t="n">
        <v>0.0201177874664296</v>
      </c>
      <c r="AD13" s="16"/>
      <c r="AE13" s="16" t="n">
        <v>0.014401542824069</v>
      </c>
      <c r="AF13" s="16" t="n">
        <v>0.0116012005659453</v>
      </c>
      <c r="AG13" s="16" t="n">
        <v>0.0141194963430949</v>
      </c>
      <c r="AH13" s="16"/>
      <c r="AI13" s="16" t="n">
        <v>0.00689412611646848</v>
      </c>
      <c r="AJ13" s="16" t="n">
        <v>0.0172159501619672</v>
      </c>
    </row>
    <row r="14">
      <c r="B14" s="17" t="s">
        <v>163</v>
      </c>
      <c r="C14" s="16" t="n">
        <v>0.0234999927055698</v>
      </c>
      <c r="D14" s="16" t="n">
        <v>0.0301828841662524</v>
      </c>
      <c r="E14" s="16" t="n">
        <v>0.0174311364291887</v>
      </c>
      <c r="F14" s="16"/>
      <c r="G14" s="16" t="n">
        <v>0.0249247596039189</v>
      </c>
      <c r="H14" s="16" t="n">
        <v>0.0240801398965911</v>
      </c>
      <c r="I14" s="16" t="n">
        <v>0.022397546883999</v>
      </c>
      <c r="J14" s="16"/>
      <c r="K14" s="16" t="n">
        <v>0.00891450720510628</v>
      </c>
      <c r="L14" s="16" t="n">
        <v>0.0283219316243815</v>
      </c>
      <c r="M14" s="16" t="n">
        <v>0.0301005381283218</v>
      </c>
      <c r="N14" s="16" t="n">
        <v>0.0172308833796615</v>
      </c>
      <c r="O14" s="16" t="n">
        <v>0</v>
      </c>
      <c r="P14" s="16" t="n">
        <v>0.0217973588846562</v>
      </c>
      <c r="Q14" s="16" t="n">
        <v>0.0425875500479517</v>
      </c>
      <c r="R14" s="16" t="n">
        <v>0.0123468099866224</v>
      </c>
      <c r="S14" s="16" t="n">
        <v>0.0320707687597754</v>
      </c>
      <c r="T14" s="16" t="n">
        <v>0.0284408102415227</v>
      </c>
      <c r="U14" s="16" t="n">
        <v>0.0553517469037151</v>
      </c>
      <c r="V14" s="16" t="n">
        <v>0</v>
      </c>
      <c r="W14" s="16"/>
      <c r="X14" s="16" t="n">
        <v>0.0250176368324809</v>
      </c>
      <c r="Y14" s="16" t="n">
        <v>0.0209071355706055</v>
      </c>
      <c r="Z14" s="16"/>
      <c r="AA14" s="16" t="n">
        <v>0.00591789581370914</v>
      </c>
      <c r="AB14" s="16" t="n">
        <v>0.0225860385672856</v>
      </c>
      <c r="AC14" s="16" t="n">
        <v>0.0374209005106163</v>
      </c>
      <c r="AD14" s="16"/>
      <c r="AE14" s="16" t="n">
        <v>0.0191306248963855</v>
      </c>
      <c r="AF14" s="16" t="n">
        <v>0.0274965438294032</v>
      </c>
      <c r="AG14" s="16" t="n">
        <v>0.0265796324122843</v>
      </c>
      <c r="AH14" s="16"/>
      <c r="AI14" s="16" t="n">
        <v>0.00732919272764952</v>
      </c>
      <c r="AJ14" s="16" t="n">
        <v>0.0161324174264819</v>
      </c>
    </row>
    <row r="15">
      <c r="B15" s="17" t="s">
        <v>164</v>
      </c>
      <c r="C15" s="23" t="n">
        <v>0.714293211757661</v>
      </c>
      <c r="D15" s="23" t="n">
        <v>0.702626212445502</v>
      </c>
      <c r="E15" s="23" t="n">
        <v>0.725708017275077</v>
      </c>
      <c r="F15" s="23"/>
      <c r="G15" s="23" t="n">
        <v>0.66103893540381</v>
      </c>
      <c r="H15" s="23" t="n">
        <v>0.73229472913632</v>
      </c>
      <c r="I15" s="23" t="n">
        <v>0.71857934921131</v>
      </c>
      <c r="J15" s="23"/>
      <c r="K15" s="23" t="n">
        <v>0.742759755919158</v>
      </c>
      <c r="L15" s="23" t="n">
        <v>0.707476235321756</v>
      </c>
      <c r="M15" s="23" t="n">
        <v>0.641823567461362</v>
      </c>
      <c r="N15" s="23" t="n">
        <v>0.727876815290557</v>
      </c>
      <c r="O15" s="23" t="n">
        <v>0.790096004166213</v>
      </c>
      <c r="P15" s="23" t="n">
        <v>0.712393745206867</v>
      </c>
      <c r="Q15" s="23" t="n">
        <v>0.64097947217731</v>
      </c>
      <c r="R15" s="23" t="n">
        <v>0.812847442597782</v>
      </c>
      <c r="S15" s="23" t="n">
        <v>0.714158436438537</v>
      </c>
      <c r="T15" s="23" t="n">
        <v>0.667803357017487</v>
      </c>
      <c r="U15" s="23" t="n">
        <v>0.73597099779296</v>
      </c>
      <c r="V15" s="23" t="n">
        <v>0.757734701363609</v>
      </c>
      <c r="W15" s="23"/>
      <c r="X15" s="23" t="n">
        <v>0.678535580555667</v>
      </c>
      <c r="Y15" s="23" t="n">
        <v>0.775384232733847</v>
      </c>
      <c r="Z15" s="23"/>
      <c r="AA15" s="23" t="n">
        <v>0.81068788914447</v>
      </c>
      <c r="AB15" s="23" t="n">
        <v>0.752948943983638</v>
      </c>
      <c r="AC15" s="23" t="n">
        <v>0.592969501588775</v>
      </c>
      <c r="AD15" s="23"/>
      <c r="AE15" s="23" t="n">
        <v>0.748325681761569</v>
      </c>
      <c r="AF15" s="23" t="n">
        <v>0.692300252103662</v>
      </c>
      <c r="AG15" s="23" t="n">
        <v>0.670810301768557</v>
      </c>
      <c r="AH15" s="23"/>
      <c r="AI15" s="23" t="n">
        <v>0.807729318643388</v>
      </c>
      <c r="AJ15" s="23" t="n">
        <v>0.810075052658089</v>
      </c>
    </row>
    <row r="16">
      <c r="B16" s="17" t="s">
        <v>165</v>
      </c>
      <c r="C16" s="23" t="n">
        <v>0.0713276215851479</v>
      </c>
      <c r="D16" s="23" t="n">
        <v>0.0792280994011189</v>
      </c>
      <c r="E16" s="23" t="n">
        <v>0.0641930074828191</v>
      </c>
      <c r="F16" s="23"/>
      <c r="G16" s="23" t="n">
        <v>0.0857357865495711</v>
      </c>
      <c r="H16" s="23" t="n">
        <v>0.0690386635337818</v>
      </c>
      <c r="I16" s="23" t="n">
        <v>0.0677664426184253</v>
      </c>
      <c r="J16" s="23"/>
      <c r="K16" s="23" t="n">
        <v>0.0649498439750884</v>
      </c>
      <c r="L16" s="23" t="n">
        <v>0.0520725016111912</v>
      </c>
      <c r="M16" s="23" t="n">
        <v>0.100251670083366</v>
      </c>
      <c r="N16" s="23" t="n">
        <v>0.089023385408327</v>
      </c>
      <c r="O16" s="23" t="n">
        <v>0.0619915140137662</v>
      </c>
      <c r="P16" s="23" t="n">
        <v>0.111094944029456</v>
      </c>
      <c r="Q16" s="23" t="n">
        <v>0.0621981878593259</v>
      </c>
      <c r="R16" s="23" t="n">
        <v>0.0740878507345741</v>
      </c>
      <c r="S16" s="23" t="n">
        <v>0.0539704358670337</v>
      </c>
      <c r="T16" s="23" t="n">
        <v>0.0657690741581645</v>
      </c>
      <c r="U16" s="23" t="n">
        <v>0.0675157317213047</v>
      </c>
      <c r="V16" s="23" t="n">
        <v>0.0665269810086571</v>
      </c>
      <c r="W16" s="23"/>
      <c r="X16" s="23" t="n">
        <v>0.0862128252135294</v>
      </c>
      <c r="Y16" s="23" t="n">
        <v>0.0458966224801074</v>
      </c>
      <c r="Z16" s="23"/>
      <c r="AA16" s="23" t="n">
        <v>0.0425798625446149</v>
      </c>
      <c r="AB16" s="23" t="n">
        <v>0.0494403607651226</v>
      </c>
      <c r="AC16" s="23" t="n">
        <v>0.121365569163035</v>
      </c>
      <c r="AD16" s="23"/>
      <c r="AE16" s="23" t="n">
        <v>0.0620377808765239</v>
      </c>
      <c r="AF16" s="23" t="n">
        <v>0.0682260476189167</v>
      </c>
      <c r="AG16" s="23" t="n">
        <v>0.102627614548883</v>
      </c>
      <c r="AH16" s="23"/>
      <c r="AI16" s="23" t="n">
        <v>0.0337727484055757</v>
      </c>
      <c r="AJ16" s="23" t="n">
        <v>0.0438502025015176</v>
      </c>
    </row>
    <row r="17">
      <c r="B17" s="17" t="s">
        <v>138</v>
      </c>
      <c r="C17" s="24" t="n">
        <v>0.642965590172513</v>
      </c>
      <c r="D17" s="24" t="n">
        <v>0.623398113044383</v>
      </c>
      <c r="E17" s="24" t="n">
        <v>0.661515009792258</v>
      </c>
      <c r="F17" s="24"/>
      <c r="G17" s="24" t="n">
        <v>0.575303148854239</v>
      </c>
      <c r="H17" s="24" t="n">
        <v>0.663256065602539</v>
      </c>
      <c r="I17" s="24" t="n">
        <v>0.650812906592885</v>
      </c>
      <c r="J17" s="24"/>
      <c r="K17" s="24" t="n">
        <v>0.67780991194407</v>
      </c>
      <c r="L17" s="24" t="n">
        <v>0.655403733710565</v>
      </c>
      <c r="M17" s="24" t="n">
        <v>0.541571897377997</v>
      </c>
      <c r="N17" s="24" t="n">
        <v>0.63885342988223</v>
      </c>
      <c r="O17" s="24" t="n">
        <v>0.728104490152447</v>
      </c>
      <c r="P17" s="24" t="n">
        <v>0.601298801177411</v>
      </c>
      <c r="Q17" s="24" t="n">
        <v>0.578781284317984</v>
      </c>
      <c r="R17" s="24" t="n">
        <v>0.738759591863208</v>
      </c>
      <c r="S17" s="24" t="n">
        <v>0.660188000571504</v>
      </c>
      <c r="T17" s="24" t="n">
        <v>0.602034282859322</v>
      </c>
      <c r="U17" s="24" t="n">
        <v>0.668455266071655</v>
      </c>
      <c r="V17" s="24" t="n">
        <v>0.691207720354952</v>
      </c>
      <c r="W17" s="24"/>
      <c r="X17" s="24" t="n">
        <v>0.592322755342138</v>
      </c>
      <c r="Y17" s="24" t="n">
        <v>0.729487610253739</v>
      </c>
      <c r="Z17" s="24"/>
      <c r="AA17" s="24" t="n">
        <v>0.768108026599855</v>
      </c>
      <c r="AB17" s="24" t="n">
        <v>0.703508583218515</v>
      </c>
      <c r="AC17" s="24" t="n">
        <v>0.47160393242574</v>
      </c>
      <c r="AD17" s="24"/>
      <c r="AE17" s="24" t="n">
        <v>0.686287900885045</v>
      </c>
      <c r="AF17" s="24" t="n">
        <v>0.624074204484745</v>
      </c>
      <c r="AG17" s="24" t="n">
        <v>0.568182687219674</v>
      </c>
      <c r="AH17" s="24"/>
      <c r="AI17" s="24" t="n">
        <v>0.773956570237812</v>
      </c>
      <c r="AJ17" s="24" t="n">
        <v>0.766224850156571</v>
      </c>
    </row>
    <row r="18">
      <c r="B18" s="18"/>
    </row>
    <row r="19">
      <c r="B19" t="s">
        <v>63</v>
      </c>
    </row>
    <row r="20">
      <c r="B20" t="s">
        <v>64</v>
      </c>
    </row>
    <row r="22">
      <c r="B22"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188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173</v>
      </c>
      <c r="C9" s="16" t="n">
        <v>0.472379246966685</v>
      </c>
      <c r="D9" s="16" t="n">
        <v>0.453732278860682</v>
      </c>
      <c r="E9" s="16" t="n">
        <v>0.48681382532718</v>
      </c>
      <c r="F9" s="16"/>
      <c r="G9" s="16" t="n">
        <v>0.523929440345127</v>
      </c>
      <c r="H9" s="16" t="n">
        <v>0.499563681293662</v>
      </c>
      <c r="I9" s="16" t="n">
        <v>0.426728870893076</v>
      </c>
      <c r="J9" s="16"/>
      <c r="K9" s="16" t="n">
        <v>0.470164844596624</v>
      </c>
      <c r="L9" s="16" t="n">
        <v>0.438120604114099</v>
      </c>
      <c r="M9" s="16" t="n">
        <v>0.483425086569133</v>
      </c>
      <c r="N9" s="16" t="n">
        <v>0.402304392052356</v>
      </c>
      <c r="O9" s="16" t="n">
        <v>0.533451652191519</v>
      </c>
      <c r="P9" s="16" t="n">
        <v>0.515390983707798</v>
      </c>
      <c r="Q9" s="16" t="n">
        <v>0.53333498133968</v>
      </c>
      <c r="R9" s="16" t="n">
        <v>0.428372895580207</v>
      </c>
      <c r="S9" s="16" t="n">
        <v>0.430484024474003</v>
      </c>
      <c r="T9" s="16" t="n">
        <v>0.506799819758678</v>
      </c>
      <c r="U9" s="16" t="n">
        <v>0.432346113974231</v>
      </c>
      <c r="V9" s="16" t="n">
        <v>0.53769014452647</v>
      </c>
      <c r="W9" s="16"/>
      <c r="X9" s="16" t="n">
        <v>0.48728478637102</v>
      </c>
      <c r="Y9" s="16" t="n">
        <v>0.44691350469568</v>
      </c>
      <c r="Z9" s="16"/>
      <c r="AA9" s="16" t="n">
        <v>0.408968054436161</v>
      </c>
      <c r="AB9" s="16" t="n">
        <v>0.509501497610869</v>
      </c>
      <c r="AC9" s="16" t="n">
        <v>0.468524447462607</v>
      </c>
      <c r="AD9" s="16"/>
      <c r="AE9" s="16" t="n">
        <v>0.465340289844877</v>
      </c>
      <c r="AF9" s="16" t="n">
        <v>0.505381009066483</v>
      </c>
      <c r="AG9" s="16" t="n">
        <v>0.420652958770903</v>
      </c>
      <c r="AH9" s="16"/>
      <c r="AI9" s="16" t="n">
        <v>0.430894988335852</v>
      </c>
      <c r="AJ9" s="16" t="n">
        <v>0.447777701595868</v>
      </c>
    </row>
    <row r="10">
      <c r="B10" s="17" t="s">
        <v>174</v>
      </c>
      <c r="C10" s="16" t="n">
        <v>0.377785304373044</v>
      </c>
      <c r="D10" s="16" t="n">
        <v>0.333404136174828</v>
      </c>
      <c r="E10" s="16" t="n">
        <v>0.421727520591272</v>
      </c>
      <c r="F10" s="16"/>
      <c r="G10" s="16" t="n">
        <v>0.376369535606679</v>
      </c>
      <c r="H10" s="16" t="n">
        <v>0.357630798151669</v>
      </c>
      <c r="I10" s="16" t="n">
        <v>0.397094565131598</v>
      </c>
      <c r="J10" s="16"/>
      <c r="K10" s="16" t="n">
        <v>0.327542214706502</v>
      </c>
      <c r="L10" s="16" t="n">
        <v>0.410719544314033</v>
      </c>
      <c r="M10" s="16" t="n">
        <v>0.47252382393786</v>
      </c>
      <c r="N10" s="16" t="n">
        <v>0.359874914925239</v>
      </c>
      <c r="O10" s="16" t="n">
        <v>0.368847200050643</v>
      </c>
      <c r="P10" s="16" t="n">
        <v>0.391059930237936</v>
      </c>
      <c r="Q10" s="16" t="n">
        <v>0.380008267904391</v>
      </c>
      <c r="R10" s="16" t="n">
        <v>0.290049038192602</v>
      </c>
      <c r="S10" s="16" t="n">
        <v>0.382472008914597</v>
      </c>
      <c r="T10" s="16" t="n">
        <v>0.409369579203644</v>
      </c>
      <c r="U10" s="16" t="n">
        <v>0.352219855498155</v>
      </c>
      <c r="V10" s="16" t="n">
        <v>0.286872259327105</v>
      </c>
      <c r="W10" s="16"/>
      <c r="X10" s="16" t="n">
        <v>0.379216159215605</v>
      </c>
      <c r="Y10" s="16" t="n">
        <v>0.375340724565536</v>
      </c>
      <c r="Z10" s="16"/>
      <c r="AA10" s="16" t="n">
        <v>0.406969251473013</v>
      </c>
      <c r="AB10" s="16" t="n">
        <v>0.395011627579749</v>
      </c>
      <c r="AC10" s="16" t="n">
        <v>0.333666547468798</v>
      </c>
      <c r="AD10" s="16"/>
      <c r="AE10" s="16" t="n">
        <v>0.354575214818038</v>
      </c>
      <c r="AF10" s="16" t="n">
        <v>0.400141134303502</v>
      </c>
      <c r="AG10" s="16" t="n">
        <v>0.391741114679139</v>
      </c>
      <c r="AH10" s="16"/>
      <c r="AI10" s="16" t="n">
        <v>0.455095565935445</v>
      </c>
      <c r="AJ10" s="16" t="n">
        <v>0.380956059142271</v>
      </c>
    </row>
    <row r="11">
      <c r="B11" s="17" t="s">
        <v>175</v>
      </c>
      <c r="C11" s="16" t="n">
        <v>0.32197035819643</v>
      </c>
      <c r="D11" s="16" t="n">
        <v>0.288784381812302</v>
      </c>
      <c r="E11" s="16" t="n">
        <v>0.352205870738218</v>
      </c>
      <c r="F11" s="16"/>
      <c r="G11" s="16" t="n">
        <v>0.478376829642837</v>
      </c>
      <c r="H11" s="16" t="n">
        <v>0.362761507024294</v>
      </c>
      <c r="I11" s="16" t="n">
        <v>0.222247470122485</v>
      </c>
      <c r="J11" s="16"/>
      <c r="K11" s="16" t="n">
        <v>0.292527511251602</v>
      </c>
      <c r="L11" s="16" t="n">
        <v>0.359021817375479</v>
      </c>
      <c r="M11" s="16" t="n">
        <v>0.329220051495698</v>
      </c>
      <c r="N11" s="16" t="n">
        <v>0.297017391378139</v>
      </c>
      <c r="O11" s="16" t="n">
        <v>0.320060620761956</v>
      </c>
      <c r="P11" s="16" t="n">
        <v>0.349138435967747</v>
      </c>
      <c r="Q11" s="16" t="n">
        <v>0.253978111852574</v>
      </c>
      <c r="R11" s="16" t="n">
        <v>0.296027489037633</v>
      </c>
      <c r="S11" s="16" t="n">
        <v>0.322118943533262</v>
      </c>
      <c r="T11" s="16" t="n">
        <v>0.358709055781992</v>
      </c>
      <c r="U11" s="16" t="n">
        <v>0.329847676248775</v>
      </c>
      <c r="V11" s="16" t="n">
        <v>0.401178413380479</v>
      </c>
      <c r="W11" s="16"/>
      <c r="X11" s="16" t="n">
        <v>0.300334117908207</v>
      </c>
      <c r="Y11" s="16" t="n">
        <v>0.358935335038072</v>
      </c>
      <c r="Z11" s="16"/>
      <c r="AA11" s="16" t="n">
        <v>0.235159351476316</v>
      </c>
      <c r="AB11" s="16" t="n">
        <v>0.480775213768608</v>
      </c>
      <c r="AC11" s="16" t="n">
        <v>0.172259608028867</v>
      </c>
      <c r="AD11" s="16"/>
      <c r="AE11" s="16" t="n">
        <v>0.320377638777001</v>
      </c>
      <c r="AF11" s="16" t="n">
        <v>0.342733655886171</v>
      </c>
      <c r="AG11" s="16" t="n">
        <v>0.281892040699619</v>
      </c>
      <c r="AH11" s="16"/>
      <c r="AI11" s="16" t="n">
        <v>0.36564620587758</v>
      </c>
      <c r="AJ11" s="16" t="n">
        <v>0.355078265003622</v>
      </c>
    </row>
    <row r="12">
      <c r="B12" s="17" t="s">
        <v>176</v>
      </c>
      <c r="C12" s="16" t="n">
        <v>0.311138520611517</v>
      </c>
      <c r="D12" s="16" t="n">
        <v>0.313747953213637</v>
      </c>
      <c r="E12" s="16" t="n">
        <v>0.304653259118976</v>
      </c>
      <c r="F12" s="16"/>
      <c r="G12" s="16" t="n">
        <v>0.303352872161389</v>
      </c>
      <c r="H12" s="16" t="n">
        <v>0.301836206763222</v>
      </c>
      <c r="I12" s="16" t="n">
        <v>0.32286763916932</v>
      </c>
      <c r="J12" s="16"/>
      <c r="K12" s="16" t="n">
        <v>0.344280378755298</v>
      </c>
      <c r="L12" s="16" t="n">
        <v>0.284428462379785</v>
      </c>
      <c r="M12" s="16" t="n">
        <v>0.334387004160286</v>
      </c>
      <c r="N12" s="16" t="n">
        <v>0.260019049641683</v>
      </c>
      <c r="O12" s="16" t="n">
        <v>0.316197911198187</v>
      </c>
      <c r="P12" s="16" t="n">
        <v>0.290987205295533</v>
      </c>
      <c r="Q12" s="16" t="n">
        <v>0.31006717957246</v>
      </c>
      <c r="R12" s="16" t="n">
        <v>0.318194286598906</v>
      </c>
      <c r="S12" s="16" t="n">
        <v>0.299062935267469</v>
      </c>
      <c r="T12" s="16" t="n">
        <v>0.385077948257849</v>
      </c>
      <c r="U12" s="16" t="n">
        <v>0.301416848555363</v>
      </c>
      <c r="V12" s="16" t="n">
        <v>0.251284190096165</v>
      </c>
      <c r="W12" s="16"/>
      <c r="X12" s="16" t="n">
        <v>0.325652385908982</v>
      </c>
      <c r="Y12" s="16" t="n">
        <v>0.286341943782247</v>
      </c>
      <c r="Z12" s="16"/>
      <c r="AA12" s="16" t="n">
        <v>0.303478512174495</v>
      </c>
      <c r="AB12" s="16" t="n">
        <v>0.31538909866451</v>
      </c>
      <c r="AC12" s="16" t="n">
        <v>0.310985519709209</v>
      </c>
      <c r="AD12" s="16"/>
      <c r="AE12" s="16" t="n">
        <v>0.30283883582498</v>
      </c>
      <c r="AF12" s="16" t="n">
        <v>0.322727576365146</v>
      </c>
      <c r="AG12" s="16" t="n">
        <v>0.308457407810805</v>
      </c>
      <c r="AH12" s="16"/>
      <c r="AI12" s="16" t="n">
        <v>0.295420383350177</v>
      </c>
      <c r="AJ12" s="16" t="n">
        <v>0.329835367783166</v>
      </c>
    </row>
    <row r="13">
      <c r="B13" s="17" t="s">
        <v>177</v>
      </c>
      <c r="C13" s="16" t="n">
        <v>0.243114525679926</v>
      </c>
      <c r="D13" s="16" t="n">
        <v>0.234898253162178</v>
      </c>
      <c r="E13" s="16" t="n">
        <v>0.248706534049879</v>
      </c>
      <c r="F13" s="16"/>
      <c r="G13" s="16" t="n">
        <v>0.254854617690977</v>
      </c>
      <c r="H13" s="16" t="n">
        <v>0.221264412347989</v>
      </c>
      <c r="I13" s="16" t="n">
        <v>0.258805211713299</v>
      </c>
      <c r="J13" s="16"/>
      <c r="K13" s="16" t="n">
        <v>0.266558193836838</v>
      </c>
      <c r="L13" s="16" t="n">
        <v>0.249396417926924</v>
      </c>
      <c r="M13" s="16" t="n">
        <v>0.258407843461968</v>
      </c>
      <c r="N13" s="16" t="n">
        <v>0.16244509208181</v>
      </c>
      <c r="O13" s="16" t="n">
        <v>0.298437584311394</v>
      </c>
      <c r="P13" s="16" t="n">
        <v>0.296252377583553</v>
      </c>
      <c r="Q13" s="16" t="n">
        <v>0.216946553900477</v>
      </c>
      <c r="R13" s="16" t="n">
        <v>0.236941221369854</v>
      </c>
      <c r="S13" s="16" t="n">
        <v>0.252928064301018</v>
      </c>
      <c r="T13" s="16" t="n">
        <v>0.212214033138418</v>
      </c>
      <c r="U13" s="16" t="n">
        <v>0.175525501896729</v>
      </c>
      <c r="V13" s="16" t="n">
        <v>0.225683592343865</v>
      </c>
      <c r="W13" s="16"/>
      <c r="X13" s="16" t="n">
        <v>0.234709456813518</v>
      </c>
      <c r="Y13" s="16" t="n">
        <v>0.257474376183541</v>
      </c>
      <c r="Z13" s="16"/>
      <c r="AA13" s="16" t="n">
        <v>0.269026220850091</v>
      </c>
      <c r="AB13" s="16" t="n">
        <v>0.253404189167798</v>
      </c>
      <c r="AC13" s="16" t="n">
        <v>0.210637219002842</v>
      </c>
      <c r="AD13" s="16"/>
      <c r="AE13" s="16" t="n">
        <v>0.228534266688238</v>
      </c>
      <c r="AF13" s="16" t="n">
        <v>0.252638786189614</v>
      </c>
      <c r="AG13" s="16" t="n">
        <v>0.261525904088376</v>
      </c>
      <c r="AH13" s="16"/>
      <c r="AI13" s="16" t="n">
        <v>0.280639758231809</v>
      </c>
      <c r="AJ13" s="16" t="n">
        <v>0.247019747925639</v>
      </c>
    </row>
    <row r="14">
      <c r="B14" s="17" t="s">
        <v>178</v>
      </c>
      <c r="C14" s="16" t="n">
        <v>0.234994988041111</v>
      </c>
      <c r="D14" s="16" t="n">
        <v>0.221744556966898</v>
      </c>
      <c r="E14" s="16" t="n">
        <v>0.246075669113224</v>
      </c>
      <c r="F14" s="16"/>
      <c r="G14" s="16" t="n">
        <v>0.183924745141965</v>
      </c>
      <c r="H14" s="16" t="n">
        <v>0.23882107247845</v>
      </c>
      <c r="I14" s="16" t="n">
        <v>0.251606174868998</v>
      </c>
      <c r="J14" s="16"/>
      <c r="K14" s="16" t="n">
        <v>0.196869203621716</v>
      </c>
      <c r="L14" s="16" t="n">
        <v>0.249351207342312</v>
      </c>
      <c r="M14" s="16" t="n">
        <v>0.18232190785712</v>
      </c>
      <c r="N14" s="16" t="n">
        <v>0.254481798215023</v>
      </c>
      <c r="O14" s="16" t="n">
        <v>0.263953452289938</v>
      </c>
      <c r="P14" s="16" t="n">
        <v>0.22156610142798</v>
      </c>
      <c r="Q14" s="16" t="n">
        <v>0.231992514263925</v>
      </c>
      <c r="R14" s="16" t="n">
        <v>0.196118266294755</v>
      </c>
      <c r="S14" s="16" t="n">
        <v>0.288649795479333</v>
      </c>
      <c r="T14" s="16" t="n">
        <v>0.23509476022058</v>
      </c>
      <c r="U14" s="16" t="n">
        <v>0.250532827404123</v>
      </c>
      <c r="V14" s="16" t="n">
        <v>0.246756969836803</v>
      </c>
      <c r="W14" s="16"/>
      <c r="X14" s="16" t="n">
        <v>0.2393147845395</v>
      </c>
      <c r="Y14" s="16" t="n">
        <v>0.227614723475902</v>
      </c>
      <c r="Z14" s="16"/>
      <c r="AA14" s="16" t="n">
        <v>0.282580666572518</v>
      </c>
      <c r="AB14" s="16" t="n">
        <v>0.227952338236538</v>
      </c>
      <c r="AC14" s="16" t="n">
        <v>0.210046695532307</v>
      </c>
      <c r="AD14" s="16"/>
      <c r="AE14" s="16" t="n">
        <v>0.237854540930587</v>
      </c>
      <c r="AF14" s="16" t="n">
        <v>0.24424639126459</v>
      </c>
      <c r="AG14" s="16" t="n">
        <v>0.207654858226964</v>
      </c>
      <c r="AH14" s="16"/>
      <c r="AI14" s="16" t="n">
        <v>0.307692636970263</v>
      </c>
      <c r="AJ14" s="16" t="n">
        <v>0.259120439101387</v>
      </c>
    </row>
    <row r="15">
      <c r="B15" s="17" t="s">
        <v>179</v>
      </c>
      <c r="C15" s="16" t="n">
        <v>0.22771953775556</v>
      </c>
      <c r="D15" s="16" t="n">
        <v>0.229395830096034</v>
      </c>
      <c r="E15" s="16" t="n">
        <v>0.224700968660795</v>
      </c>
      <c r="F15" s="16"/>
      <c r="G15" s="16" t="n">
        <v>0.23450888104685</v>
      </c>
      <c r="H15" s="16" t="n">
        <v>0.256467561743499</v>
      </c>
      <c r="I15" s="16" t="n">
        <v>0.198293234527984</v>
      </c>
      <c r="J15" s="16"/>
      <c r="K15" s="16" t="n">
        <v>0.211389045881712</v>
      </c>
      <c r="L15" s="16" t="n">
        <v>0.210945104412441</v>
      </c>
      <c r="M15" s="16" t="n">
        <v>0.267037844663438</v>
      </c>
      <c r="N15" s="16" t="n">
        <v>0.144665051113637</v>
      </c>
      <c r="O15" s="16" t="n">
        <v>0.199002314198496</v>
      </c>
      <c r="P15" s="16" t="n">
        <v>0.298318846450427</v>
      </c>
      <c r="Q15" s="16" t="n">
        <v>0.226209538677812</v>
      </c>
      <c r="R15" s="16" t="n">
        <v>0.207999874165915</v>
      </c>
      <c r="S15" s="16" t="n">
        <v>0.23934592490659</v>
      </c>
      <c r="T15" s="16" t="n">
        <v>0.263932750793345</v>
      </c>
      <c r="U15" s="16" t="n">
        <v>0.229818278296383</v>
      </c>
      <c r="V15" s="16" t="n">
        <v>0.25862703077052</v>
      </c>
      <c r="W15" s="16"/>
      <c r="X15" s="16" t="n">
        <v>0.232440999303517</v>
      </c>
      <c r="Y15" s="16" t="n">
        <v>0.219653038472228</v>
      </c>
      <c r="Z15" s="16"/>
      <c r="AA15" s="16" t="n">
        <v>0.245813789296635</v>
      </c>
      <c r="AB15" s="16" t="n">
        <v>0.227456606568489</v>
      </c>
      <c r="AC15" s="16" t="n">
        <v>0.215002871783378</v>
      </c>
      <c r="AD15" s="16"/>
      <c r="AE15" s="16" t="n">
        <v>0.245874363239283</v>
      </c>
      <c r="AF15" s="16" t="n">
        <v>0.222023588532162</v>
      </c>
      <c r="AG15" s="16" t="n">
        <v>0.191641519855541</v>
      </c>
      <c r="AH15" s="16"/>
      <c r="AI15" s="16" t="n">
        <v>0.242183223284799</v>
      </c>
      <c r="AJ15" s="16" t="n">
        <v>0.218891087764788</v>
      </c>
    </row>
    <row r="16">
      <c r="B16" s="17" t="s">
        <v>180</v>
      </c>
      <c r="C16" s="16" t="n">
        <v>0.204057482070506</v>
      </c>
      <c r="D16" s="16" t="n">
        <v>0.189072952481809</v>
      </c>
      <c r="E16" s="16" t="n">
        <v>0.217150516306922</v>
      </c>
      <c r="F16" s="16"/>
      <c r="G16" s="16" t="n">
        <v>0.170111623435128</v>
      </c>
      <c r="H16" s="16" t="n">
        <v>0.219183088163825</v>
      </c>
      <c r="I16" s="16" t="n">
        <v>0.203393093721588</v>
      </c>
      <c r="J16" s="16"/>
      <c r="K16" s="16" t="n">
        <v>0.220177558997514</v>
      </c>
      <c r="L16" s="16" t="n">
        <v>0.215967290051135</v>
      </c>
      <c r="M16" s="16" t="n">
        <v>0.214797239207768</v>
      </c>
      <c r="N16" s="16" t="n">
        <v>0.170574113220913</v>
      </c>
      <c r="O16" s="16" t="n">
        <v>0.193414424676253</v>
      </c>
      <c r="P16" s="16" t="n">
        <v>0.201392696392711</v>
      </c>
      <c r="Q16" s="16" t="n">
        <v>0.205985365372582</v>
      </c>
      <c r="R16" s="16" t="n">
        <v>0.232656609250086</v>
      </c>
      <c r="S16" s="16" t="n">
        <v>0.187920909541333</v>
      </c>
      <c r="T16" s="16" t="n">
        <v>0.216228306228883</v>
      </c>
      <c r="U16" s="16" t="n">
        <v>0.190607033527504</v>
      </c>
      <c r="V16" s="16" t="n">
        <v>0.178924557449578</v>
      </c>
      <c r="W16" s="16"/>
      <c r="X16" s="16" t="n">
        <v>0.19874736441739</v>
      </c>
      <c r="Y16" s="16" t="n">
        <v>0.213129685626163</v>
      </c>
      <c r="Z16" s="16"/>
      <c r="AA16" s="16" t="n">
        <v>0.192925019838347</v>
      </c>
      <c r="AB16" s="16" t="n">
        <v>0.199141316820603</v>
      </c>
      <c r="AC16" s="16" t="n">
        <v>0.218673365822752</v>
      </c>
      <c r="AD16" s="16"/>
      <c r="AE16" s="16" t="n">
        <v>0.196413587980491</v>
      </c>
      <c r="AF16" s="16" t="n">
        <v>0.217049649688495</v>
      </c>
      <c r="AG16" s="16" t="n">
        <v>0.196639770666006</v>
      </c>
      <c r="AH16" s="16"/>
      <c r="AI16" s="16" t="n">
        <v>0.228818848907629</v>
      </c>
      <c r="AJ16" s="16" t="n">
        <v>0.171435669189106</v>
      </c>
    </row>
    <row r="17">
      <c r="B17" s="17" t="s">
        <v>181</v>
      </c>
      <c r="C17" s="16" t="n">
        <v>0.176514397892801</v>
      </c>
      <c r="D17" s="16" t="n">
        <v>0.164218548113078</v>
      </c>
      <c r="E17" s="16" t="n">
        <v>0.189327515121292</v>
      </c>
      <c r="F17" s="16"/>
      <c r="G17" s="16" t="n">
        <v>0.183872255935718</v>
      </c>
      <c r="H17" s="16" t="n">
        <v>0.164768680160612</v>
      </c>
      <c r="I17" s="16" t="n">
        <v>0.184535591274043</v>
      </c>
      <c r="J17" s="16"/>
      <c r="K17" s="16" t="n">
        <v>0.170129931391793</v>
      </c>
      <c r="L17" s="16" t="n">
        <v>0.222896783322561</v>
      </c>
      <c r="M17" s="16" t="n">
        <v>0.118298370715425</v>
      </c>
      <c r="N17" s="16" t="n">
        <v>0.157274145956452</v>
      </c>
      <c r="O17" s="16" t="n">
        <v>0.167279872463144</v>
      </c>
      <c r="P17" s="16" t="n">
        <v>0.234773441883017</v>
      </c>
      <c r="Q17" s="16" t="n">
        <v>0.176950576883923</v>
      </c>
      <c r="R17" s="16" t="n">
        <v>0.200481407640026</v>
      </c>
      <c r="S17" s="16" t="n">
        <v>0.151709589138361</v>
      </c>
      <c r="T17" s="16" t="n">
        <v>0.180692804284143</v>
      </c>
      <c r="U17" s="16" t="n">
        <v>0.160610220522889</v>
      </c>
      <c r="V17" s="16" t="n">
        <v>0.133779996134319</v>
      </c>
      <c r="W17" s="16"/>
      <c r="X17" s="16" t="n">
        <v>0.1743459815744</v>
      </c>
      <c r="Y17" s="16" t="n">
        <v>0.180219083084171</v>
      </c>
      <c r="Z17" s="16"/>
      <c r="AA17" s="16" t="n">
        <v>0.194303824803462</v>
      </c>
      <c r="AB17" s="16" t="n">
        <v>0.182998891023626</v>
      </c>
      <c r="AC17" s="16" t="n">
        <v>0.15499289206989</v>
      </c>
      <c r="AD17" s="16"/>
      <c r="AE17" s="16" t="n">
        <v>0.174457817128232</v>
      </c>
      <c r="AF17" s="16" t="n">
        <v>0.17434713344568</v>
      </c>
      <c r="AG17" s="16" t="n">
        <v>0.186603328517703</v>
      </c>
      <c r="AH17" s="16"/>
      <c r="AI17" s="16" t="n">
        <v>0.217558734125326</v>
      </c>
      <c r="AJ17" s="16" t="n">
        <v>0.175675377827782</v>
      </c>
    </row>
    <row r="18">
      <c r="B18" s="17" t="s">
        <v>182</v>
      </c>
      <c r="C18" s="16" t="n">
        <v>0.172374827560759</v>
      </c>
      <c r="D18" s="16" t="n">
        <v>0.18308309168706</v>
      </c>
      <c r="E18" s="16" t="n">
        <v>0.159272352950705</v>
      </c>
      <c r="F18" s="16"/>
      <c r="G18" s="16" t="n">
        <v>0.168959491651051</v>
      </c>
      <c r="H18" s="16" t="n">
        <v>0.163461477358215</v>
      </c>
      <c r="I18" s="16" t="n">
        <v>0.182015991467991</v>
      </c>
      <c r="J18" s="16"/>
      <c r="K18" s="16" t="n">
        <v>0.166329896799611</v>
      </c>
      <c r="L18" s="16" t="n">
        <v>0.159339475843883</v>
      </c>
      <c r="M18" s="16" t="n">
        <v>0.203071826978961</v>
      </c>
      <c r="N18" s="16" t="n">
        <v>0.172240133998502</v>
      </c>
      <c r="O18" s="16" t="n">
        <v>0.158846093175261</v>
      </c>
      <c r="P18" s="16" t="n">
        <v>0.210889211226706</v>
      </c>
      <c r="Q18" s="16" t="n">
        <v>0.153326346825954</v>
      </c>
      <c r="R18" s="16" t="n">
        <v>0.130716790987682</v>
      </c>
      <c r="S18" s="16" t="n">
        <v>0.147020305191499</v>
      </c>
      <c r="T18" s="16" t="n">
        <v>0.240117186490397</v>
      </c>
      <c r="U18" s="16" t="n">
        <v>0.112160157987534</v>
      </c>
      <c r="V18" s="16" t="n">
        <v>0.211054872338809</v>
      </c>
      <c r="W18" s="16"/>
      <c r="X18" s="16" t="n">
        <v>0.165276768399239</v>
      </c>
      <c r="Y18" s="16" t="n">
        <v>0.184501684585407</v>
      </c>
      <c r="Z18" s="16"/>
      <c r="AA18" s="16" t="n">
        <v>0.202633985730059</v>
      </c>
      <c r="AB18" s="16" t="n">
        <v>0.178611645267328</v>
      </c>
      <c r="AC18" s="16" t="n">
        <v>0.142178490476687</v>
      </c>
      <c r="AD18" s="16"/>
      <c r="AE18" s="16" t="n">
        <v>0.157318609976701</v>
      </c>
      <c r="AF18" s="16" t="n">
        <v>0.178982489374611</v>
      </c>
      <c r="AG18" s="16" t="n">
        <v>0.198274879840707</v>
      </c>
      <c r="AH18" s="16"/>
      <c r="AI18" s="16" t="n">
        <v>0.217892833133944</v>
      </c>
      <c r="AJ18" s="16" t="n">
        <v>0.180216803609554</v>
      </c>
    </row>
    <row r="19">
      <c r="B19" s="17" t="s">
        <v>183</v>
      </c>
      <c r="C19" s="16" t="n">
        <v>0.148554725332956</v>
      </c>
      <c r="D19" s="16" t="n">
        <v>0.152538051393308</v>
      </c>
      <c r="E19" s="16" t="n">
        <v>0.146352353383989</v>
      </c>
      <c r="F19" s="16"/>
      <c r="G19" s="16" t="n">
        <v>0.143361901281938</v>
      </c>
      <c r="H19" s="16" t="n">
        <v>0.138883652388641</v>
      </c>
      <c r="I19" s="16" t="n">
        <v>0.159602847190111</v>
      </c>
      <c r="J19" s="16"/>
      <c r="K19" s="16" t="n">
        <v>0.178201447329589</v>
      </c>
      <c r="L19" s="16" t="n">
        <v>0.163588398323573</v>
      </c>
      <c r="M19" s="16" t="n">
        <v>0.14104342475557</v>
      </c>
      <c r="N19" s="16" t="n">
        <v>0.209754246472856</v>
      </c>
      <c r="O19" s="16" t="n">
        <v>0.165239972407915</v>
      </c>
      <c r="P19" s="16" t="n">
        <v>0.165405385135121</v>
      </c>
      <c r="Q19" s="16" t="n">
        <v>0.139184859450628</v>
      </c>
      <c r="R19" s="16" t="n">
        <v>0.128481393415932</v>
      </c>
      <c r="S19" s="16" t="n">
        <v>0.0978402198827742</v>
      </c>
      <c r="T19" s="16" t="n">
        <v>0.0903739683615352</v>
      </c>
      <c r="U19" s="16" t="n">
        <v>0.127210783582858</v>
      </c>
      <c r="V19" s="16" t="n">
        <v>0.12306130789993</v>
      </c>
      <c r="W19" s="16"/>
      <c r="X19" s="16" t="n">
        <v>0.125468606491924</v>
      </c>
      <c r="Y19" s="16" t="n">
        <v>0.18799678351654</v>
      </c>
      <c r="Z19" s="16"/>
      <c r="AA19" s="16" t="n">
        <v>0.188436720378975</v>
      </c>
      <c r="AB19" s="16" t="n">
        <v>0.134075929398245</v>
      </c>
      <c r="AC19" s="16" t="n">
        <v>0.139116515965148</v>
      </c>
      <c r="AD19" s="16"/>
      <c r="AE19" s="16" t="n">
        <v>0.169734183095638</v>
      </c>
      <c r="AF19" s="16" t="n">
        <v>0.136131202535295</v>
      </c>
      <c r="AG19" s="16" t="n">
        <v>0.118797865316665</v>
      </c>
      <c r="AH19" s="16"/>
      <c r="AI19" s="16" t="n">
        <v>0.167776054087993</v>
      </c>
      <c r="AJ19" s="16" t="n">
        <v>0.148849194690225</v>
      </c>
    </row>
    <row r="20">
      <c r="B20" s="17" t="s">
        <v>184</v>
      </c>
      <c r="C20" s="16" t="n">
        <v>0.144134297370123</v>
      </c>
      <c r="D20" s="16" t="n">
        <v>0.146836199264218</v>
      </c>
      <c r="E20" s="16" t="n">
        <v>0.145158610226445</v>
      </c>
      <c r="F20" s="16"/>
      <c r="G20" s="16" t="n">
        <v>0.0595992297360847</v>
      </c>
      <c r="H20" s="16" t="n">
        <v>0.140681666436386</v>
      </c>
      <c r="I20" s="16" t="n">
        <v>0.180734239523731</v>
      </c>
      <c r="J20" s="16"/>
      <c r="K20" s="16" t="n">
        <v>0.150931001894266</v>
      </c>
      <c r="L20" s="16" t="n">
        <v>0.132935886342045</v>
      </c>
      <c r="M20" s="16" t="n">
        <v>0.127494244153716</v>
      </c>
      <c r="N20" s="16" t="n">
        <v>0.133868706790243</v>
      </c>
      <c r="O20" s="16" t="n">
        <v>0.1183425115518</v>
      </c>
      <c r="P20" s="16" t="n">
        <v>0.154314782416831</v>
      </c>
      <c r="Q20" s="16" t="n">
        <v>0.119901966463342</v>
      </c>
      <c r="R20" s="16" t="n">
        <v>0.0813645798920132</v>
      </c>
      <c r="S20" s="16" t="n">
        <v>0.143565663298459</v>
      </c>
      <c r="T20" s="16" t="n">
        <v>0.213278131662391</v>
      </c>
      <c r="U20" s="16" t="n">
        <v>0.14979116343038</v>
      </c>
      <c r="V20" s="16" t="n">
        <v>0.240731308833739</v>
      </c>
      <c r="W20" s="16"/>
      <c r="X20" s="16" t="n">
        <v>0.158944816693142</v>
      </c>
      <c r="Y20" s="16" t="n">
        <v>0.11883089453788</v>
      </c>
      <c r="Z20" s="16"/>
      <c r="AA20" s="16" t="n">
        <v>0.182189103652424</v>
      </c>
      <c r="AB20" s="16" t="n">
        <v>0.094333271830526</v>
      </c>
      <c r="AC20" s="16" t="n">
        <v>0.183260886836896</v>
      </c>
      <c r="AD20" s="16"/>
      <c r="AE20" s="16" t="n">
        <v>0.15362290484966</v>
      </c>
      <c r="AF20" s="16" t="n">
        <v>0.138255300881513</v>
      </c>
      <c r="AG20" s="16" t="n">
        <v>0.131471172587803</v>
      </c>
      <c r="AH20" s="16"/>
      <c r="AI20" s="16" t="n">
        <v>0.168491903553629</v>
      </c>
      <c r="AJ20" s="16" t="n">
        <v>0.127508234740503</v>
      </c>
    </row>
    <row r="21">
      <c r="B21" s="17" t="s">
        <v>185</v>
      </c>
      <c r="C21" s="16" t="n">
        <v>0.122140986899364</v>
      </c>
      <c r="D21" s="16" t="n">
        <v>0.145488912945791</v>
      </c>
      <c r="E21" s="16" t="n">
        <v>0.100946982365182</v>
      </c>
      <c r="F21" s="16"/>
      <c r="G21" s="16" t="n">
        <v>0.0739269497970068</v>
      </c>
      <c r="H21" s="16" t="n">
        <v>0.124255191743086</v>
      </c>
      <c r="I21" s="16" t="n">
        <v>0.139216680640084</v>
      </c>
      <c r="J21" s="16"/>
      <c r="K21" s="16" t="n">
        <v>0.147195111824041</v>
      </c>
      <c r="L21" s="16" t="n">
        <v>0.104770901234777</v>
      </c>
      <c r="M21" s="16" t="n">
        <v>0.0761512195450379</v>
      </c>
      <c r="N21" s="16" t="n">
        <v>0.112577130025598</v>
      </c>
      <c r="O21" s="16" t="n">
        <v>0.200172684911327</v>
      </c>
      <c r="P21" s="16" t="n">
        <v>0.106004975358368</v>
      </c>
      <c r="Q21" s="16" t="n">
        <v>0.0728626881580724</v>
      </c>
      <c r="R21" s="16" t="n">
        <v>0.0605368210503334</v>
      </c>
      <c r="S21" s="16" t="n">
        <v>0.115653244680921</v>
      </c>
      <c r="T21" s="16" t="n">
        <v>0.124337794174103</v>
      </c>
      <c r="U21" s="16" t="n">
        <v>0.251852379397526</v>
      </c>
      <c r="V21" s="16" t="n">
        <v>0.131130182691289</v>
      </c>
      <c r="W21" s="16"/>
      <c r="X21" s="16" t="n">
        <v>0.113059180178438</v>
      </c>
      <c r="Y21" s="16" t="n">
        <v>0.137657027146985</v>
      </c>
      <c r="Z21" s="16"/>
      <c r="AA21" s="16" t="n">
        <v>0.205320964790327</v>
      </c>
      <c r="AB21" s="16" t="n">
        <v>0.0842195879980367</v>
      </c>
      <c r="AC21" s="16" t="n">
        <v>0.112786924565752</v>
      </c>
      <c r="AD21" s="16"/>
      <c r="AE21" s="16" t="n">
        <v>0.14193777209845</v>
      </c>
      <c r="AF21" s="16" t="n">
        <v>0.120701996009371</v>
      </c>
      <c r="AG21" s="16" t="n">
        <v>0.0726160941895845</v>
      </c>
      <c r="AH21" s="16"/>
      <c r="AI21" s="16" t="n">
        <v>0.201186327335614</v>
      </c>
      <c r="AJ21" s="16" t="n">
        <v>0.126081155262608</v>
      </c>
    </row>
    <row r="22">
      <c r="B22" s="17" t="s">
        <v>186</v>
      </c>
      <c r="C22" s="16" t="n">
        <v>0.108872338983199</v>
      </c>
      <c r="D22" s="16" t="n">
        <v>0.111755328369315</v>
      </c>
      <c r="E22" s="16" t="n">
        <v>0.106736455367969</v>
      </c>
      <c r="F22" s="16"/>
      <c r="G22" s="16" t="n">
        <v>0.0734483644341058</v>
      </c>
      <c r="H22" s="16" t="n">
        <v>0.114614945274295</v>
      </c>
      <c r="I22" s="16" t="n">
        <v>0.117520915005635</v>
      </c>
      <c r="J22" s="16"/>
      <c r="K22" s="16" t="n">
        <v>0.0767260299623771</v>
      </c>
      <c r="L22" s="16" t="n">
        <v>0.119760194953975</v>
      </c>
      <c r="M22" s="16" t="n">
        <v>0.0781800848561469</v>
      </c>
      <c r="N22" s="16" t="n">
        <v>0.147792855076631</v>
      </c>
      <c r="O22" s="16" t="n">
        <v>0.124130123721351</v>
      </c>
      <c r="P22" s="16" t="n">
        <v>0.115587495646806</v>
      </c>
      <c r="Q22" s="16" t="n">
        <v>0.0931190546315215</v>
      </c>
      <c r="R22" s="16" t="n">
        <v>0.159803472563343</v>
      </c>
      <c r="S22" s="16" t="n">
        <v>0.108726263888958</v>
      </c>
      <c r="T22" s="16" t="n">
        <v>0.105911433443791</v>
      </c>
      <c r="U22" s="16" t="n">
        <v>0.123349107463299</v>
      </c>
      <c r="V22" s="16" t="n">
        <v>0.0888639932431445</v>
      </c>
      <c r="W22" s="16"/>
      <c r="X22" s="16" t="n">
        <v>0.104014794962251</v>
      </c>
      <c r="Y22" s="16" t="n">
        <v>0.117171331777215</v>
      </c>
      <c r="Z22" s="16"/>
      <c r="AA22" s="16" t="n">
        <v>0.126668201331507</v>
      </c>
      <c r="AB22" s="16" t="n">
        <v>0.0791646595637653</v>
      </c>
      <c r="AC22" s="16" t="n">
        <v>0.135754909043702</v>
      </c>
      <c r="AD22" s="16"/>
      <c r="AE22" s="16" t="n">
        <v>0.119721712822655</v>
      </c>
      <c r="AF22" s="16" t="n">
        <v>0.102272700295345</v>
      </c>
      <c r="AG22" s="16" t="n">
        <v>0.094131836515842</v>
      </c>
      <c r="AH22" s="16"/>
      <c r="AI22" s="16" t="n">
        <v>0.13078961808347</v>
      </c>
      <c r="AJ22" s="16" t="n">
        <v>0.0969483725887686</v>
      </c>
    </row>
    <row r="23">
      <c r="B23" s="17" t="s">
        <v>94</v>
      </c>
      <c r="C23" s="16" t="n">
        <v>0.0282462446196436</v>
      </c>
      <c r="D23" s="16" t="n">
        <v>0.0356252593901792</v>
      </c>
      <c r="E23" s="16" t="n">
        <v>0.0216045995852393</v>
      </c>
      <c r="F23" s="16"/>
      <c r="G23" s="16" t="n">
        <v>0.0304624182341746</v>
      </c>
      <c r="H23" s="16" t="n">
        <v>0.032944572298659</v>
      </c>
      <c r="I23" s="16" t="n">
        <v>0.0230000100757646</v>
      </c>
      <c r="J23" s="16"/>
      <c r="K23" s="16" t="n">
        <v>0.0202789776815929</v>
      </c>
      <c r="L23" s="16" t="n">
        <v>0.0183713027701888</v>
      </c>
      <c r="M23" s="16" t="n">
        <v>0.00998029966702782</v>
      </c>
      <c r="N23" s="16" t="n">
        <v>0.0104417165248823</v>
      </c>
      <c r="O23" s="16" t="n">
        <v>0.0161152773223569</v>
      </c>
      <c r="P23" s="16" t="n">
        <v>0.0273850816847477</v>
      </c>
      <c r="Q23" s="16" t="n">
        <v>0.0480160581025688</v>
      </c>
      <c r="R23" s="16" t="n">
        <v>0.0261331865004518</v>
      </c>
      <c r="S23" s="16" t="n">
        <v>0.033922868288455</v>
      </c>
      <c r="T23" s="16" t="n">
        <v>0.0509430569183936</v>
      </c>
      <c r="U23" s="16" t="n">
        <v>0.062532585603472</v>
      </c>
      <c r="V23" s="16" t="n">
        <v>0.0583761846486548</v>
      </c>
      <c r="W23" s="16"/>
      <c r="X23" s="16" t="n">
        <v>0.0333374217935302</v>
      </c>
      <c r="Y23" s="16" t="n">
        <v>0.0195480954115371</v>
      </c>
      <c r="Z23" s="16"/>
      <c r="AA23" s="16" t="n">
        <v>0.00648687768045227</v>
      </c>
      <c r="AB23" s="16" t="n">
        <v>0.0330185699772362</v>
      </c>
      <c r="AC23" s="16" t="n">
        <v>0.0375784690806291</v>
      </c>
      <c r="AD23" s="16"/>
      <c r="AE23" s="16" t="n">
        <v>0.0214350214213977</v>
      </c>
      <c r="AF23" s="16" t="n">
        <v>0.0339549688018059</v>
      </c>
      <c r="AG23" s="16" t="n">
        <v>0.0341595088810151</v>
      </c>
      <c r="AH23" s="16"/>
      <c r="AI23" s="16" t="n">
        <v>0.0104926421814474</v>
      </c>
      <c r="AJ23" s="16" t="n">
        <v>0.0232417482662338</v>
      </c>
    </row>
    <row r="24">
      <c r="B24" s="17" t="s">
        <v>187</v>
      </c>
      <c r="C24" s="16" t="n">
        <v>0.0106107049561537</v>
      </c>
      <c r="D24" s="16" t="n">
        <v>0.00874324171432413</v>
      </c>
      <c r="E24" s="16" t="n">
        <v>0.0119628355933355</v>
      </c>
      <c r="F24" s="16"/>
      <c r="G24" s="16" t="n">
        <v>0.0143860743817044</v>
      </c>
      <c r="H24" s="16" t="n">
        <v>0.00858037049423892</v>
      </c>
      <c r="I24" s="16" t="n">
        <v>0.0110084439139566</v>
      </c>
      <c r="J24" s="16"/>
      <c r="K24" s="16" t="n">
        <v>0.0164802222745698</v>
      </c>
      <c r="L24" s="16" t="n">
        <v>0.0164377088431585</v>
      </c>
      <c r="M24" s="16" t="n">
        <v>0.00773185458025952</v>
      </c>
      <c r="N24" s="16" t="n">
        <v>0</v>
      </c>
      <c r="O24" s="16" t="n">
        <v>0.0111024606688562</v>
      </c>
      <c r="P24" s="16" t="n">
        <v>0</v>
      </c>
      <c r="Q24" s="16" t="n">
        <v>0.0282568305747626</v>
      </c>
      <c r="R24" s="16" t="n">
        <v>0.0200179723503687</v>
      </c>
      <c r="S24" s="16" t="n">
        <v>0</v>
      </c>
      <c r="T24" s="16" t="n">
        <v>0.0119932219448363</v>
      </c>
      <c r="U24" s="16" t="n">
        <v>0.00952891799093225</v>
      </c>
      <c r="V24" s="16" t="n">
        <v>0</v>
      </c>
      <c r="W24" s="16"/>
      <c r="X24" s="16" t="n">
        <v>0.0134013980653867</v>
      </c>
      <c r="Y24" s="16" t="n">
        <v>0.00584287538961492</v>
      </c>
      <c r="Z24" s="16"/>
      <c r="AA24" s="16" t="n">
        <v>0.0051935057212683</v>
      </c>
      <c r="AB24" s="16" t="n">
        <v>0.0134131050945307</v>
      </c>
      <c r="AC24" s="16" t="n">
        <v>0.0107748686316794</v>
      </c>
      <c r="AD24" s="16"/>
      <c r="AE24" s="16" t="n">
        <v>0.010514588321608</v>
      </c>
      <c r="AF24" s="16" t="n">
        <v>0.00894570981114013</v>
      </c>
      <c r="AG24" s="16" t="n">
        <v>0.01441924185572</v>
      </c>
      <c r="AH24" s="16"/>
      <c r="AI24" s="16" t="n">
        <v>0.00185983384921352</v>
      </c>
      <c r="AJ24" s="16" t="n">
        <v>0.0130047945317086</v>
      </c>
    </row>
    <row r="25">
      <c r="B25" s="17" t="s">
        <v>96</v>
      </c>
      <c r="C25" s="22" t="n">
        <v>0.0270814459639698</v>
      </c>
      <c r="D25" s="22" t="n">
        <v>0.0379337554427374</v>
      </c>
      <c r="E25" s="22" t="n">
        <v>0.0169400352587104</v>
      </c>
      <c r="F25" s="22"/>
      <c r="G25" s="22" t="n">
        <v>0.0412446851531827</v>
      </c>
      <c r="H25" s="22" t="n">
        <v>0.0235229890751582</v>
      </c>
      <c r="I25" s="22" t="n">
        <v>0.0247980396648068</v>
      </c>
      <c r="J25" s="22"/>
      <c r="K25" s="22" t="n">
        <v>0.0167519155541735</v>
      </c>
      <c r="L25" s="22" t="n">
        <v>0.0465014583504449</v>
      </c>
      <c r="M25" s="22" t="n">
        <v>0.0201202384612939</v>
      </c>
      <c r="N25" s="22" t="n">
        <v>0.0444186434013622</v>
      </c>
      <c r="O25" s="22" t="n">
        <v>0.0182258761788592</v>
      </c>
      <c r="P25" s="22" t="n">
        <v>0.0458368210643033</v>
      </c>
      <c r="Q25" s="22" t="n">
        <v>0.0200842848830149</v>
      </c>
      <c r="R25" s="22" t="n">
        <v>0.0261331865004518</v>
      </c>
      <c r="S25" s="22" t="n">
        <v>0.0125510761212943</v>
      </c>
      <c r="T25" s="22" t="n">
        <v>0.0292548541483006</v>
      </c>
      <c r="U25" s="22" t="n">
        <v>0.0116679239400913</v>
      </c>
      <c r="V25" s="22" t="n">
        <v>0.0184235640499075</v>
      </c>
      <c r="W25" s="22"/>
      <c r="X25" s="22" t="n">
        <v>0.0307262462748216</v>
      </c>
      <c r="Y25" s="22" t="n">
        <v>0.0208543955481736</v>
      </c>
      <c r="Z25" s="22"/>
      <c r="AA25" s="22" t="n">
        <v>0.0140133089760623</v>
      </c>
      <c r="AB25" s="22" t="n">
        <v>0.0289278886553313</v>
      </c>
      <c r="AC25" s="22" t="n">
        <v>0.0340500423329189</v>
      </c>
      <c r="AD25" s="22"/>
      <c r="AE25" s="22" t="n">
        <v>0.026284497200063</v>
      </c>
      <c r="AF25" s="22" t="n">
        <v>0.022489610816555</v>
      </c>
      <c r="AG25" s="22" t="n">
        <v>0.0389979523735545</v>
      </c>
      <c r="AH25" s="22"/>
      <c r="AI25" s="22" t="n">
        <v>0.0107359939245988</v>
      </c>
      <c r="AJ25" s="22" t="n">
        <v>0.0181881501278533</v>
      </c>
    </row>
    <row r="26">
      <c r="B26" s="18"/>
    </row>
    <row r="27">
      <c r="B27" t="s">
        <v>63</v>
      </c>
    </row>
    <row r="28">
      <c r="B28" t="s">
        <v>64</v>
      </c>
    </row>
    <row r="30">
      <c r="B30"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202</v>
      </c>
    </row>
    <row r="6" ht="50" customHeight="1">
      <c r="B6" s="19" t="s">
        <v>15</v>
      </c>
      <c r="C6" s="19" t="s">
        <v>189</v>
      </c>
      <c r="D6" s="19" t="s">
        <v>190</v>
      </c>
      <c r="E6" s="19" t="s">
        <v>191</v>
      </c>
      <c r="F6" s="19" t="s">
        <v>53</v>
      </c>
      <c r="G6" s="19" t="s">
        <v>55</v>
      </c>
      <c r="H6" s="19" t="s">
        <v>192</v>
      </c>
      <c r="I6" s="19" t="s">
        <v>193</v>
      </c>
      <c r="J6" s="19" t="s">
        <v>194</v>
      </c>
      <c r="K6" s="19" t="s">
        <v>195</v>
      </c>
      <c r="L6" s="19" t="s">
        <v>196</v>
      </c>
      <c r="M6" s="19" t="s">
        <v>197</v>
      </c>
      <c r="N6" s="19" t="s">
        <v>198</v>
      </c>
    </row>
    <row r="7">
      <c r="B7" s="17" t="s">
        <v>135</v>
      </c>
      <c r="C7" s="16" t="n">
        <v>0.0888473083981822</v>
      </c>
      <c r="D7" s="16" t="n">
        <v>0.102354162862856</v>
      </c>
      <c r="E7" s="16" t="n">
        <v>0.106989168077706</v>
      </c>
      <c r="F7" s="16" t="n">
        <v>0.0985721413122787</v>
      </c>
      <c r="G7" s="16" t="n">
        <v>0.112669152582471</v>
      </c>
      <c r="H7" s="16" t="n">
        <v>0.0775202697457384</v>
      </c>
      <c r="I7" s="16" t="n">
        <v>0.0791873664184874</v>
      </c>
      <c r="J7" s="16" t="n">
        <v>0.0649808195469865</v>
      </c>
      <c r="K7" s="16" t="n">
        <v>0.10238103028056</v>
      </c>
      <c r="L7" s="16" t="n">
        <v>0.0902487225450803</v>
      </c>
      <c r="M7" s="16" t="n">
        <v>0.0896316725783552</v>
      </c>
      <c r="N7" s="16" t="n">
        <v>0.0891184168882845</v>
      </c>
    </row>
    <row r="8">
      <c r="B8" s="17" t="s">
        <v>199</v>
      </c>
      <c r="C8" s="16" t="n">
        <v>0.0945054431097865</v>
      </c>
      <c r="D8" s="16" t="n">
        <v>0.0584929452931843</v>
      </c>
      <c r="E8" s="16" t="n">
        <v>0.0545726523797994</v>
      </c>
      <c r="F8" s="16" t="n">
        <v>0.0696554881953873</v>
      </c>
      <c r="G8" s="16" t="n">
        <v>0.0394561911043807</v>
      </c>
      <c r="H8" s="16" t="n">
        <v>0.168415375638604</v>
      </c>
      <c r="I8" s="16" t="n">
        <v>0.0912386544423292</v>
      </c>
      <c r="J8" s="16" t="n">
        <v>0.127562744470098</v>
      </c>
      <c r="K8" s="16" t="n">
        <v>0.0598480248006387</v>
      </c>
      <c r="L8" s="16" t="n">
        <v>0.18056883106038</v>
      </c>
      <c r="M8" s="16" t="n">
        <v>0.0769968363159575</v>
      </c>
      <c r="N8" s="16" t="n">
        <v>0.121670206347517</v>
      </c>
    </row>
    <row r="9">
      <c r="B9" s="17" t="s">
        <v>200</v>
      </c>
      <c r="C9" s="16" t="n">
        <v>0.138358553474214</v>
      </c>
      <c r="D9" s="16" t="n">
        <v>0.100006893259025</v>
      </c>
      <c r="E9" s="16" t="n">
        <v>0.0745206199287786</v>
      </c>
      <c r="F9" s="16" t="n">
        <v>0.100819140314501</v>
      </c>
      <c r="G9" s="16" t="n">
        <v>0.069681216905559</v>
      </c>
      <c r="H9" s="16" t="n">
        <v>0.221900421209605</v>
      </c>
      <c r="I9" s="16" t="n">
        <v>0.129513392064952</v>
      </c>
      <c r="J9" s="16" t="n">
        <v>0.239368176509571</v>
      </c>
      <c r="K9" s="16" t="n">
        <v>0.080465268750945</v>
      </c>
      <c r="L9" s="16" t="n">
        <v>0.280718669318814</v>
      </c>
      <c r="M9" s="16" t="n">
        <v>0.120836468562561</v>
      </c>
      <c r="N9" s="16" t="n">
        <v>0.182566602646174</v>
      </c>
    </row>
    <row r="10">
      <c r="B10" s="17" t="s">
        <v>201</v>
      </c>
      <c r="C10" s="16" t="n">
        <v>0.357925951109466</v>
      </c>
      <c r="D10" s="16" t="n">
        <v>0.322219538013702</v>
      </c>
      <c r="E10" s="16" t="n">
        <v>0.237082264229561</v>
      </c>
      <c r="F10" s="16" t="n">
        <v>0.305572795994329</v>
      </c>
      <c r="G10" s="16" t="n">
        <v>0.195338726352323</v>
      </c>
      <c r="H10" s="16" t="n">
        <v>0.327531365109783</v>
      </c>
      <c r="I10" s="16" t="n">
        <v>0.361090941104771</v>
      </c>
      <c r="J10" s="16" t="n">
        <v>0.366439886320105</v>
      </c>
      <c r="K10" s="16" t="n">
        <v>0.25384459248218</v>
      </c>
      <c r="L10" s="16" t="n">
        <v>0.308304057232982</v>
      </c>
      <c r="M10" s="16" t="n">
        <v>0.341783591078424</v>
      </c>
      <c r="N10" s="16" t="n">
        <v>0.306092840618526</v>
      </c>
    </row>
    <row r="11">
      <c r="B11" s="17" t="s">
        <v>132</v>
      </c>
      <c r="C11" s="16" t="n">
        <v>0.320362743908352</v>
      </c>
      <c r="D11" s="16" t="n">
        <v>0.416926460571232</v>
      </c>
      <c r="E11" s="16" t="n">
        <v>0.526835295384155</v>
      </c>
      <c r="F11" s="16" t="n">
        <v>0.425380434183504</v>
      </c>
      <c r="G11" s="16" t="n">
        <v>0.582854713055266</v>
      </c>
      <c r="H11" s="16" t="n">
        <v>0.204632568296269</v>
      </c>
      <c r="I11" s="16" t="n">
        <v>0.33896964596946</v>
      </c>
      <c r="J11" s="16" t="n">
        <v>0.20164837315324</v>
      </c>
      <c r="K11" s="16" t="n">
        <v>0.503461083685676</v>
      </c>
      <c r="L11" s="16" t="n">
        <v>0.140159719842744</v>
      </c>
      <c r="M11" s="16" t="n">
        <v>0.370751431464703</v>
      </c>
      <c r="N11" s="16" t="n">
        <v>0.3005519334995</v>
      </c>
    </row>
    <row r="12">
      <c r="B12" s="18"/>
      <c r="C12" s="18"/>
      <c r="D12" s="18"/>
      <c r="E12" s="18"/>
      <c r="F12" s="18"/>
      <c r="G12" s="18"/>
      <c r="H12" s="18"/>
      <c r="I12" s="18"/>
      <c r="J12" s="18"/>
      <c r="K12" s="18"/>
      <c r="L12" s="18"/>
      <c r="M12" s="18"/>
      <c r="N12" s="18"/>
    </row>
    <row r="13">
      <c r="B13" t="s">
        <v>63</v>
      </c>
    </row>
    <row r="14">
      <c r="B14" t="s">
        <v>64</v>
      </c>
    </row>
    <row r="18">
      <c r="B18"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203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0.0888473083981822</v>
      </c>
      <c r="D9" s="16" t="n">
        <v>0.103619797709834</v>
      </c>
      <c r="E9" s="16" t="n">
        <v>0.0728141839168203</v>
      </c>
      <c r="F9" s="16"/>
      <c r="G9" s="16" t="n">
        <v>0.0877125386143511</v>
      </c>
      <c r="H9" s="16" t="n">
        <v>0.100550067669255</v>
      </c>
      <c r="I9" s="16" t="n">
        <v>0.0784082143242534</v>
      </c>
      <c r="J9" s="16"/>
      <c r="K9" s="16" t="n">
        <v>0.124880432317609</v>
      </c>
      <c r="L9" s="16" t="n">
        <v>0.0585553511252397</v>
      </c>
      <c r="M9" s="16" t="n">
        <v>0.0878226660584958</v>
      </c>
      <c r="N9" s="16" t="n">
        <v>0.057400900308362</v>
      </c>
      <c r="O9" s="16" t="n">
        <v>0.0622141391445025</v>
      </c>
      <c r="P9" s="16" t="n">
        <v>0.0984597572409964</v>
      </c>
      <c r="Q9" s="16" t="n">
        <v>0.0899906075503096</v>
      </c>
      <c r="R9" s="16" t="n">
        <v>0.103305022768816</v>
      </c>
      <c r="S9" s="16" t="n">
        <v>0.0826245183737936</v>
      </c>
      <c r="T9" s="16" t="n">
        <v>0.110845412880042</v>
      </c>
      <c r="U9" s="16" t="n">
        <v>0.100315181621722</v>
      </c>
      <c r="V9" s="16" t="n">
        <v>0.106479601607404</v>
      </c>
      <c r="W9" s="16"/>
      <c r="X9" s="16" t="n">
        <v>0.079401529651947</v>
      </c>
      <c r="Y9" s="16" t="n">
        <v>0.104985185772187</v>
      </c>
      <c r="Z9" s="16"/>
      <c r="AA9" s="16" t="n">
        <v>0.0872811002908233</v>
      </c>
      <c r="AB9" s="16" t="n">
        <v>0.0803671207537726</v>
      </c>
      <c r="AC9" s="16" t="n">
        <v>0.101321130440605</v>
      </c>
      <c r="AD9" s="16"/>
      <c r="AE9" s="16" t="n">
        <v>0.0870957687804571</v>
      </c>
      <c r="AF9" s="16" t="n">
        <v>0.0862570429618783</v>
      </c>
      <c r="AG9" s="16" t="n">
        <v>0.0990285143188022</v>
      </c>
      <c r="AH9" s="16"/>
      <c r="AI9" s="16" t="n">
        <v>0.105089745971272</v>
      </c>
      <c r="AJ9" s="16" t="n">
        <v>0.0761185835381026</v>
      </c>
    </row>
    <row r="10">
      <c r="B10" s="17" t="s">
        <v>199</v>
      </c>
      <c r="C10" s="16" t="n">
        <v>0.0945054431097865</v>
      </c>
      <c r="D10" s="16" t="n">
        <v>0.0980921647196312</v>
      </c>
      <c r="E10" s="16" t="n">
        <v>0.0923734948490577</v>
      </c>
      <c r="F10" s="16"/>
      <c r="G10" s="16" t="n">
        <v>0.105488732293289</v>
      </c>
      <c r="H10" s="16" t="n">
        <v>0.104570245388567</v>
      </c>
      <c r="I10" s="16" t="n">
        <v>0.0808040307259747</v>
      </c>
      <c r="J10" s="16"/>
      <c r="K10" s="16" t="n">
        <v>0.102801225788722</v>
      </c>
      <c r="L10" s="16" t="n">
        <v>0.0597034862639862</v>
      </c>
      <c r="M10" s="16" t="n">
        <v>0.105475100399725</v>
      </c>
      <c r="N10" s="16" t="n">
        <v>0.119689015224473</v>
      </c>
      <c r="O10" s="16" t="n">
        <v>0.0830323222882584</v>
      </c>
      <c r="P10" s="16" t="n">
        <v>0.084146067040562</v>
      </c>
      <c r="Q10" s="16" t="n">
        <v>0.109565500561584</v>
      </c>
      <c r="R10" s="16" t="n">
        <v>0.168835664195463</v>
      </c>
      <c r="S10" s="16" t="n">
        <v>0.0963744683337148</v>
      </c>
      <c r="T10" s="16" t="n">
        <v>0.0696978343906771</v>
      </c>
      <c r="U10" s="16" t="n">
        <v>0.0641954701069482</v>
      </c>
      <c r="V10" s="16" t="n">
        <v>0.131130182691289</v>
      </c>
      <c r="W10" s="16"/>
      <c r="X10" s="16" t="n">
        <v>0.102191710181994</v>
      </c>
      <c r="Y10" s="16" t="n">
        <v>0.08137364754189</v>
      </c>
      <c r="Z10" s="16"/>
      <c r="AA10" s="16" t="n">
        <v>0.0835701315973822</v>
      </c>
      <c r="AB10" s="16" t="n">
        <v>0.0909183233366456</v>
      </c>
      <c r="AC10" s="16" t="n">
        <v>0.107201276704337</v>
      </c>
      <c r="AD10" s="16"/>
      <c r="AE10" s="16" t="n">
        <v>0.102565584722419</v>
      </c>
      <c r="AF10" s="16" t="n">
        <v>0.0894559292135927</v>
      </c>
      <c r="AG10" s="16" t="n">
        <v>0.0838672885406105</v>
      </c>
      <c r="AH10" s="16"/>
      <c r="AI10" s="16" t="n">
        <v>0.0688840374843688</v>
      </c>
      <c r="AJ10" s="16" t="n">
        <v>0.0948121861279238</v>
      </c>
    </row>
    <row r="11">
      <c r="B11" s="17" t="s">
        <v>200</v>
      </c>
      <c r="C11" s="16" t="n">
        <v>0.138358553474214</v>
      </c>
      <c r="D11" s="16" t="n">
        <v>0.117782842038567</v>
      </c>
      <c r="E11" s="16" t="n">
        <v>0.156581803594215</v>
      </c>
      <c r="F11" s="16"/>
      <c r="G11" s="16" t="n">
        <v>0.121471904558021</v>
      </c>
      <c r="H11" s="16" t="n">
        <v>0.138799674207964</v>
      </c>
      <c r="I11" s="16" t="n">
        <v>0.144617707777206</v>
      </c>
      <c r="J11" s="16"/>
      <c r="K11" s="16" t="n">
        <v>0.122985311179022</v>
      </c>
      <c r="L11" s="16" t="n">
        <v>0.114297973394326</v>
      </c>
      <c r="M11" s="16" t="n">
        <v>0.128498250158112</v>
      </c>
      <c r="N11" s="16" t="n">
        <v>0.157251484538265</v>
      </c>
      <c r="O11" s="16" t="n">
        <v>0.130604388143822</v>
      </c>
      <c r="P11" s="16" t="n">
        <v>0.15400603213644</v>
      </c>
      <c r="Q11" s="16" t="n">
        <v>0.145235135875404</v>
      </c>
      <c r="R11" s="16" t="n">
        <v>0.115376211366907</v>
      </c>
      <c r="S11" s="16" t="n">
        <v>0.13056065175317</v>
      </c>
      <c r="T11" s="16" t="n">
        <v>0.150109515364843</v>
      </c>
      <c r="U11" s="16" t="n">
        <v>0.188667783200659</v>
      </c>
      <c r="V11" s="16" t="n">
        <v>0.199665106762795</v>
      </c>
      <c r="W11" s="16"/>
      <c r="X11" s="16" t="n">
        <v>0.147896797695918</v>
      </c>
      <c r="Y11" s="16" t="n">
        <v>0.122062701141813</v>
      </c>
      <c r="Z11" s="16"/>
      <c r="AA11" s="16" t="n">
        <v>0.159900853803938</v>
      </c>
      <c r="AB11" s="16" t="n">
        <v>0.13319580908987</v>
      </c>
      <c r="AC11" s="16" t="n">
        <v>0.129705306390884</v>
      </c>
      <c r="AD11" s="16"/>
      <c r="AE11" s="16" t="n">
        <v>0.148314368688833</v>
      </c>
      <c r="AF11" s="16" t="n">
        <v>0.129604712254467</v>
      </c>
      <c r="AG11" s="16" t="n">
        <v>0.130589209295254</v>
      </c>
      <c r="AH11" s="16"/>
      <c r="AI11" s="16" t="n">
        <v>0.147628232640789</v>
      </c>
      <c r="AJ11" s="16" t="n">
        <v>0.142275983611346</v>
      </c>
    </row>
    <row r="12">
      <c r="B12" s="17" t="s">
        <v>201</v>
      </c>
      <c r="C12" s="16" t="n">
        <v>0.357925951109466</v>
      </c>
      <c r="D12" s="16" t="n">
        <v>0.330144467508799</v>
      </c>
      <c r="E12" s="16" t="n">
        <v>0.386426455217093</v>
      </c>
      <c r="F12" s="16"/>
      <c r="G12" s="16" t="n">
        <v>0.337160208485313</v>
      </c>
      <c r="H12" s="16" t="n">
        <v>0.350968595358575</v>
      </c>
      <c r="I12" s="16" t="n">
        <v>0.372600121173541</v>
      </c>
      <c r="J12" s="16"/>
      <c r="K12" s="16" t="n">
        <v>0.293274244258428</v>
      </c>
      <c r="L12" s="16" t="n">
        <v>0.400589714767808</v>
      </c>
      <c r="M12" s="16" t="n">
        <v>0.362343184520132</v>
      </c>
      <c r="N12" s="16" t="n">
        <v>0.271507900722261</v>
      </c>
      <c r="O12" s="16" t="n">
        <v>0.371493834994163</v>
      </c>
      <c r="P12" s="16" t="n">
        <v>0.361586582484942</v>
      </c>
      <c r="Q12" s="16" t="n">
        <v>0.385376382775469</v>
      </c>
      <c r="R12" s="16" t="n">
        <v>0.359902125637866</v>
      </c>
      <c r="S12" s="16" t="n">
        <v>0.434719119686612</v>
      </c>
      <c r="T12" s="16" t="n">
        <v>0.385326575829334</v>
      </c>
      <c r="U12" s="16" t="n">
        <v>0.304143080891413</v>
      </c>
      <c r="V12" s="16" t="n">
        <v>0.305158945032989</v>
      </c>
      <c r="W12" s="16"/>
      <c r="X12" s="16" t="n">
        <v>0.376623558977007</v>
      </c>
      <c r="Y12" s="16" t="n">
        <v>0.325981554457799</v>
      </c>
      <c r="Z12" s="16"/>
      <c r="AA12" s="16" t="n">
        <v>0.360637806486965</v>
      </c>
      <c r="AB12" s="16" t="n">
        <v>0.376857279260446</v>
      </c>
      <c r="AC12" s="16" t="n">
        <v>0.330645810221472</v>
      </c>
      <c r="AD12" s="16"/>
      <c r="AE12" s="16" t="n">
        <v>0.329151598303708</v>
      </c>
      <c r="AF12" s="16" t="n">
        <v>0.387564938504198</v>
      </c>
      <c r="AG12" s="16" t="n">
        <v>0.371122210827851</v>
      </c>
      <c r="AH12" s="16"/>
      <c r="AI12" s="16" t="n">
        <v>0.343176125050176</v>
      </c>
      <c r="AJ12" s="16" t="n">
        <v>0.426242999956542</v>
      </c>
    </row>
    <row r="13">
      <c r="B13" s="17" t="s">
        <v>132</v>
      </c>
      <c r="C13" s="22" t="n">
        <v>0.320362743908352</v>
      </c>
      <c r="D13" s="22" t="n">
        <v>0.350360728023169</v>
      </c>
      <c r="E13" s="22" t="n">
        <v>0.291804062422814</v>
      </c>
      <c r="F13" s="22"/>
      <c r="G13" s="22" t="n">
        <v>0.348166616049026</v>
      </c>
      <c r="H13" s="22" t="n">
        <v>0.305111417375639</v>
      </c>
      <c r="I13" s="22" t="n">
        <v>0.323569925999024</v>
      </c>
      <c r="J13" s="22"/>
      <c r="K13" s="22" t="n">
        <v>0.356058786456219</v>
      </c>
      <c r="L13" s="22" t="n">
        <v>0.36685347444864</v>
      </c>
      <c r="M13" s="22" t="n">
        <v>0.315860798863536</v>
      </c>
      <c r="N13" s="22" t="n">
        <v>0.394150699206639</v>
      </c>
      <c r="O13" s="22" t="n">
        <v>0.352655315429254</v>
      </c>
      <c r="P13" s="22" t="n">
        <v>0.30180156109706</v>
      </c>
      <c r="Q13" s="22" t="n">
        <v>0.269832373237233</v>
      </c>
      <c r="R13" s="22" t="n">
        <v>0.252580976030947</v>
      </c>
      <c r="S13" s="22" t="n">
        <v>0.25572124185271</v>
      </c>
      <c r="T13" s="22" t="n">
        <v>0.284020661535103</v>
      </c>
      <c r="U13" s="22" t="n">
        <v>0.342678484179258</v>
      </c>
      <c r="V13" s="22" t="n">
        <v>0.257566163905522</v>
      </c>
      <c r="W13" s="22"/>
      <c r="X13" s="22" t="n">
        <v>0.293886403493134</v>
      </c>
      <c r="Y13" s="22" t="n">
        <v>0.365596911086311</v>
      </c>
      <c r="Z13" s="22"/>
      <c r="AA13" s="22" t="n">
        <v>0.308610107820891</v>
      </c>
      <c r="AB13" s="22" t="n">
        <v>0.318661467559266</v>
      </c>
      <c r="AC13" s="22" t="n">
        <v>0.331126476242702</v>
      </c>
      <c r="AD13" s="22"/>
      <c r="AE13" s="22" t="n">
        <v>0.332872679504583</v>
      </c>
      <c r="AF13" s="22" t="n">
        <v>0.307117377065864</v>
      </c>
      <c r="AG13" s="22" t="n">
        <v>0.315392777017483</v>
      </c>
      <c r="AH13" s="22"/>
      <c r="AI13" s="22" t="n">
        <v>0.335221858853394</v>
      </c>
      <c r="AJ13" s="22" t="n">
        <v>0.260550246766086</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204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0.102354162862856</v>
      </c>
      <c r="D9" s="16" t="n">
        <v>0.122574568259414</v>
      </c>
      <c r="E9" s="16" t="n">
        <v>0.0827873438265995</v>
      </c>
      <c r="F9" s="16"/>
      <c r="G9" s="16" t="n">
        <v>0.119084324529489</v>
      </c>
      <c r="H9" s="16" t="n">
        <v>0.104450077571624</v>
      </c>
      <c r="I9" s="16" t="n">
        <v>0.0937965661523025</v>
      </c>
      <c r="J9" s="16"/>
      <c r="K9" s="16" t="n">
        <v>0.123234868657343</v>
      </c>
      <c r="L9" s="16" t="n">
        <v>0.0529591310583506</v>
      </c>
      <c r="M9" s="16" t="n">
        <v>0.119773559771811</v>
      </c>
      <c r="N9" s="16" t="n">
        <v>0.124378283766521</v>
      </c>
      <c r="O9" s="16" t="n">
        <v>0.0836658467431838</v>
      </c>
      <c r="P9" s="16" t="n">
        <v>0.120655602406379</v>
      </c>
      <c r="Q9" s="16" t="n">
        <v>0.0898351260725529</v>
      </c>
      <c r="R9" s="16" t="n">
        <v>0.109317810679211</v>
      </c>
      <c r="S9" s="16" t="n">
        <v>0.0998559648586348</v>
      </c>
      <c r="T9" s="16" t="n">
        <v>0.0877856936702292</v>
      </c>
      <c r="U9" s="16" t="n">
        <v>0.133587549678044</v>
      </c>
      <c r="V9" s="16" t="n">
        <v>0.129206403365264</v>
      </c>
      <c r="W9" s="16"/>
      <c r="X9" s="16" t="n">
        <v>0.0978383375857963</v>
      </c>
      <c r="Y9" s="16" t="n">
        <v>0.110069337706717</v>
      </c>
      <c r="Z9" s="16"/>
      <c r="AA9" s="16" t="n">
        <v>0.0962465124616506</v>
      </c>
      <c r="AB9" s="16" t="n">
        <v>0.0899629122237948</v>
      </c>
      <c r="AC9" s="16" t="n">
        <v>0.123339214978621</v>
      </c>
      <c r="AD9" s="16"/>
      <c r="AE9" s="16" t="n">
        <v>0.113844610297648</v>
      </c>
      <c r="AF9" s="16" t="n">
        <v>0.0879583512710938</v>
      </c>
      <c r="AG9" s="16" t="n">
        <v>0.102547856680357</v>
      </c>
      <c r="AH9" s="16"/>
      <c r="AI9" s="16" t="n">
        <v>0.121198127798498</v>
      </c>
      <c r="AJ9" s="16" t="n">
        <v>0.0720740803806099</v>
      </c>
    </row>
    <row r="10">
      <c r="B10" s="17" t="s">
        <v>199</v>
      </c>
      <c r="C10" s="16" t="n">
        <v>0.0584929452931843</v>
      </c>
      <c r="D10" s="16" t="n">
        <v>0.0632968325812339</v>
      </c>
      <c r="E10" s="16" t="n">
        <v>0.0543257945162654</v>
      </c>
      <c r="F10" s="16"/>
      <c r="G10" s="16" t="n">
        <v>0.0239546038433958</v>
      </c>
      <c r="H10" s="16" t="n">
        <v>0.0671582332009839</v>
      </c>
      <c r="I10" s="16" t="n">
        <v>0.064072710546078</v>
      </c>
      <c r="J10" s="16"/>
      <c r="K10" s="16" t="n">
        <v>0.052746877145673</v>
      </c>
      <c r="L10" s="16" t="n">
        <v>0.0288585936171537</v>
      </c>
      <c r="M10" s="16" t="n">
        <v>0.0396586543567707</v>
      </c>
      <c r="N10" s="16" t="n">
        <v>0.0615368841093857</v>
      </c>
      <c r="O10" s="16" t="n">
        <v>0.0558466234705638</v>
      </c>
      <c r="P10" s="16" t="n">
        <v>0.0777564492865112</v>
      </c>
      <c r="Q10" s="16" t="n">
        <v>0.0646027664607366</v>
      </c>
      <c r="R10" s="16" t="n">
        <v>0.0730427174136744</v>
      </c>
      <c r="S10" s="16" t="n">
        <v>0.0691210577318794</v>
      </c>
      <c r="T10" s="16" t="n">
        <v>0.100983623096445</v>
      </c>
      <c r="U10" s="16" t="n">
        <v>0.0363641841668113</v>
      </c>
      <c r="V10" s="16" t="n">
        <v>0.0481034169587495</v>
      </c>
      <c r="W10" s="16"/>
      <c r="X10" s="16" t="n">
        <v>0.0635480013793384</v>
      </c>
      <c r="Y10" s="16" t="n">
        <v>0.0498565080624703</v>
      </c>
      <c r="Z10" s="16"/>
      <c r="AA10" s="16" t="n">
        <v>0.0734873753792424</v>
      </c>
      <c r="AB10" s="16" t="n">
        <v>0.0549862102024183</v>
      </c>
      <c r="AC10" s="16" t="n">
        <v>0.0523538263778912</v>
      </c>
      <c r="AD10" s="16"/>
      <c r="AE10" s="16" t="n">
        <v>0.0618869347189648</v>
      </c>
      <c r="AF10" s="16" t="n">
        <v>0.0585749127494484</v>
      </c>
      <c r="AG10" s="16" t="n">
        <v>0.0493009291082428</v>
      </c>
      <c r="AH10" s="16"/>
      <c r="AI10" s="16" t="n">
        <v>0.0612448938113722</v>
      </c>
      <c r="AJ10" s="16" t="n">
        <v>0.0737054376279164</v>
      </c>
    </row>
    <row r="11">
      <c r="B11" s="17" t="s">
        <v>200</v>
      </c>
      <c r="C11" s="16" t="n">
        <v>0.100006893259025</v>
      </c>
      <c r="D11" s="16" t="n">
        <v>0.107286381008661</v>
      </c>
      <c r="E11" s="16" t="n">
        <v>0.0913258973424206</v>
      </c>
      <c r="F11" s="16"/>
      <c r="G11" s="16" t="n">
        <v>0.0606121436852161</v>
      </c>
      <c r="H11" s="16" t="n">
        <v>0.102941121869593</v>
      </c>
      <c r="I11" s="16" t="n">
        <v>0.112836446156605</v>
      </c>
      <c r="J11" s="16"/>
      <c r="K11" s="16" t="n">
        <v>0.0797806977245596</v>
      </c>
      <c r="L11" s="16" t="n">
        <v>0.053492135145678</v>
      </c>
      <c r="M11" s="16" t="n">
        <v>0.122634054338614</v>
      </c>
      <c r="N11" s="16" t="n">
        <v>0.081829529072231</v>
      </c>
      <c r="O11" s="16" t="n">
        <v>0.0921264208436952</v>
      </c>
      <c r="P11" s="16" t="n">
        <v>0.0962155392273128</v>
      </c>
      <c r="Q11" s="16" t="n">
        <v>0.108754708741411</v>
      </c>
      <c r="R11" s="16" t="n">
        <v>0.114401846955163</v>
      </c>
      <c r="S11" s="16" t="n">
        <v>0.102993351668038</v>
      </c>
      <c r="T11" s="16" t="n">
        <v>0.147371683660113</v>
      </c>
      <c r="U11" s="16" t="n">
        <v>0.14899825924683</v>
      </c>
      <c r="V11" s="16" t="n">
        <v>0.17116472485868</v>
      </c>
      <c r="W11" s="16"/>
      <c r="X11" s="16" t="n">
        <v>0.113426668127469</v>
      </c>
      <c r="Y11" s="16" t="n">
        <v>0.0770795426369268</v>
      </c>
      <c r="Z11" s="16"/>
      <c r="AA11" s="16" t="n">
        <v>0.0967055629959202</v>
      </c>
      <c r="AB11" s="16" t="n">
        <v>0.085253942245492</v>
      </c>
      <c r="AC11" s="16" t="n">
        <v>0.122124000192105</v>
      </c>
      <c r="AD11" s="16"/>
      <c r="AE11" s="16" t="n">
        <v>0.0971198410466909</v>
      </c>
      <c r="AF11" s="16" t="n">
        <v>0.099120827228173</v>
      </c>
      <c r="AG11" s="16" t="n">
        <v>0.109568070363935</v>
      </c>
      <c r="AH11" s="16"/>
      <c r="AI11" s="16" t="n">
        <v>0.0980455901916794</v>
      </c>
      <c r="AJ11" s="16" t="n">
        <v>0.0995712150790827</v>
      </c>
    </row>
    <row r="12">
      <c r="B12" s="17" t="s">
        <v>201</v>
      </c>
      <c r="C12" s="16" t="n">
        <v>0.322219538013702</v>
      </c>
      <c r="D12" s="16" t="n">
        <v>0.291268835887927</v>
      </c>
      <c r="E12" s="16" t="n">
        <v>0.354807978931974</v>
      </c>
      <c r="F12" s="16"/>
      <c r="G12" s="16" t="n">
        <v>0.318905133310198</v>
      </c>
      <c r="H12" s="16" t="n">
        <v>0.329709819017199</v>
      </c>
      <c r="I12" s="16" t="n">
        <v>0.316560252979812</v>
      </c>
      <c r="J12" s="16"/>
      <c r="K12" s="16" t="n">
        <v>0.301349069528122</v>
      </c>
      <c r="L12" s="16" t="n">
        <v>0.368165415859446</v>
      </c>
      <c r="M12" s="16" t="n">
        <v>0.309497731996583</v>
      </c>
      <c r="N12" s="16" t="n">
        <v>0.27372443313604</v>
      </c>
      <c r="O12" s="16" t="n">
        <v>0.288498811076502</v>
      </c>
      <c r="P12" s="16" t="n">
        <v>0.294061713378213</v>
      </c>
      <c r="Q12" s="16" t="n">
        <v>0.327642252544954</v>
      </c>
      <c r="R12" s="16" t="n">
        <v>0.290367567713167</v>
      </c>
      <c r="S12" s="16" t="n">
        <v>0.351546778530655</v>
      </c>
      <c r="T12" s="16" t="n">
        <v>0.366577791502133</v>
      </c>
      <c r="U12" s="16" t="n">
        <v>0.342561277750675</v>
      </c>
      <c r="V12" s="16" t="n">
        <v>0.333388971876003</v>
      </c>
      <c r="W12" s="16"/>
      <c r="X12" s="16" t="n">
        <v>0.347742103419165</v>
      </c>
      <c r="Y12" s="16" t="n">
        <v>0.278614871649106</v>
      </c>
      <c r="Z12" s="16"/>
      <c r="AA12" s="16" t="n">
        <v>0.308644426220988</v>
      </c>
      <c r="AB12" s="16" t="n">
        <v>0.3472713185879</v>
      </c>
      <c r="AC12" s="16" t="n">
        <v>0.298516065719693</v>
      </c>
      <c r="AD12" s="16"/>
      <c r="AE12" s="16" t="n">
        <v>0.287876943627101</v>
      </c>
      <c r="AF12" s="16" t="n">
        <v>0.363678108699224</v>
      </c>
      <c r="AG12" s="16" t="n">
        <v>0.324985876360869</v>
      </c>
      <c r="AH12" s="16"/>
      <c r="AI12" s="16" t="n">
        <v>0.28818173742294</v>
      </c>
      <c r="AJ12" s="16" t="n">
        <v>0.372041598439881</v>
      </c>
    </row>
    <row r="13">
      <c r="B13" s="17" t="s">
        <v>132</v>
      </c>
      <c r="C13" s="22" t="n">
        <v>0.416926460571232</v>
      </c>
      <c r="D13" s="22" t="n">
        <v>0.415573382262764</v>
      </c>
      <c r="E13" s="22" t="n">
        <v>0.416752985382741</v>
      </c>
      <c r="F13" s="22"/>
      <c r="G13" s="22" t="n">
        <v>0.477443794631701</v>
      </c>
      <c r="H13" s="22" t="n">
        <v>0.3957407483406</v>
      </c>
      <c r="I13" s="22" t="n">
        <v>0.412734024165203</v>
      </c>
      <c r="J13" s="22"/>
      <c r="K13" s="22" t="n">
        <v>0.442888486944302</v>
      </c>
      <c r="L13" s="22" t="n">
        <v>0.496524724319372</v>
      </c>
      <c r="M13" s="22" t="n">
        <v>0.408435999536221</v>
      </c>
      <c r="N13" s="22" t="n">
        <v>0.458530869915822</v>
      </c>
      <c r="O13" s="22" t="n">
        <v>0.479862297866055</v>
      </c>
      <c r="P13" s="22" t="n">
        <v>0.411310695701584</v>
      </c>
      <c r="Q13" s="22" t="n">
        <v>0.409165146180346</v>
      </c>
      <c r="R13" s="22" t="n">
        <v>0.412870057238785</v>
      </c>
      <c r="S13" s="22" t="n">
        <v>0.376482847210793</v>
      </c>
      <c r="T13" s="22" t="n">
        <v>0.297281208071081</v>
      </c>
      <c r="U13" s="22" t="n">
        <v>0.33848872915764</v>
      </c>
      <c r="V13" s="22" t="n">
        <v>0.318136482941304</v>
      </c>
      <c r="W13" s="22"/>
      <c r="X13" s="22" t="n">
        <v>0.377444889488232</v>
      </c>
      <c r="Y13" s="22" t="n">
        <v>0.484379739944779</v>
      </c>
      <c r="Z13" s="22"/>
      <c r="AA13" s="22" t="n">
        <v>0.424916122942199</v>
      </c>
      <c r="AB13" s="22" t="n">
        <v>0.422525616740395</v>
      </c>
      <c r="AC13" s="22" t="n">
        <v>0.403666892731691</v>
      </c>
      <c r="AD13" s="22"/>
      <c r="AE13" s="22" t="n">
        <v>0.439271670309595</v>
      </c>
      <c r="AF13" s="22" t="n">
        <v>0.390667800052061</v>
      </c>
      <c r="AG13" s="22" t="n">
        <v>0.413597267486596</v>
      </c>
      <c r="AH13" s="22"/>
      <c r="AI13" s="22" t="n">
        <v>0.43132965077551</v>
      </c>
      <c r="AJ13" s="22" t="n">
        <v>0.38260766847251</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205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0.106989168077706</v>
      </c>
      <c r="D9" s="16" t="n">
        <v>0.122029053282099</v>
      </c>
      <c r="E9" s="16" t="n">
        <v>0.092749922991721</v>
      </c>
      <c r="F9" s="16"/>
      <c r="G9" s="16" t="n">
        <v>0.116127573339499</v>
      </c>
      <c r="H9" s="16" t="n">
        <v>0.111233653605191</v>
      </c>
      <c r="I9" s="16" t="n">
        <v>0.0994311520462157</v>
      </c>
      <c r="J9" s="16"/>
      <c r="K9" s="16" t="n">
        <v>0.128498380470584</v>
      </c>
      <c r="L9" s="16" t="n">
        <v>0.0540827471342472</v>
      </c>
      <c r="M9" s="16" t="n">
        <v>0.110432399044506</v>
      </c>
      <c r="N9" s="16" t="n">
        <v>0.0702333240356544</v>
      </c>
      <c r="O9" s="16" t="n">
        <v>0.0956147416404048</v>
      </c>
      <c r="P9" s="16" t="n">
        <v>0.107127686392322</v>
      </c>
      <c r="Q9" s="16" t="n">
        <v>0.100986782438177</v>
      </c>
      <c r="R9" s="16" t="n">
        <v>0.152582871843689</v>
      </c>
      <c r="S9" s="16" t="n">
        <v>0.101574278725193</v>
      </c>
      <c r="T9" s="16" t="n">
        <v>0.152305663096365</v>
      </c>
      <c r="U9" s="16" t="n">
        <v>0.111983105561813</v>
      </c>
      <c r="V9" s="16" t="n">
        <v>0.218460186131781</v>
      </c>
      <c r="W9" s="16"/>
      <c r="X9" s="16" t="n">
        <v>0.104786031781758</v>
      </c>
      <c r="Y9" s="16" t="n">
        <v>0.110753171484667</v>
      </c>
      <c r="Z9" s="16"/>
      <c r="AA9" s="16" t="n">
        <v>0.098938474413894</v>
      </c>
      <c r="AB9" s="16" t="n">
        <v>0.100128795869779</v>
      </c>
      <c r="AC9" s="16" t="n">
        <v>0.121979750461004</v>
      </c>
      <c r="AD9" s="16"/>
      <c r="AE9" s="16" t="n">
        <v>0.108621776426555</v>
      </c>
      <c r="AF9" s="16" t="n">
        <v>0.101905271680817</v>
      </c>
      <c r="AG9" s="16" t="n">
        <v>0.113500949341734</v>
      </c>
      <c r="AH9" s="16"/>
      <c r="AI9" s="16" t="n">
        <v>0.120179310992691</v>
      </c>
      <c r="AJ9" s="16" t="n">
        <v>0.0848496143517837</v>
      </c>
    </row>
    <row r="10">
      <c r="B10" s="17" t="s">
        <v>199</v>
      </c>
      <c r="C10" s="16" t="n">
        <v>0.0545726523797994</v>
      </c>
      <c r="D10" s="16" t="n">
        <v>0.0735005469955797</v>
      </c>
      <c r="E10" s="16" t="n">
        <v>0.0350766457900878</v>
      </c>
      <c r="F10" s="16"/>
      <c r="G10" s="16" t="n">
        <v>0.0578618569695697</v>
      </c>
      <c r="H10" s="16" t="n">
        <v>0.0482675211437551</v>
      </c>
      <c r="I10" s="16" t="n">
        <v>0.0591393248561133</v>
      </c>
      <c r="J10" s="16"/>
      <c r="K10" s="16" t="n">
        <v>0.0566702717134429</v>
      </c>
      <c r="L10" s="16" t="n">
        <v>0.0224572839173413</v>
      </c>
      <c r="M10" s="16" t="n">
        <v>0.035949110681852</v>
      </c>
      <c r="N10" s="16" t="n">
        <v>0.0886120014594484</v>
      </c>
      <c r="O10" s="16" t="n">
        <v>0.0550622079254764</v>
      </c>
      <c r="P10" s="16" t="n">
        <v>0.0608018412606163</v>
      </c>
      <c r="Q10" s="16" t="n">
        <v>0.0575766478220657</v>
      </c>
      <c r="R10" s="16" t="n">
        <v>0.0588924020437502</v>
      </c>
      <c r="S10" s="16" t="n">
        <v>0.0749957783585266</v>
      </c>
      <c r="T10" s="16" t="n">
        <v>0.0345596815157552</v>
      </c>
      <c r="U10" s="16" t="n">
        <v>0.0681921233206715</v>
      </c>
      <c r="V10" s="16" t="n">
        <v>0.0602999639746797</v>
      </c>
      <c r="W10" s="16"/>
      <c r="X10" s="16" t="n">
        <v>0.0618464072215461</v>
      </c>
      <c r="Y10" s="16" t="n">
        <v>0.0421456236680091</v>
      </c>
      <c r="Z10" s="16"/>
      <c r="AA10" s="16" t="n">
        <v>0.0604057233895729</v>
      </c>
      <c r="AB10" s="16" t="n">
        <v>0.0518734372567513</v>
      </c>
      <c r="AC10" s="16" t="n">
        <v>0.0539701156885016</v>
      </c>
      <c r="AD10" s="16"/>
      <c r="AE10" s="16" t="n">
        <v>0.0745046420723376</v>
      </c>
      <c r="AF10" s="16" t="n">
        <v>0.0386907816241898</v>
      </c>
      <c r="AG10" s="16" t="n">
        <v>0.0355103173283861</v>
      </c>
      <c r="AH10" s="16"/>
      <c r="AI10" s="16" t="n">
        <v>0.0585819371646846</v>
      </c>
      <c r="AJ10" s="16" t="n">
        <v>0.0514102778260345</v>
      </c>
    </row>
    <row r="11">
      <c r="B11" s="17" t="s">
        <v>200</v>
      </c>
      <c r="C11" s="16" t="n">
        <v>0.0745206199287786</v>
      </c>
      <c r="D11" s="16" t="n">
        <v>0.0910077818099838</v>
      </c>
      <c r="E11" s="16" t="n">
        <v>0.0599757172046096</v>
      </c>
      <c r="F11" s="16"/>
      <c r="G11" s="16" t="n">
        <v>0.0353880487156131</v>
      </c>
      <c r="H11" s="16" t="n">
        <v>0.0769465196649084</v>
      </c>
      <c r="I11" s="16" t="n">
        <v>0.087719530331284</v>
      </c>
      <c r="J11" s="16"/>
      <c r="K11" s="16" t="n">
        <v>0.0785213387192607</v>
      </c>
      <c r="L11" s="16" t="n">
        <v>0.0518673443473143</v>
      </c>
      <c r="M11" s="16" t="n">
        <v>0.0703980354294495</v>
      </c>
      <c r="N11" s="16" t="n">
        <v>0.077074691158134</v>
      </c>
      <c r="O11" s="16" t="n">
        <v>0.0566421331356636</v>
      </c>
      <c r="P11" s="16" t="n">
        <v>0.0676108077246025</v>
      </c>
      <c r="Q11" s="16" t="n">
        <v>0.0901536264337385</v>
      </c>
      <c r="R11" s="16" t="n">
        <v>0.0565545782323121</v>
      </c>
      <c r="S11" s="16" t="n">
        <v>0.0841634995163664</v>
      </c>
      <c r="T11" s="16" t="n">
        <v>0.0833070933788624</v>
      </c>
      <c r="U11" s="16" t="n">
        <v>0.0864733777975322</v>
      </c>
      <c r="V11" s="16" t="n">
        <v>0.131130182691289</v>
      </c>
      <c r="W11" s="16"/>
      <c r="X11" s="16" t="n">
        <v>0.0727018218587702</v>
      </c>
      <c r="Y11" s="16" t="n">
        <v>0.0776279910635907</v>
      </c>
      <c r="Z11" s="16"/>
      <c r="AA11" s="16" t="n">
        <v>0.07568752948811</v>
      </c>
      <c r="AB11" s="16" t="n">
        <v>0.0568231179392661</v>
      </c>
      <c r="AC11" s="16" t="n">
        <v>0.0973490707459622</v>
      </c>
      <c r="AD11" s="16"/>
      <c r="AE11" s="16" t="n">
        <v>0.0801151165182275</v>
      </c>
      <c r="AF11" s="16" t="n">
        <v>0.0661097082655213</v>
      </c>
      <c r="AG11" s="16" t="n">
        <v>0.0776065261693859</v>
      </c>
      <c r="AH11" s="16"/>
      <c r="AI11" s="16" t="n">
        <v>0.069933106750428</v>
      </c>
      <c r="AJ11" s="16" t="n">
        <v>0.0644174928015663</v>
      </c>
    </row>
    <row r="12">
      <c r="B12" s="17" t="s">
        <v>201</v>
      </c>
      <c r="C12" s="16" t="n">
        <v>0.237082264229561</v>
      </c>
      <c r="D12" s="16" t="n">
        <v>0.242263438613817</v>
      </c>
      <c r="E12" s="16" t="n">
        <v>0.231776256856581</v>
      </c>
      <c r="F12" s="16"/>
      <c r="G12" s="16" t="n">
        <v>0.231784975786166</v>
      </c>
      <c r="H12" s="16" t="n">
        <v>0.239187751414617</v>
      </c>
      <c r="I12" s="16" t="n">
        <v>0.237215705232291</v>
      </c>
      <c r="J12" s="16"/>
      <c r="K12" s="16" t="n">
        <v>0.248102698587915</v>
      </c>
      <c r="L12" s="16" t="n">
        <v>0.253736209001147</v>
      </c>
      <c r="M12" s="16" t="n">
        <v>0.214314386275161</v>
      </c>
      <c r="N12" s="16" t="n">
        <v>0.231141331310994</v>
      </c>
      <c r="O12" s="16" t="n">
        <v>0.230771116547323</v>
      </c>
      <c r="P12" s="16" t="n">
        <v>0.247974283481539</v>
      </c>
      <c r="Q12" s="16" t="n">
        <v>0.232296398387867</v>
      </c>
      <c r="R12" s="16" t="n">
        <v>0.209153253527692</v>
      </c>
      <c r="S12" s="16" t="n">
        <v>0.269017256388636</v>
      </c>
      <c r="T12" s="16" t="n">
        <v>0.254249820738295</v>
      </c>
      <c r="U12" s="16" t="n">
        <v>0.180488708582746</v>
      </c>
      <c r="V12" s="16" t="n">
        <v>0.135394733259883</v>
      </c>
      <c r="W12" s="16"/>
      <c r="X12" s="16" t="n">
        <v>0.236586204571547</v>
      </c>
      <c r="Y12" s="16" t="n">
        <v>0.237929769781648</v>
      </c>
      <c r="Z12" s="16"/>
      <c r="AA12" s="16" t="n">
        <v>0.218985660704631</v>
      </c>
      <c r="AB12" s="16" t="n">
        <v>0.24997295613016</v>
      </c>
      <c r="AC12" s="16" t="n">
        <v>0.232910408231937</v>
      </c>
      <c r="AD12" s="16"/>
      <c r="AE12" s="16" t="n">
        <v>0.215596825700328</v>
      </c>
      <c r="AF12" s="16" t="n">
        <v>0.273730004926786</v>
      </c>
      <c r="AG12" s="16" t="n">
        <v>0.21595645905885</v>
      </c>
      <c r="AH12" s="16"/>
      <c r="AI12" s="16" t="n">
        <v>0.205078128803664</v>
      </c>
      <c r="AJ12" s="16" t="n">
        <v>0.262586843471809</v>
      </c>
    </row>
    <row r="13">
      <c r="B13" s="17" t="s">
        <v>132</v>
      </c>
      <c r="C13" s="22" t="n">
        <v>0.526835295384155</v>
      </c>
      <c r="D13" s="22" t="n">
        <v>0.47119917929852</v>
      </c>
      <c r="E13" s="22" t="n">
        <v>0.580421457157</v>
      </c>
      <c r="F13" s="22"/>
      <c r="G13" s="22" t="n">
        <v>0.558837545189153</v>
      </c>
      <c r="H13" s="22" t="n">
        <v>0.524364554171529</v>
      </c>
      <c r="I13" s="22" t="n">
        <v>0.516494287534096</v>
      </c>
      <c r="J13" s="22"/>
      <c r="K13" s="22" t="n">
        <v>0.488207310508796</v>
      </c>
      <c r="L13" s="22" t="n">
        <v>0.61785641559995</v>
      </c>
      <c r="M13" s="22" t="n">
        <v>0.568906068569032</v>
      </c>
      <c r="N13" s="22" t="n">
        <v>0.53293865203577</v>
      </c>
      <c r="O13" s="22" t="n">
        <v>0.561909800751133</v>
      </c>
      <c r="P13" s="22" t="n">
        <v>0.51648538114092</v>
      </c>
      <c r="Q13" s="22" t="n">
        <v>0.518986544918152</v>
      </c>
      <c r="R13" s="22" t="n">
        <v>0.522816894352557</v>
      </c>
      <c r="S13" s="22" t="n">
        <v>0.470249187011278</v>
      </c>
      <c r="T13" s="22" t="n">
        <v>0.475577741270723</v>
      </c>
      <c r="U13" s="22" t="n">
        <v>0.552862684737238</v>
      </c>
      <c r="V13" s="22" t="n">
        <v>0.454714933942367</v>
      </c>
      <c r="W13" s="22"/>
      <c r="X13" s="22" t="n">
        <v>0.524079534566379</v>
      </c>
      <c r="Y13" s="22" t="n">
        <v>0.531543444002086</v>
      </c>
      <c r="Z13" s="22"/>
      <c r="AA13" s="22" t="n">
        <v>0.545982612003792</v>
      </c>
      <c r="AB13" s="22" t="n">
        <v>0.541201692804044</v>
      </c>
      <c r="AC13" s="22" t="n">
        <v>0.493790654872595</v>
      </c>
      <c r="AD13" s="22"/>
      <c r="AE13" s="22" t="n">
        <v>0.521161639282552</v>
      </c>
      <c r="AF13" s="22" t="n">
        <v>0.519564233502686</v>
      </c>
      <c r="AG13" s="22" t="n">
        <v>0.557425748101644</v>
      </c>
      <c r="AH13" s="22"/>
      <c r="AI13" s="22" t="n">
        <v>0.546227516288532</v>
      </c>
      <c r="AJ13" s="22" t="n">
        <v>0.536735771548807</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206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0.0985721413122787</v>
      </c>
      <c r="D9" s="16" t="n">
        <v>0.120238432570317</v>
      </c>
      <c r="E9" s="16" t="n">
        <v>0.0783818002461581</v>
      </c>
      <c r="F9" s="16"/>
      <c r="G9" s="16" t="n">
        <v>0.112045374833213</v>
      </c>
      <c r="H9" s="16" t="n">
        <v>0.105002480877402</v>
      </c>
      <c r="I9" s="16" t="n">
        <v>0.0872685068881018</v>
      </c>
      <c r="J9" s="16"/>
      <c r="K9" s="16" t="n">
        <v>0.131666344807119</v>
      </c>
      <c r="L9" s="16" t="n">
        <v>0.0549130135733134</v>
      </c>
      <c r="M9" s="16" t="n">
        <v>0.0951947711237388</v>
      </c>
      <c r="N9" s="16" t="n">
        <v>0.0704757439770759</v>
      </c>
      <c r="O9" s="16" t="n">
        <v>0.0820780964603639</v>
      </c>
      <c r="P9" s="16" t="n">
        <v>0.110943737371585</v>
      </c>
      <c r="Q9" s="16" t="n">
        <v>0.0783262886564168</v>
      </c>
      <c r="R9" s="16" t="n">
        <v>0.0778652410732192</v>
      </c>
      <c r="S9" s="16" t="n">
        <v>0.118671939547912</v>
      </c>
      <c r="T9" s="16" t="n">
        <v>0.138255306593127</v>
      </c>
      <c r="U9" s="16" t="n">
        <v>0.114331184852988</v>
      </c>
      <c r="V9" s="16" t="n">
        <v>0.106479601607404</v>
      </c>
      <c r="W9" s="16"/>
      <c r="X9" s="16" t="n">
        <v>0.088890739447855</v>
      </c>
      <c r="Y9" s="16" t="n">
        <v>0.115112574906365</v>
      </c>
      <c r="Z9" s="16"/>
      <c r="AA9" s="16" t="n">
        <v>0.103553301249638</v>
      </c>
      <c r="AB9" s="16" t="n">
        <v>0.088945598884412</v>
      </c>
      <c r="AC9" s="16" t="n">
        <v>0.107850511145509</v>
      </c>
      <c r="AD9" s="16"/>
      <c r="AE9" s="16" t="n">
        <v>0.109027643566294</v>
      </c>
      <c r="AF9" s="16" t="n">
        <v>0.0862417355634201</v>
      </c>
      <c r="AG9" s="16" t="n">
        <v>0.0971077894348591</v>
      </c>
      <c r="AH9" s="16"/>
      <c r="AI9" s="16" t="n">
        <v>0.118074011583866</v>
      </c>
      <c r="AJ9" s="16" t="n">
        <v>0.0779537132263537</v>
      </c>
    </row>
    <row r="10">
      <c r="B10" s="17" t="s">
        <v>199</v>
      </c>
      <c r="C10" s="16" t="n">
        <v>0.0696554881953873</v>
      </c>
      <c r="D10" s="16" t="n">
        <v>0.0761639167072783</v>
      </c>
      <c r="E10" s="16" t="n">
        <v>0.0639199647145828</v>
      </c>
      <c r="F10" s="16"/>
      <c r="G10" s="16" t="n">
        <v>0.0555607858448359</v>
      </c>
      <c r="H10" s="16" t="n">
        <v>0.0701251989121607</v>
      </c>
      <c r="I10" s="16" t="n">
        <v>0.0747853398710825</v>
      </c>
      <c r="J10" s="16"/>
      <c r="K10" s="16" t="n">
        <v>0.0590823102858083</v>
      </c>
      <c r="L10" s="16" t="n">
        <v>0.0436254591180176</v>
      </c>
      <c r="M10" s="16" t="n">
        <v>0.0746699012146408</v>
      </c>
      <c r="N10" s="16" t="n">
        <v>0.102767442891344</v>
      </c>
      <c r="O10" s="16" t="n">
        <v>0.062026578576285</v>
      </c>
      <c r="P10" s="16" t="n">
        <v>0.0509524495423427</v>
      </c>
      <c r="Q10" s="16" t="n">
        <v>0.0728917060758274</v>
      </c>
      <c r="R10" s="16" t="n">
        <v>0.0941363174351553</v>
      </c>
      <c r="S10" s="16" t="n">
        <v>0.0651424619353879</v>
      </c>
      <c r="T10" s="16" t="n">
        <v>0.0900197218957608</v>
      </c>
      <c r="U10" s="16" t="n">
        <v>0.0739422764289304</v>
      </c>
      <c r="V10" s="16" t="n">
        <v>0.118933635675359</v>
      </c>
      <c r="W10" s="16"/>
      <c r="X10" s="16" t="n">
        <v>0.0816741515212042</v>
      </c>
      <c r="Y10" s="16" t="n">
        <v>0.0491219016947729</v>
      </c>
      <c r="Z10" s="16"/>
      <c r="AA10" s="16" t="n">
        <v>0.0820227393444561</v>
      </c>
      <c r="AB10" s="16" t="n">
        <v>0.0617248702370107</v>
      </c>
      <c r="AC10" s="16" t="n">
        <v>0.0713309669574562</v>
      </c>
      <c r="AD10" s="16"/>
      <c r="AE10" s="16" t="n">
        <v>0.0829409519469561</v>
      </c>
      <c r="AF10" s="16" t="n">
        <v>0.0643445206919525</v>
      </c>
      <c r="AG10" s="16" t="n">
        <v>0.0456927398340909</v>
      </c>
      <c r="AH10" s="16"/>
      <c r="AI10" s="16" t="n">
        <v>0.0706829664265663</v>
      </c>
      <c r="AJ10" s="16" t="n">
        <v>0.0714222987266308</v>
      </c>
    </row>
    <row r="11">
      <c r="B11" s="17" t="s">
        <v>200</v>
      </c>
      <c r="C11" s="16" t="n">
        <v>0.100819140314501</v>
      </c>
      <c r="D11" s="16" t="n">
        <v>0.121940221016622</v>
      </c>
      <c r="E11" s="16" t="n">
        <v>0.0801527245151021</v>
      </c>
      <c r="F11" s="16"/>
      <c r="G11" s="16" t="n">
        <v>0.0756152748716595</v>
      </c>
      <c r="H11" s="16" t="n">
        <v>0.0993970038735539</v>
      </c>
      <c r="I11" s="16" t="n">
        <v>0.112096676220178</v>
      </c>
      <c r="J11" s="16"/>
      <c r="K11" s="16" t="n">
        <v>0.118251434419611</v>
      </c>
      <c r="L11" s="16" t="n">
        <v>0.0736109328541872</v>
      </c>
      <c r="M11" s="16" t="n">
        <v>0.115590294126149</v>
      </c>
      <c r="N11" s="16" t="n">
        <v>0.103094555370578</v>
      </c>
      <c r="O11" s="16" t="n">
        <v>0.119361071752857</v>
      </c>
      <c r="P11" s="16" t="n">
        <v>0.101162969491601</v>
      </c>
      <c r="Q11" s="16" t="n">
        <v>0.106139393201733</v>
      </c>
      <c r="R11" s="16" t="n">
        <v>0.0693982476649299</v>
      </c>
      <c r="S11" s="16" t="n">
        <v>0.105581888196596</v>
      </c>
      <c r="T11" s="16" t="n">
        <v>0.0995025285978319</v>
      </c>
      <c r="U11" s="16" t="n">
        <v>0.0667486770764494</v>
      </c>
      <c r="V11" s="16" t="n">
        <v>0.107424435637075</v>
      </c>
      <c r="W11" s="16"/>
      <c r="X11" s="16" t="n">
        <v>0.106209086663861</v>
      </c>
      <c r="Y11" s="16" t="n">
        <v>0.0916105514225454</v>
      </c>
      <c r="Z11" s="16"/>
      <c r="AA11" s="16" t="n">
        <v>0.0968861603544621</v>
      </c>
      <c r="AB11" s="16" t="n">
        <v>0.0878711429510036</v>
      </c>
      <c r="AC11" s="16" t="n">
        <v>0.120978238466412</v>
      </c>
      <c r="AD11" s="16"/>
      <c r="AE11" s="16" t="n">
        <v>0.0997742470430286</v>
      </c>
      <c r="AF11" s="16" t="n">
        <v>0.0938458652933011</v>
      </c>
      <c r="AG11" s="16" t="n">
        <v>0.118476483199311</v>
      </c>
      <c r="AH11" s="16"/>
      <c r="AI11" s="16" t="n">
        <v>0.0885719275277147</v>
      </c>
      <c r="AJ11" s="16" t="n">
        <v>0.0984580917252244</v>
      </c>
    </row>
    <row r="12">
      <c r="B12" s="17" t="s">
        <v>201</v>
      </c>
      <c r="C12" s="16" t="n">
        <v>0.305572795994329</v>
      </c>
      <c r="D12" s="16" t="n">
        <v>0.293181935155887</v>
      </c>
      <c r="E12" s="16" t="n">
        <v>0.314132657583827</v>
      </c>
      <c r="F12" s="16"/>
      <c r="G12" s="16" t="n">
        <v>0.298762874438837</v>
      </c>
      <c r="H12" s="16" t="n">
        <v>0.287850607564207</v>
      </c>
      <c r="I12" s="16" t="n">
        <v>0.32474969898235</v>
      </c>
      <c r="J12" s="16"/>
      <c r="K12" s="16" t="n">
        <v>0.283577074149533</v>
      </c>
      <c r="L12" s="16" t="n">
        <v>0.336516148092965</v>
      </c>
      <c r="M12" s="16" t="n">
        <v>0.280601238401368</v>
      </c>
      <c r="N12" s="16" t="n">
        <v>0.322655500594472</v>
      </c>
      <c r="O12" s="16" t="n">
        <v>0.296266955144375</v>
      </c>
      <c r="P12" s="16" t="n">
        <v>0.277908837222429</v>
      </c>
      <c r="Q12" s="16" t="n">
        <v>0.267828436367598</v>
      </c>
      <c r="R12" s="16" t="n">
        <v>0.345111093803851</v>
      </c>
      <c r="S12" s="16" t="n">
        <v>0.343924955005207</v>
      </c>
      <c r="T12" s="16" t="n">
        <v>0.333803408222768</v>
      </c>
      <c r="U12" s="16" t="n">
        <v>0.246071112151551</v>
      </c>
      <c r="V12" s="16" t="n">
        <v>0.329727604548231</v>
      </c>
      <c r="W12" s="16"/>
      <c r="X12" s="16" t="n">
        <v>0.314783796042399</v>
      </c>
      <c r="Y12" s="16" t="n">
        <v>0.28983603216986</v>
      </c>
      <c r="Z12" s="16"/>
      <c r="AA12" s="16" t="n">
        <v>0.344667153857795</v>
      </c>
      <c r="AB12" s="16" t="n">
        <v>0.307426887679726</v>
      </c>
      <c r="AC12" s="16" t="n">
        <v>0.274857446593281</v>
      </c>
      <c r="AD12" s="16"/>
      <c r="AE12" s="16" t="n">
        <v>0.285940769340811</v>
      </c>
      <c r="AF12" s="16" t="n">
        <v>0.339604984861137</v>
      </c>
      <c r="AG12" s="16" t="n">
        <v>0.285104584720551</v>
      </c>
      <c r="AH12" s="16"/>
      <c r="AI12" s="16" t="n">
        <v>0.284684349853018</v>
      </c>
      <c r="AJ12" s="16" t="n">
        <v>0.352057166257879</v>
      </c>
    </row>
    <row r="13">
      <c r="B13" s="17" t="s">
        <v>132</v>
      </c>
      <c r="C13" s="22" t="n">
        <v>0.425380434183504</v>
      </c>
      <c r="D13" s="22" t="n">
        <v>0.388475494549895</v>
      </c>
      <c r="E13" s="22" t="n">
        <v>0.46341285294033</v>
      </c>
      <c r="F13" s="22"/>
      <c r="G13" s="22" t="n">
        <v>0.458015690011455</v>
      </c>
      <c r="H13" s="22" t="n">
        <v>0.437624708772676</v>
      </c>
      <c r="I13" s="22" t="n">
        <v>0.401099778038288</v>
      </c>
      <c r="J13" s="22"/>
      <c r="K13" s="22" t="n">
        <v>0.407422836337928</v>
      </c>
      <c r="L13" s="22" t="n">
        <v>0.491334446361517</v>
      </c>
      <c r="M13" s="22" t="n">
        <v>0.433943795134103</v>
      </c>
      <c r="N13" s="22" t="n">
        <v>0.40100675716653</v>
      </c>
      <c r="O13" s="22" t="n">
        <v>0.440267298066119</v>
      </c>
      <c r="P13" s="22" t="n">
        <v>0.459032006372043</v>
      </c>
      <c r="Q13" s="22" t="n">
        <v>0.474814175698425</v>
      </c>
      <c r="R13" s="22" t="n">
        <v>0.413489100022845</v>
      </c>
      <c r="S13" s="22" t="n">
        <v>0.366678755314897</v>
      </c>
      <c r="T13" s="22" t="n">
        <v>0.338419034690513</v>
      </c>
      <c r="U13" s="22" t="n">
        <v>0.498906749490082</v>
      </c>
      <c r="V13" s="22" t="n">
        <v>0.337434722531931</v>
      </c>
      <c r="W13" s="22"/>
      <c r="X13" s="22" t="n">
        <v>0.408442226324681</v>
      </c>
      <c r="Y13" s="22" t="n">
        <v>0.454318939806457</v>
      </c>
      <c r="Z13" s="22"/>
      <c r="AA13" s="22" t="n">
        <v>0.372870645193649</v>
      </c>
      <c r="AB13" s="22" t="n">
        <v>0.454031500247847</v>
      </c>
      <c r="AC13" s="22" t="n">
        <v>0.424982836837341</v>
      </c>
      <c r="AD13" s="22"/>
      <c r="AE13" s="22" t="n">
        <v>0.42231638810291</v>
      </c>
      <c r="AF13" s="22" t="n">
        <v>0.41596289359019</v>
      </c>
      <c r="AG13" s="22" t="n">
        <v>0.453618402811188</v>
      </c>
      <c r="AH13" s="22"/>
      <c r="AI13" s="22" t="n">
        <v>0.437986744608834</v>
      </c>
      <c r="AJ13" s="22" t="n">
        <v>0.400108730063913</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207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0.112669152582471</v>
      </c>
      <c r="D9" s="16" t="n">
        <v>0.143149562795219</v>
      </c>
      <c r="E9" s="16" t="n">
        <v>0.0830047663766499</v>
      </c>
      <c r="F9" s="16"/>
      <c r="G9" s="16" t="n">
        <v>0.122266051575978</v>
      </c>
      <c r="H9" s="16" t="n">
        <v>0.107608785602289</v>
      </c>
      <c r="I9" s="16" t="n">
        <v>0.113586517410772</v>
      </c>
      <c r="J9" s="16"/>
      <c r="K9" s="16" t="n">
        <v>0.127945054155122</v>
      </c>
      <c r="L9" s="16" t="n">
        <v>0.0660154354716974</v>
      </c>
      <c r="M9" s="16" t="n">
        <v>0.12916061486464</v>
      </c>
      <c r="N9" s="16" t="n">
        <v>0.108347640465081</v>
      </c>
      <c r="O9" s="16" t="n">
        <v>0.102897202009602</v>
      </c>
      <c r="P9" s="16" t="n">
        <v>0.107483432760945</v>
      </c>
      <c r="Q9" s="16" t="n">
        <v>0.105701494522727</v>
      </c>
      <c r="R9" s="16" t="n">
        <v>0.180621989967131</v>
      </c>
      <c r="S9" s="16" t="n">
        <v>0.127628384638049</v>
      </c>
      <c r="T9" s="16" t="n">
        <v>0.131328908168757</v>
      </c>
      <c r="U9" s="16" t="n">
        <v>0.0908842320315976</v>
      </c>
      <c r="V9" s="16" t="n">
        <v>0.106479601607404</v>
      </c>
      <c r="W9" s="16"/>
      <c r="X9" s="16" t="n">
        <v>0.105264849739076</v>
      </c>
      <c r="Y9" s="16" t="n">
        <v>0.125319219298709</v>
      </c>
      <c r="Z9" s="16"/>
      <c r="AA9" s="16" t="n">
        <v>0.112854274796219</v>
      </c>
      <c r="AB9" s="16" t="n">
        <v>0.0955488961090359</v>
      </c>
      <c r="AC9" s="16" t="n">
        <v>0.135434594251526</v>
      </c>
      <c r="AD9" s="16"/>
      <c r="AE9" s="16" t="n">
        <v>0.117759732249321</v>
      </c>
      <c r="AF9" s="16" t="n">
        <v>0.103024593185078</v>
      </c>
      <c r="AG9" s="16" t="n">
        <v>0.119726517534803</v>
      </c>
      <c r="AH9" s="16"/>
      <c r="AI9" s="16" t="n">
        <v>0.127326216487704</v>
      </c>
      <c r="AJ9" s="16" t="n">
        <v>0.083160317076692</v>
      </c>
    </row>
    <row r="10">
      <c r="B10" s="17" t="s">
        <v>199</v>
      </c>
      <c r="C10" s="16" t="n">
        <v>0.0394561911043807</v>
      </c>
      <c r="D10" s="16" t="n">
        <v>0.0432393757005144</v>
      </c>
      <c r="E10" s="16" t="n">
        <v>0.03669621430634</v>
      </c>
      <c r="F10" s="16"/>
      <c r="G10" s="16" t="n">
        <v>0.0236340174151915</v>
      </c>
      <c r="H10" s="16" t="n">
        <v>0.0410623431417762</v>
      </c>
      <c r="I10" s="16" t="n">
        <v>0.0442110721534</v>
      </c>
      <c r="J10" s="16"/>
      <c r="K10" s="16" t="n">
        <v>0.0380863518234574</v>
      </c>
      <c r="L10" s="16" t="n">
        <v>0.0203288431905964</v>
      </c>
      <c r="M10" s="16" t="n">
        <v>0.0558341461015193</v>
      </c>
      <c r="N10" s="16" t="n">
        <v>0.0349546030120155</v>
      </c>
      <c r="O10" s="16" t="n">
        <v>0.0459034761812954</v>
      </c>
      <c r="P10" s="16" t="n">
        <v>0.0303185722286708</v>
      </c>
      <c r="Q10" s="16" t="n">
        <v>0.0422942620543477</v>
      </c>
      <c r="R10" s="16" t="n">
        <v>0.0261331865004518</v>
      </c>
      <c r="S10" s="16" t="n">
        <v>0.0421178508055992</v>
      </c>
      <c r="T10" s="16" t="n">
        <v>0.0550189428649525</v>
      </c>
      <c r="U10" s="16" t="n">
        <v>0.041735010189667</v>
      </c>
      <c r="V10" s="16" t="n">
        <v>0.0665269810086571</v>
      </c>
      <c r="W10" s="16"/>
      <c r="X10" s="16" t="n">
        <v>0.0438266235046541</v>
      </c>
      <c r="Y10" s="16" t="n">
        <v>0.0319894163638543</v>
      </c>
      <c r="Z10" s="16"/>
      <c r="AA10" s="16" t="n">
        <v>0.043860162727513</v>
      </c>
      <c r="AB10" s="16" t="n">
        <v>0.0337369285640219</v>
      </c>
      <c r="AC10" s="16" t="n">
        <v>0.0439252584122155</v>
      </c>
      <c r="AD10" s="16"/>
      <c r="AE10" s="16" t="n">
        <v>0.0414488089169991</v>
      </c>
      <c r="AF10" s="16" t="n">
        <v>0.0346809750243786</v>
      </c>
      <c r="AG10" s="16" t="n">
        <v>0.0443527673706621</v>
      </c>
      <c r="AH10" s="16"/>
      <c r="AI10" s="16" t="n">
        <v>0.0427341710416895</v>
      </c>
      <c r="AJ10" s="16" t="n">
        <v>0.040637321264752</v>
      </c>
    </row>
    <row r="11">
      <c r="B11" s="17" t="s">
        <v>200</v>
      </c>
      <c r="C11" s="16" t="n">
        <v>0.069681216905559</v>
      </c>
      <c r="D11" s="16" t="n">
        <v>0.0850571473458105</v>
      </c>
      <c r="E11" s="16" t="n">
        <v>0.0541054073339372</v>
      </c>
      <c r="F11" s="16"/>
      <c r="G11" s="16" t="n">
        <v>0.0494278024187271</v>
      </c>
      <c r="H11" s="16" t="n">
        <v>0.0694980141056765</v>
      </c>
      <c r="I11" s="16" t="n">
        <v>0.0778509252159861</v>
      </c>
      <c r="J11" s="16"/>
      <c r="K11" s="16" t="n">
        <v>0.0667269796588233</v>
      </c>
      <c r="L11" s="16" t="n">
        <v>0.0413321834937974</v>
      </c>
      <c r="M11" s="16" t="n">
        <v>0.0540078844533299</v>
      </c>
      <c r="N11" s="16" t="n">
        <v>0.0975481399265478</v>
      </c>
      <c r="O11" s="16" t="n">
        <v>0.0462245062506643</v>
      </c>
      <c r="P11" s="16" t="n">
        <v>0.0771291950253094</v>
      </c>
      <c r="Q11" s="16" t="n">
        <v>0.0936733634473148</v>
      </c>
      <c r="R11" s="16" t="n">
        <v>0.065154492230502</v>
      </c>
      <c r="S11" s="16" t="n">
        <v>0.0669455339159167</v>
      </c>
      <c r="T11" s="16" t="n">
        <v>0.107446196996148</v>
      </c>
      <c r="U11" s="16" t="n">
        <v>0.0640284552403023</v>
      </c>
      <c r="V11" s="16" t="n">
        <v>0.0602999639746797</v>
      </c>
      <c r="W11" s="16"/>
      <c r="X11" s="16" t="n">
        <v>0.0718186610691035</v>
      </c>
      <c r="Y11" s="16" t="n">
        <v>0.0660294468681959</v>
      </c>
      <c r="Z11" s="16"/>
      <c r="AA11" s="16" t="n">
        <v>0.0596918924835577</v>
      </c>
      <c r="AB11" s="16" t="n">
        <v>0.0523908726304465</v>
      </c>
      <c r="AC11" s="16" t="n">
        <v>0.100022526844599</v>
      </c>
      <c r="AD11" s="16"/>
      <c r="AE11" s="16" t="n">
        <v>0.0832741897145235</v>
      </c>
      <c r="AF11" s="16" t="n">
        <v>0.0571699552439783</v>
      </c>
      <c r="AG11" s="16" t="n">
        <v>0.0602672409528724</v>
      </c>
      <c r="AH11" s="16"/>
      <c r="AI11" s="16" t="n">
        <v>0.0509783151598184</v>
      </c>
      <c r="AJ11" s="16" t="n">
        <v>0.0463225144550785</v>
      </c>
    </row>
    <row r="12">
      <c r="B12" s="17" t="s">
        <v>201</v>
      </c>
      <c r="C12" s="16" t="n">
        <v>0.195338726352323</v>
      </c>
      <c r="D12" s="16" t="n">
        <v>0.201018064001228</v>
      </c>
      <c r="E12" s="16" t="n">
        <v>0.191877519760521</v>
      </c>
      <c r="F12" s="16"/>
      <c r="G12" s="16" t="n">
        <v>0.145511638651582</v>
      </c>
      <c r="H12" s="16" t="n">
        <v>0.211074515510535</v>
      </c>
      <c r="I12" s="16" t="n">
        <v>0.200379110882454</v>
      </c>
      <c r="J12" s="16"/>
      <c r="K12" s="16" t="n">
        <v>0.175704818044906</v>
      </c>
      <c r="L12" s="16" t="n">
        <v>0.221451975872872</v>
      </c>
      <c r="M12" s="16" t="n">
        <v>0.174390140583996</v>
      </c>
      <c r="N12" s="16" t="n">
        <v>0.238796931297198</v>
      </c>
      <c r="O12" s="16" t="n">
        <v>0.188217020842546</v>
      </c>
      <c r="P12" s="16" t="n">
        <v>0.191502572668691</v>
      </c>
      <c r="Q12" s="16" t="n">
        <v>0.164559050214662</v>
      </c>
      <c r="R12" s="16" t="n">
        <v>0.142338538838916</v>
      </c>
      <c r="S12" s="16" t="n">
        <v>0.256175186976711</v>
      </c>
      <c r="T12" s="16" t="n">
        <v>0.146013813774886</v>
      </c>
      <c r="U12" s="16" t="n">
        <v>0.220682997971783</v>
      </c>
      <c r="V12" s="16" t="n">
        <v>0.157583934393197</v>
      </c>
      <c r="W12" s="16"/>
      <c r="X12" s="16" t="n">
        <v>0.192194110725179</v>
      </c>
      <c r="Y12" s="16" t="n">
        <v>0.200711223712528</v>
      </c>
      <c r="Z12" s="16"/>
      <c r="AA12" s="16" t="n">
        <v>0.221898289635542</v>
      </c>
      <c r="AB12" s="16" t="n">
        <v>0.192244107787282</v>
      </c>
      <c r="AC12" s="16" t="n">
        <v>0.180295608308012</v>
      </c>
      <c r="AD12" s="16"/>
      <c r="AE12" s="16" t="n">
        <v>0.189597679613077</v>
      </c>
      <c r="AF12" s="16" t="n">
        <v>0.20714463084817</v>
      </c>
      <c r="AG12" s="16" t="n">
        <v>0.185397101986826</v>
      </c>
      <c r="AH12" s="16"/>
      <c r="AI12" s="16" t="n">
        <v>0.208439405549446</v>
      </c>
      <c r="AJ12" s="16" t="n">
        <v>0.229681358114959</v>
      </c>
    </row>
    <row r="13">
      <c r="B13" s="17" t="s">
        <v>132</v>
      </c>
      <c r="C13" s="22" t="n">
        <v>0.582854713055266</v>
      </c>
      <c r="D13" s="22" t="n">
        <v>0.527535850157228</v>
      </c>
      <c r="E13" s="22" t="n">
        <v>0.634316092222552</v>
      </c>
      <c r="F13" s="22"/>
      <c r="G13" s="22" t="n">
        <v>0.659160489938522</v>
      </c>
      <c r="H13" s="22" t="n">
        <v>0.570756341639724</v>
      </c>
      <c r="I13" s="22" t="n">
        <v>0.563972374337387</v>
      </c>
      <c r="J13" s="22"/>
      <c r="K13" s="22" t="n">
        <v>0.591536796317691</v>
      </c>
      <c r="L13" s="22" t="n">
        <v>0.650871561971037</v>
      </c>
      <c r="M13" s="22" t="n">
        <v>0.586607213996514</v>
      </c>
      <c r="N13" s="22" t="n">
        <v>0.520352685299158</v>
      </c>
      <c r="O13" s="22" t="n">
        <v>0.616757794715892</v>
      </c>
      <c r="P13" s="22" t="n">
        <v>0.593566227316384</v>
      </c>
      <c r="Q13" s="22" t="n">
        <v>0.593771829760949</v>
      </c>
      <c r="R13" s="22" t="n">
        <v>0.585751792462999</v>
      </c>
      <c r="S13" s="22" t="n">
        <v>0.507133043663725</v>
      </c>
      <c r="T13" s="22" t="n">
        <v>0.560192138195257</v>
      </c>
      <c r="U13" s="22" t="n">
        <v>0.582669304566651</v>
      </c>
      <c r="V13" s="22" t="n">
        <v>0.609109519016062</v>
      </c>
      <c r="W13" s="22"/>
      <c r="X13" s="22" t="n">
        <v>0.586895754961986</v>
      </c>
      <c r="Y13" s="22" t="n">
        <v>0.575950693756712</v>
      </c>
      <c r="Z13" s="22"/>
      <c r="AA13" s="22" t="n">
        <v>0.561695380357168</v>
      </c>
      <c r="AB13" s="22" t="n">
        <v>0.626079194909213</v>
      </c>
      <c r="AC13" s="22" t="n">
        <v>0.540322012183648</v>
      </c>
      <c r="AD13" s="22"/>
      <c r="AE13" s="22" t="n">
        <v>0.567919589506079</v>
      </c>
      <c r="AF13" s="22" t="n">
        <v>0.597979845698395</v>
      </c>
      <c r="AG13" s="22" t="n">
        <v>0.590256372154837</v>
      </c>
      <c r="AH13" s="22"/>
      <c r="AI13" s="22" t="n">
        <v>0.570521891761342</v>
      </c>
      <c r="AJ13" s="22" t="n">
        <v>0.600198489088518</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208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0.0775202697457384</v>
      </c>
      <c r="D9" s="16" t="n">
        <v>0.0941987274377705</v>
      </c>
      <c r="E9" s="16" t="n">
        <v>0.0617687352197614</v>
      </c>
      <c r="F9" s="16"/>
      <c r="G9" s="16" t="n">
        <v>0.105727348381895</v>
      </c>
      <c r="H9" s="16" t="n">
        <v>0.0759269324064034</v>
      </c>
      <c r="I9" s="16" t="n">
        <v>0.0678619353250031</v>
      </c>
      <c r="J9" s="16"/>
      <c r="K9" s="16" t="n">
        <v>0.105857188582815</v>
      </c>
      <c r="L9" s="16" t="n">
        <v>0.0744464904452932</v>
      </c>
      <c r="M9" s="16" t="n">
        <v>0.0280632426283123</v>
      </c>
      <c r="N9" s="16" t="n">
        <v>0.0466205366819736</v>
      </c>
      <c r="O9" s="16" t="n">
        <v>0.0889012885274209</v>
      </c>
      <c r="P9" s="16" t="n">
        <v>0.0906634819341858</v>
      </c>
      <c r="Q9" s="16" t="n">
        <v>0.0915499296964476</v>
      </c>
      <c r="R9" s="16" t="n">
        <v>0.0704433809858296</v>
      </c>
      <c r="S9" s="16" t="n">
        <v>0.0740520380489908</v>
      </c>
      <c r="T9" s="16" t="n">
        <v>0.0942098843996873</v>
      </c>
      <c r="U9" s="16" t="n">
        <v>0.0501091936307209</v>
      </c>
      <c r="V9" s="16" t="n">
        <v>0.0926296303265513</v>
      </c>
      <c r="W9" s="16"/>
      <c r="X9" s="16" t="n">
        <v>0.0649283942131619</v>
      </c>
      <c r="Y9" s="16" t="n">
        <v>0.0990331750034915</v>
      </c>
      <c r="Z9" s="16"/>
      <c r="AA9" s="16" t="n">
        <v>0.0676204557831053</v>
      </c>
      <c r="AB9" s="16" t="n">
        <v>0.0798060562911478</v>
      </c>
      <c r="AC9" s="16" t="n">
        <v>0.0816129411529729</v>
      </c>
      <c r="AD9" s="16"/>
      <c r="AE9" s="16" t="n">
        <v>0.0777765261185113</v>
      </c>
      <c r="AF9" s="16" t="n">
        <v>0.0750375149965082</v>
      </c>
      <c r="AG9" s="16" t="n">
        <v>0.0821377644045514</v>
      </c>
      <c r="AH9" s="16"/>
      <c r="AI9" s="16" t="n">
        <v>0.0795873995721891</v>
      </c>
      <c r="AJ9" s="16" t="n">
        <v>0.0605093001709544</v>
      </c>
    </row>
    <row r="10">
      <c r="B10" s="17" t="s">
        <v>199</v>
      </c>
      <c r="C10" s="16" t="n">
        <v>0.168415375638604</v>
      </c>
      <c r="D10" s="16" t="n">
        <v>0.1840551837584</v>
      </c>
      <c r="E10" s="16" t="n">
        <v>0.153086881201769</v>
      </c>
      <c r="F10" s="16"/>
      <c r="G10" s="16" t="n">
        <v>0.186623068520105</v>
      </c>
      <c r="H10" s="16" t="n">
        <v>0.1816118440284</v>
      </c>
      <c r="I10" s="16" t="n">
        <v>0.148947175051686</v>
      </c>
      <c r="J10" s="16"/>
      <c r="K10" s="16" t="n">
        <v>0.162457178407902</v>
      </c>
      <c r="L10" s="16" t="n">
        <v>0.129301297676749</v>
      </c>
      <c r="M10" s="16" t="n">
        <v>0.145937079656753</v>
      </c>
      <c r="N10" s="16" t="n">
        <v>0.142543891050248</v>
      </c>
      <c r="O10" s="16" t="n">
        <v>0.152894368986517</v>
      </c>
      <c r="P10" s="16" t="n">
        <v>0.208773829147725</v>
      </c>
      <c r="Q10" s="16" t="n">
        <v>0.176389273369581</v>
      </c>
      <c r="R10" s="16" t="n">
        <v>0.221820134699826</v>
      </c>
      <c r="S10" s="16" t="n">
        <v>0.188538141655301</v>
      </c>
      <c r="T10" s="16" t="n">
        <v>0.15636123072329</v>
      </c>
      <c r="U10" s="16" t="n">
        <v>0.18898137220876</v>
      </c>
      <c r="V10" s="16" t="n">
        <v>0.260678236845402</v>
      </c>
      <c r="W10" s="16"/>
      <c r="X10" s="16" t="n">
        <v>0.175256242082064</v>
      </c>
      <c r="Y10" s="16" t="n">
        <v>0.156727925957391</v>
      </c>
      <c r="Z10" s="16"/>
      <c r="AA10" s="16" t="n">
        <v>0.153304993083124</v>
      </c>
      <c r="AB10" s="16" t="n">
        <v>0.172599648085027</v>
      </c>
      <c r="AC10" s="16" t="n">
        <v>0.173732001879349</v>
      </c>
      <c r="AD10" s="16"/>
      <c r="AE10" s="16" t="n">
        <v>0.185545012519609</v>
      </c>
      <c r="AF10" s="16" t="n">
        <v>0.165306412077829</v>
      </c>
      <c r="AG10" s="16" t="n">
        <v>0.129540315723844</v>
      </c>
      <c r="AH10" s="16"/>
      <c r="AI10" s="16" t="n">
        <v>0.187936707264056</v>
      </c>
      <c r="AJ10" s="16" t="n">
        <v>0.151981994891761</v>
      </c>
    </row>
    <row r="11">
      <c r="B11" s="17" t="s">
        <v>200</v>
      </c>
      <c r="C11" s="16" t="n">
        <v>0.221900421209605</v>
      </c>
      <c r="D11" s="16" t="n">
        <v>0.228205601885502</v>
      </c>
      <c r="E11" s="16" t="n">
        <v>0.215161868948461</v>
      </c>
      <c r="F11" s="16"/>
      <c r="G11" s="16" t="n">
        <v>0.265218371928303</v>
      </c>
      <c r="H11" s="16" t="n">
        <v>0.232806941944649</v>
      </c>
      <c r="I11" s="16" t="n">
        <v>0.194645072707956</v>
      </c>
      <c r="J11" s="16"/>
      <c r="K11" s="16" t="n">
        <v>0.189304538055177</v>
      </c>
      <c r="L11" s="16" t="n">
        <v>0.218064304346849</v>
      </c>
      <c r="M11" s="16" t="n">
        <v>0.219257676413533</v>
      </c>
      <c r="N11" s="16" t="n">
        <v>0.255902034920881</v>
      </c>
      <c r="O11" s="16" t="n">
        <v>0.217443446792692</v>
      </c>
      <c r="P11" s="16" t="n">
        <v>0.216181520581618</v>
      </c>
      <c r="Q11" s="16" t="n">
        <v>0.246624951983261</v>
      </c>
      <c r="R11" s="16" t="n">
        <v>0.121432866947885</v>
      </c>
      <c r="S11" s="16" t="n">
        <v>0.222286425684773</v>
      </c>
      <c r="T11" s="16" t="n">
        <v>0.236578957433382</v>
      </c>
      <c r="U11" s="16" t="n">
        <v>0.262753317412459</v>
      </c>
      <c r="V11" s="16" t="n">
        <v>0.300503430695292</v>
      </c>
      <c r="W11" s="16"/>
      <c r="X11" s="16" t="n">
        <v>0.223009134582811</v>
      </c>
      <c r="Y11" s="16" t="n">
        <v>0.220006212067046</v>
      </c>
      <c r="Z11" s="16"/>
      <c r="AA11" s="16" t="n">
        <v>0.181124429360358</v>
      </c>
      <c r="AB11" s="16" t="n">
        <v>0.214515901822837</v>
      </c>
      <c r="AC11" s="16" t="n">
        <v>0.261227515653117</v>
      </c>
      <c r="AD11" s="16"/>
      <c r="AE11" s="16" t="n">
        <v>0.218633040273692</v>
      </c>
      <c r="AF11" s="16" t="n">
        <v>0.221263913255931</v>
      </c>
      <c r="AG11" s="16" t="n">
        <v>0.231939480895893</v>
      </c>
      <c r="AH11" s="16"/>
      <c r="AI11" s="16" t="n">
        <v>0.207464829867284</v>
      </c>
      <c r="AJ11" s="16" t="n">
        <v>0.154047000138574</v>
      </c>
    </row>
    <row r="12">
      <c r="B12" s="17" t="s">
        <v>201</v>
      </c>
      <c r="C12" s="16" t="n">
        <v>0.327531365109783</v>
      </c>
      <c r="D12" s="16" t="n">
        <v>0.305923020631349</v>
      </c>
      <c r="E12" s="16" t="n">
        <v>0.350891592966141</v>
      </c>
      <c r="F12" s="16"/>
      <c r="G12" s="16" t="n">
        <v>0.311076589643944</v>
      </c>
      <c r="H12" s="16" t="n">
        <v>0.330730225464168</v>
      </c>
      <c r="I12" s="16" t="n">
        <v>0.33105437359832</v>
      </c>
      <c r="J12" s="16"/>
      <c r="K12" s="16" t="n">
        <v>0.29279088296825</v>
      </c>
      <c r="L12" s="16" t="n">
        <v>0.36626945282517</v>
      </c>
      <c r="M12" s="16" t="n">
        <v>0.394931820462643</v>
      </c>
      <c r="N12" s="16" t="n">
        <v>0.354915290054324</v>
      </c>
      <c r="O12" s="16" t="n">
        <v>0.345978811328696</v>
      </c>
      <c r="P12" s="16" t="n">
        <v>0.264105246470479</v>
      </c>
      <c r="Q12" s="16" t="n">
        <v>0.302192601617779</v>
      </c>
      <c r="R12" s="16" t="n">
        <v>0.38280562158151</v>
      </c>
      <c r="S12" s="16" t="n">
        <v>0.333136611538715</v>
      </c>
      <c r="T12" s="16" t="n">
        <v>0.302561669099915</v>
      </c>
      <c r="U12" s="16" t="n">
        <v>0.301788402765102</v>
      </c>
      <c r="V12" s="16" t="n">
        <v>0.285888738158075</v>
      </c>
      <c r="W12" s="16"/>
      <c r="X12" s="16" t="n">
        <v>0.342311168144839</v>
      </c>
      <c r="Y12" s="16" t="n">
        <v>0.302280440289345</v>
      </c>
      <c r="Z12" s="16"/>
      <c r="AA12" s="16" t="n">
        <v>0.331182166791187</v>
      </c>
      <c r="AB12" s="16" t="n">
        <v>0.33969222527419</v>
      </c>
      <c r="AC12" s="16" t="n">
        <v>0.30862889954429</v>
      </c>
      <c r="AD12" s="16"/>
      <c r="AE12" s="16" t="n">
        <v>0.301879228035986</v>
      </c>
      <c r="AF12" s="16" t="n">
        <v>0.347176006920836</v>
      </c>
      <c r="AG12" s="16" t="n">
        <v>0.353760965625969</v>
      </c>
      <c r="AH12" s="16"/>
      <c r="AI12" s="16" t="n">
        <v>0.316332239952857</v>
      </c>
      <c r="AJ12" s="16" t="n">
        <v>0.361308305807745</v>
      </c>
    </row>
    <row r="13">
      <c r="B13" s="17" t="s">
        <v>132</v>
      </c>
      <c r="C13" s="22" t="n">
        <v>0.204632568296269</v>
      </c>
      <c r="D13" s="22" t="n">
        <v>0.187617466286978</v>
      </c>
      <c r="E13" s="22" t="n">
        <v>0.219090921663868</v>
      </c>
      <c r="F13" s="22"/>
      <c r="G13" s="22" t="n">
        <v>0.131354621525753</v>
      </c>
      <c r="H13" s="22" t="n">
        <v>0.178924056156379</v>
      </c>
      <c r="I13" s="22" t="n">
        <v>0.257491443317036</v>
      </c>
      <c r="J13" s="22"/>
      <c r="K13" s="22" t="n">
        <v>0.249590211985856</v>
      </c>
      <c r="L13" s="22" t="n">
        <v>0.211918454705939</v>
      </c>
      <c r="M13" s="22" t="n">
        <v>0.211810180838758</v>
      </c>
      <c r="N13" s="22" t="n">
        <v>0.200018247292574</v>
      </c>
      <c r="O13" s="22" t="n">
        <v>0.194782084364673</v>
      </c>
      <c r="P13" s="22" t="n">
        <v>0.220275921865993</v>
      </c>
      <c r="Q13" s="22" t="n">
        <v>0.183243243332932</v>
      </c>
      <c r="R13" s="22" t="n">
        <v>0.203497995784949</v>
      </c>
      <c r="S13" s="22" t="n">
        <v>0.18198678307222</v>
      </c>
      <c r="T13" s="22" t="n">
        <v>0.210288258343725</v>
      </c>
      <c r="U13" s="22" t="n">
        <v>0.196367713982958</v>
      </c>
      <c r="V13" s="22" t="n">
        <v>0.0602999639746797</v>
      </c>
      <c r="W13" s="22"/>
      <c r="X13" s="22" t="n">
        <v>0.194495060977124</v>
      </c>
      <c r="Y13" s="22" t="n">
        <v>0.221952246682727</v>
      </c>
      <c r="Z13" s="22"/>
      <c r="AA13" s="22" t="n">
        <v>0.266767954982225</v>
      </c>
      <c r="AB13" s="22" t="n">
        <v>0.193386168526799</v>
      </c>
      <c r="AC13" s="22" t="n">
        <v>0.174798641770272</v>
      </c>
      <c r="AD13" s="22"/>
      <c r="AE13" s="22" t="n">
        <v>0.216166193052201</v>
      </c>
      <c r="AF13" s="22" t="n">
        <v>0.191216152748896</v>
      </c>
      <c r="AG13" s="22" t="n">
        <v>0.202621473349742</v>
      </c>
      <c r="AH13" s="22"/>
      <c r="AI13" s="22" t="n">
        <v>0.208678823343613</v>
      </c>
      <c r="AJ13" s="22" t="n">
        <v>0.272153398990965</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209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0.0791873664184874</v>
      </c>
      <c r="D9" s="16" t="n">
        <v>0.0972634299039409</v>
      </c>
      <c r="E9" s="16" t="n">
        <v>0.0620827482318699</v>
      </c>
      <c r="F9" s="16"/>
      <c r="G9" s="16" t="n">
        <v>0.0801997367385215</v>
      </c>
      <c r="H9" s="16" t="n">
        <v>0.0845538311512758</v>
      </c>
      <c r="I9" s="16" t="n">
        <v>0.0737950054145302</v>
      </c>
      <c r="J9" s="16"/>
      <c r="K9" s="16" t="n">
        <v>0.113545046351879</v>
      </c>
      <c r="L9" s="16" t="n">
        <v>0.0447351214046902</v>
      </c>
      <c r="M9" s="16" t="n">
        <v>0.0471586217828933</v>
      </c>
      <c r="N9" s="16" t="n">
        <v>0.0461542310648038</v>
      </c>
      <c r="O9" s="16" t="n">
        <v>0.076622924422671</v>
      </c>
      <c r="P9" s="16" t="n">
        <v>0.0801696202795967</v>
      </c>
      <c r="Q9" s="16" t="n">
        <v>0.0912102835904806</v>
      </c>
      <c r="R9" s="16" t="n">
        <v>0.0588924020437502</v>
      </c>
      <c r="S9" s="16" t="n">
        <v>0.092241939434124</v>
      </c>
      <c r="T9" s="16" t="n">
        <v>0.103040757654847</v>
      </c>
      <c r="U9" s="16" t="n">
        <v>0.107564547173574</v>
      </c>
      <c r="V9" s="16" t="n">
        <v>0.0899798168835217</v>
      </c>
      <c r="W9" s="16"/>
      <c r="X9" s="16" t="n">
        <v>0.07012850372657</v>
      </c>
      <c r="Y9" s="16" t="n">
        <v>0.0946642073648604</v>
      </c>
      <c r="Z9" s="16"/>
      <c r="AA9" s="16" t="n">
        <v>0.0847833801502581</v>
      </c>
      <c r="AB9" s="16" t="n">
        <v>0.0673091436792009</v>
      </c>
      <c r="AC9" s="16" t="n">
        <v>0.091033393471912</v>
      </c>
      <c r="AD9" s="16"/>
      <c r="AE9" s="16" t="n">
        <v>0.0831094230763456</v>
      </c>
      <c r="AF9" s="16" t="n">
        <v>0.0703368419691466</v>
      </c>
      <c r="AG9" s="16" t="n">
        <v>0.0876547366773474</v>
      </c>
      <c r="AH9" s="16"/>
      <c r="AI9" s="16" t="n">
        <v>0.0883213102991136</v>
      </c>
      <c r="AJ9" s="16" t="n">
        <v>0.0654874700326785</v>
      </c>
    </row>
    <row r="10">
      <c r="B10" s="17" t="s">
        <v>199</v>
      </c>
      <c r="C10" s="16" t="n">
        <v>0.0912386544423292</v>
      </c>
      <c r="D10" s="16" t="n">
        <v>0.100606890478866</v>
      </c>
      <c r="E10" s="16" t="n">
        <v>0.0842371342307987</v>
      </c>
      <c r="F10" s="16"/>
      <c r="G10" s="16" t="n">
        <v>0.0719452205734283</v>
      </c>
      <c r="H10" s="16" t="n">
        <v>0.093279922178366</v>
      </c>
      <c r="I10" s="16" t="n">
        <v>0.0969597457396341</v>
      </c>
      <c r="J10" s="16"/>
      <c r="K10" s="16" t="n">
        <v>0.0956668521984208</v>
      </c>
      <c r="L10" s="16" t="n">
        <v>0.0736488331367886</v>
      </c>
      <c r="M10" s="16" t="n">
        <v>0.0682795503610936</v>
      </c>
      <c r="N10" s="16" t="n">
        <v>0.109038544760196</v>
      </c>
      <c r="O10" s="16" t="n">
        <v>0.068721557183056</v>
      </c>
      <c r="P10" s="16" t="n">
        <v>0.0895686242014913</v>
      </c>
      <c r="Q10" s="16" t="n">
        <v>0.0863322683631352</v>
      </c>
      <c r="R10" s="16" t="n">
        <v>0.100717896681021</v>
      </c>
      <c r="S10" s="16" t="n">
        <v>0.106605838000818</v>
      </c>
      <c r="T10" s="16" t="n">
        <v>0.101235776174161</v>
      </c>
      <c r="U10" s="16" t="n">
        <v>0.10120605420608</v>
      </c>
      <c r="V10" s="16" t="n">
        <v>0.125040044001334</v>
      </c>
      <c r="W10" s="16"/>
      <c r="X10" s="16" t="n">
        <v>0.0977014841482944</v>
      </c>
      <c r="Y10" s="16" t="n">
        <v>0.0801970710974394</v>
      </c>
      <c r="Z10" s="16"/>
      <c r="AA10" s="16" t="n">
        <v>0.099419234144685</v>
      </c>
      <c r="AB10" s="16" t="n">
        <v>0.0827196210604876</v>
      </c>
      <c r="AC10" s="16" t="n">
        <v>0.0967249378793268</v>
      </c>
      <c r="AD10" s="16"/>
      <c r="AE10" s="16" t="n">
        <v>0.105376442100475</v>
      </c>
      <c r="AF10" s="16" t="n">
        <v>0.082683452849392</v>
      </c>
      <c r="AG10" s="16" t="n">
        <v>0.071934810330786</v>
      </c>
      <c r="AH10" s="16"/>
      <c r="AI10" s="16" t="n">
        <v>0.103793768488207</v>
      </c>
      <c r="AJ10" s="16" t="n">
        <v>0.0943783172538833</v>
      </c>
    </row>
    <row r="11">
      <c r="B11" s="17" t="s">
        <v>200</v>
      </c>
      <c r="C11" s="16" t="n">
        <v>0.129513392064952</v>
      </c>
      <c r="D11" s="16" t="n">
        <v>0.122604433506129</v>
      </c>
      <c r="E11" s="16" t="n">
        <v>0.135867649310704</v>
      </c>
      <c r="F11" s="16"/>
      <c r="G11" s="16" t="n">
        <v>0.0938700445472721</v>
      </c>
      <c r="H11" s="16" t="n">
        <v>0.135499702394176</v>
      </c>
      <c r="I11" s="16" t="n">
        <v>0.138021889318004</v>
      </c>
      <c r="J11" s="16"/>
      <c r="K11" s="16" t="n">
        <v>0.118992149999604</v>
      </c>
      <c r="L11" s="16" t="n">
        <v>0.107575454849398</v>
      </c>
      <c r="M11" s="16" t="n">
        <v>0.1600234103063</v>
      </c>
      <c r="N11" s="16" t="n">
        <v>0.111864451230811</v>
      </c>
      <c r="O11" s="16" t="n">
        <v>0.141929827757069</v>
      </c>
      <c r="P11" s="16" t="n">
        <v>0.129178878432213</v>
      </c>
      <c r="Q11" s="16" t="n">
        <v>0.129171790115661</v>
      </c>
      <c r="R11" s="16" t="n">
        <v>0.177262383044809</v>
      </c>
      <c r="S11" s="16" t="n">
        <v>0.141287177309696</v>
      </c>
      <c r="T11" s="16" t="n">
        <v>0.124893670922759</v>
      </c>
      <c r="U11" s="16" t="n">
        <v>0.120613972189295</v>
      </c>
      <c r="V11" s="16" t="n">
        <v>0.131800085787183</v>
      </c>
      <c r="W11" s="16"/>
      <c r="X11" s="16" t="n">
        <v>0.136122576025691</v>
      </c>
      <c r="Y11" s="16" t="n">
        <v>0.118221766126418</v>
      </c>
      <c r="Z11" s="16"/>
      <c r="AA11" s="16" t="n">
        <v>0.140670544471912</v>
      </c>
      <c r="AB11" s="16" t="n">
        <v>0.128249941422005</v>
      </c>
      <c r="AC11" s="16" t="n">
        <v>0.123145201469536</v>
      </c>
      <c r="AD11" s="16"/>
      <c r="AE11" s="16" t="n">
        <v>0.140517622173553</v>
      </c>
      <c r="AF11" s="16" t="n">
        <v>0.115525169051588</v>
      </c>
      <c r="AG11" s="16" t="n">
        <v>0.130129047195318</v>
      </c>
      <c r="AH11" s="16"/>
      <c r="AI11" s="16" t="n">
        <v>0.137387166167313</v>
      </c>
      <c r="AJ11" s="16" t="n">
        <v>0.144875880178737</v>
      </c>
    </row>
    <row r="12">
      <c r="B12" s="17" t="s">
        <v>201</v>
      </c>
      <c r="C12" s="16" t="n">
        <v>0.361090941104771</v>
      </c>
      <c r="D12" s="16" t="n">
        <v>0.340175742269747</v>
      </c>
      <c r="E12" s="16" t="n">
        <v>0.377526574175892</v>
      </c>
      <c r="F12" s="16"/>
      <c r="G12" s="16" t="n">
        <v>0.354653360952998</v>
      </c>
      <c r="H12" s="16" t="n">
        <v>0.366473263576384</v>
      </c>
      <c r="I12" s="16" t="n">
        <v>0.358626253536732</v>
      </c>
      <c r="J12" s="16"/>
      <c r="K12" s="16" t="n">
        <v>0.334141758215877</v>
      </c>
      <c r="L12" s="16" t="n">
        <v>0.413799101350549</v>
      </c>
      <c r="M12" s="16" t="n">
        <v>0.362850152528489</v>
      </c>
      <c r="N12" s="16" t="n">
        <v>0.370821534904875</v>
      </c>
      <c r="O12" s="16" t="n">
        <v>0.318067392515803</v>
      </c>
      <c r="P12" s="16" t="n">
        <v>0.376513884266127</v>
      </c>
      <c r="Q12" s="16" t="n">
        <v>0.354527515531634</v>
      </c>
      <c r="R12" s="16" t="n">
        <v>0.317170808808457</v>
      </c>
      <c r="S12" s="16" t="n">
        <v>0.322049327993774</v>
      </c>
      <c r="T12" s="16" t="n">
        <v>0.351455704000833</v>
      </c>
      <c r="U12" s="16" t="n">
        <v>0.376621142347572</v>
      </c>
      <c r="V12" s="16" t="n">
        <v>0.530519467708554</v>
      </c>
      <c r="W12" s="16"/>
      <c r="X12" s="16" t="n">
        <v>0.368574190918479</v>
      </c>
      <c r="Y12" s="16" t="n">
        <v>0.348305995458993</v>
      </c>
      <c r="Z12" s="16"/>
      <c r="AA12" s="16" t="n">
        <v>0.358564623122791</v>
      </c>
      <c r="AB12" s="16" t="n">
        <v>0.371389274034998</v>
      </c>
      <c r="AC12" s="16" t="n">
        <v>0.349141040896933</v>
      </c>
      <c r="AD12" s="16"/>
      <c r="AE12" s="16" t="n">
        <v>0.33887524354994</v>
      </c>
      <c r="AF12" s="16" t="n">
        <v>0.399025092938259</v>
      </c>
      <c r="AG12" s="16" t="n">
        <v>0.339160015557443</v>
      </c>
      <c r="AH12" s="16"/>
      <c r="AI12" s="16" t="n">
        <v>0.373333745268687</v>
      </c>
      <c r="AJ12" s="16" t="n">
        <v>0.395702937673161</v>
      </c>
    </row>
    <row r="13">
      <c r="B13" s="17" t="s">
        <v>132</v>
      </c>
      <c r="C13" s="22" t="n">
        <v>0.33896964596946</v>
      </c>
      <c r="D13" s="22" t="n">
        <v>0.339349503841318</v>
      </c>
      <c r="E13" s="22" t="n">
        <v>0.340285894050736</v>
      </c>
      <c r="F13" s="22"/>
      <c r="G13" s="22" t="n">
        <v>0.39933163718778</v>
      </c>
      <c r="H13" s="22" t="n">
        <v>0.320193280699798</v>
      </c>
      <c r="I13" s="22" t="n">
        <v>0.3325971059911</v>
      </c>
      <c r="J13" s="22"/>
      <c r="K13" s="22" t="n">
        <v>0.337654193234218</v>
      </c>
      <c r="L13" s="22" t="n">
        <v>0.360241489258575</v>
      </c>
      <c r="M13" s="22" t="n">
        <v>0.361688265021225</v>
      </c>
      <c r="N13" s="22" t="n">
        <v>0.362121238039314</v>
      </c>
      <c r="O13" s="22" t="n">
        <v>0.394658298121401</v>
      </c>
      <c r="P13" s="22" t="n">
        <v>0.324568992820571</v>
      </c>
      <c r="Q13" s="22" t="n">
        <v>0.338758142399089</v>
      </c>
      <c r="R13" s="22" t="n">
        <v>0.345956509421962</v>
      </c>
      <c r="S13" s="22" t="n">
        <v>0.337815717261588</v>
      </c>
      <c r="T13" s="22" t="n">
        <v>0.3193740912474</v>
      </c>
      <c r="U13" s="22" t="n">
        <v>0.293994284083479</v>
      </c>
      <c r="V13" s="22" t="n">
        <v>0.122660585619407</v>
      </c>
      <c r="W13" s="22"/>
      <c r="X13" s="22" t="n">
        <v>0.327473245180966</v>
      </c>
      <c r="Y13" s="22" t="n">
        <v>0.358610959952288</v>
      </c>
      <c r="Z13" s="22"/>
      <c r="AA13" s="22" t="n">
        <v>0.316562218110354</v>
      </c>
      <c r="AB13" s="22" t="n">
        <v>0.350332019803309</v>
      </c>
      <c r="AC13" s="22" t="n">
        <v>0.339955426282292</v>
      </c>
      <c r="AD13" s="22"/>
      <c r="AE13" s="22" t="n">
        <v>0.332121269099686</v>
      </c>
      <c r="AF13" s="22" t="n">
        <v>0.332429443191614</v>
      </c>
      <c r="AG13" s="22" t="n">
        <v>0.371121390239106</v>
      </c>
      <c r="AH13" s="22"/>
      <c r="AI13" s="22" t="n">
        <v>0.297164009776679</v>
      </c>
      <c r="AJ13" s="22" t="n">
        <v>0.29955539486154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210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0.0649808195469865</v>
      </c>
      <c r="D9" s="16" t="n">
        <v>0.0836599609814379</v>
      </c>
      <c r="E9" s="16" t="n">
        <v>0.045988198602302</v>
      </c>
      <c r="F9" s="16"/>
      <c r="G9" s="16" t="n">
        <v>0.0728060828111207</v>
      </c>
      <c r="H9" s="16" t="n">
        <v>0.070492744089638</v>
      </c>
      <c r="I9" s="16" t="n">
        <v>0.056762320272846</v>
      </c>
      <c r="J9" s="16"/>
      <c r="K9" s="16" t="n">
        <v>0.0714612231172253</v>
      </c>
      <c r="L9" s="16" t="n">
        <v>0.0365556645923487</v>
      </c>
      <c r="M9" s="16" t="n">
        <v>0.0527305941822244</v>
      </c>
      <c r="N9" s="16" t="n">
        <v>0.0561058327375845</v>
      </c>
      <c r="O9" s="16" t="n">
        <v>0.0652212081900506</v>
      </c>
      <c r="P9" s="16" t="n">
        <v>0.0808704825821241</v>
      </c>
      <c r="Q9" s="16" t="n">
        <v>0.0689370690026263</v>
      </c>
      <c r="R9" s="16" t="n">
        <v>0.061479528131545</v>
      </c>
      <c r="S9" s="16" t="n">
        <v>0.0773718414906637</v>
      </c>
      <c r="T9" s="16" t="n">
        <v>0.0576925616756341</v>
      </c>
      <c r="U9" s="16" t="n">
        <v>0.0978671046804887</v>
      </c>
      <c r="V9" s="16" t="n">
        <v>0.0873300034404921</v>
      </c>
      <c r="W9" s="16"/>
      <c r="X9" s="16" t="n">
        <v>0.0582859442485843</v>
      </c>
      <c r="Y9" s="16" t="n">
        <v>0.0764188469984481</v>
      </c>
      <c r="Z9" s="16"/>
      <c r="AA9" s="16" t="n">
        <v>0.0615075065889159</v>
      </c>
      <c r="AB9" s="16" t="n">
        <v>0.0631611535112507</v>
      </c>
      <c r="AC9" s="16" t="n">
        <v>0.0699232651918582</v>
      </c>
      <c r="AD9" s="16"/>
      <c r="AE9" s="16" t="n">
        <v>0.077954615012353</v>
      </c>
      <c r="AF9" s="16" t="n">
        <v>0.0479328900059581</v>
      </c>
      <c r="AG9" s="16" t="n">
        <v>0.0668933204169224</v>
      </c>
      <c r="AH9" s="16"/>
      <c r="AI9" s="16" t="n">
        <v>0.0711002474835775</v>
      </c>
      <c r="AJ9" s="16" t="n">
        <v>0.0565554629529597</v>
      </c>
    </row>
    <row r="10">
      <c r="B10" s="17" t="s">
        <v>199</v>
      </c>
      <c r="C10" s="16" t="n">
        <v>0.127562744470098</v>
      </c>
      <c r="D10" s="16" t="n">
        <v>0.136654297066951</v>
      </c>
      <c r="E10" s="16" t="n">
        <v>0.117896913694917</v>
      </c>
      <c r="F10" s="16"/>
      <c r="G10" s="16" t="n">
        <v>0.105927812977294</v>
      </c>
      <c r="H10" s="16" t="n">
        <v>0.124310427314716</v>
      </c>
      <c r="I10" s="16" t="n">
        <v>0.139133346380504</v>
      </c>
      <c r="J10" s="16"/>
      <c r="K10" s="16" t="n">
        <v>0.11572381187659</v>
      </c>
      <c r="L10" s="16" t="n">
        <v>0.082817926853094</v>
      </c>
      <c r="M10" s="16" t="n">
        <v>0.135171998625316</v>
      </c>
      <c r="N10" s="16" t="n">
        <v>0.123650875941109</v>
      </c>
      <c r="O10" s="16" t="n">
        <v>0.118414946300518</v>
      </c>
      <c r="P10" s="16" t="n">
        <v>0.145227442745039</v>
      </c>
      <c r="Q10" s="16" t="n">
        <v>0.135099953267252</v>
      </c>
      <c r="R10" s="16" t="n">
        <v>0.147232994387937</v>
      </c>
      <c r="S10" s="16" t="n">
        <v>0.162228408198454</v>
      </c>
      <c r="T10" s="16" t="n">
        <v>0.171181233882656</v>
      </c>
      <c r="U10" s="16" t="n">
        <v>0.0951391183599539</v>
      </c>
      <c r="V10" s="16" t="n">
        <v>0.0899798168835217</v>
      </c>
      <c r="W10" s="16"/>
      <c r="X10" s="16" t="n">
        <v>0.145546881114686</v>
      </c>
      <c r="Y10" s="16" t="n">
        <v>0.0968372956061394</v>
      </c>
      <c r="Z10" s="16"/>
      <c r="AA10" s="16" t="n">
        <v>0.138769803100781</v>
      </c>
      <c r="AB10" s="16" t="n">
        <v>0.111565123821169</v>
      </c>
      <c r="AC10" s="16" t="n">
        <v>0.140866151347751</v>
      </c>
      <c r="AD10" s="16"/>
      <c r="AE10" s="16" t="n">
        <v>0.128951388459453</v>
      </c>
      <c r="AF10" s="16" t="n">
        <v>0.130510868994489</v>
      </c>
      <c r="AG10" s="16" t="n">
        <v>0.11758198586327</v>
      </c>
      <c r="AH10" s="16"/>
      <c r="AI10" s="16" t="n">
        <v>0.137988835404367</v>
      </c>
      <c r="AJ10" s="16" t="n">
        <v>0.135202118921064</v>
      </c>
    </row>
    <row r="11">
      <c r="B11" s="17" t="s">
        <v>200</v>
      </c>
      <c r="C11" s="16" t="n">
        <v>0.239368176509571</v>
      </c>
      <c r="D11" s="16" t="n">
        <v>0.241090368043909</v>
      </c>
      <c r="E11" s="16" t="n">
        <v>0.235040155613613</v>
      </c>
      <c r="F11" s="16"/>
      <c r="G11" s="16" t="n">
        <v>0.251419626657528</v>
      </c>
      <c r="H11" s="16" t="n">
        <v>0.233529469536135</v>
      </c>
      <c r="I11" s="16" t="n">
        <v>0.240040197199474</v>
      </c>
      <c r="J11" s="16"/>
      <c r="K11" s="16" t="n">
        <v>0.201068359709646</v>
      </c>
      <c r="L11" s="16" t="n">
        <v>0.25289235965498</v>
      </c>
      <c r="M11" s="16" t="n">
        <v>0.225378255640003</v>
      </c>
      <c r="N11" s="16" t="n">
        <v>0.277427180212051</v>
      </c>
      <c r="O11" s="16" t="n">
        <v>0.204893497854043</v>
      </c>
      <c r="P11" s="16" t="n">
        <v>0.255042127876983</v>
      </c>
      <c r="Q11" s="16" t="n">
        <v>0.250241875242149</v>
      </c>
      <c r="R11" s="16" t="n">
        <v>0.174310744007852</v>
      </c>
      <c r="S11" s="16" t="n">
        <v>0.226115620935477</v>
      </c>
      <c r="T11" s="16" t="n">
        <v>0.268967227833368</v>
      </c>
      <c r="U11" s="16" t="n">
        <v>0.233356918904993</v>
      </c>
      <c r="V11" s="16" t="n">
        <v>0.379706662098482</v>
      </c>
      <c r="W11" s="16"/>
      <c r="X11" s="16" t="n">
        <v>0.25937339668101</v>
      </c>
      <c r="Y11" s="16" t="n">
        <v>0.20518975685356</v>
      </c>
      <c r="Z11" s="16"/>
      <c r="AA11" s="16" t="n">
        <v>0.217255676354881</v>
      </c>
      <c r="AB11" s="16" t="n">
        <v>0.241105068571795</v>
      </c>
      <c r="AC11" s="16" t="n">
        <v>0.253015481080497</v>
      </c>
      <c r="AD11" s="16"/>
      <c r="AE11" s="16" t="n">
        <v>0.205878616372772</v>
      </c>
      <c r="AF11" s="16" t="n">
        <v>0.263552102335988</v>
      </c>
      <c r="AG11" s="16" t="n">
        <v>0.276733070626115</v>
      </c>
      <c r="AH11" s="16"/>
      <c r="AI11" s="16" t="n">
        <v>0.228775692742265</v>
      </c>
      <c r="AJ11" s="16" t="n">
        <v>0.219228569204859</v>
      </c>
    </row>
    <row r="12">
      <c r="B12" s="17" t="s">
        <v>201</v>
      </c>
      <c r="C12" s="16" t="n">
        <v>0.366439886320105</v>
      </c>
      <c r="D12" s="16" t="n">
        <v>0.326615208141699</v>
      </c>
      <c r="E12" s="16" t="n">
        <v>0.409686583246542</v>
      </c>
      <c r="F12" s="16"/>
      <c r="G12" s="16" t="n">
        <v>0.383012047074354</v>
      </c>
      <c r="H12" s="16" t="n">
        <v>0.378225624217571</v>
      </c>
      <c r="I12" s="16" t="n">
        <v>0.348930081395741</v>
      </c>
      <c r="J12" s="16"/>
      <c r="K12" s="16" t="n">
        <v>0.350042126024458</v>
      </c>
      <c r="L12" s="16" t="n">
        <v>0.423907652225157</v>
      </c>
      <c r="M12" s="16" t="n">
        <v>0.402353127135355</v>
      </c>
      <c r="N12" s="16" t="n">
        <v>0.324886645911197</v>
      </c>
      <c r="O12" s="16" t="n">
        <v>0.370762041947082</v>
      </c>
      <c r="P12" s="16" t="n">
        <v>0.341735513616168</v>
      </c>
      <c r="Q12" s="16" t="n">
        <v>0.395150313956794</v>
      </c>
      <c r="R12" s="16" t="n">
        <v>0.372931824768859</v>
      </c>
      <c r="S12" s="16" t="n">
        <v>0.381022309461521</v>
      </c>
      <c r="T12" s="16" t="n">
        <v>0.312610896390946</v>
      </c>
      <c r="U12" s="16" t="n">
        <v>0.336380651479729</v>
      </c>
      <c r="V12" s="16" t="n">
        <v>0.318806386037197</v>
      </c>
      <c r="W12" s="16"/>
      <c r="X12" s="16" t="n">
        <v>0.371833411743511</v>
      </c>
      <c r="Y12" s="16" t="n">
        <v>0.357225182669419</v>
      </c>
      <c r="Z12" s="16"/>
      <c r="AA12" s="16" t="n">
        <v>0.35851732942288</v>
      </c>
      <c r="AB12" s="16" t="n">
        <v>0.383634340669655</v>
      </c>
      <c r="AC12" s="16" t="n">
        <v>0.349163467745866</v>
      </c>
      <c r="AD12" s="16"/>
      <c r="AE12" s="16" t="n">
        <v>0.353852450070365</v>
      </c>
      <c r="AF12" s="16" t="n">
        <v>0.379027217854023</v>
      </c>
      <c r="AG12" s="16" t="n">
        <v>0.373020033106958</v>
      </c>
      <c r="AH12" s="16"/>
      <c r="AI12" s="16" t="n">
        <v>0.340695504197808</v>
      </c>
      <c r="AJ12" s="16" t="n">
        <v>0.390985740089039</v>
      </c>
    </row>
    <row r="13">
      <c r="B13" s="17" t="s">
        <v>132</v>
      </c>
      <c r="C13" s="22" t="n">
        <v>0.20164837315324</v>
      </c>
      <c r="D13" s="22" t="n">
        <v>0.211980165766004</v>
      </c>
      <c r="E13" s="22" t="n">
        <v>0.191388148842627</v>
      </c>
      <c r="F13" s="22"/>
      <c r="G13" s="22" t="n">
        <v>0.186834430479704</v>
      </c>
      <c r="H13" s="22" t="n">
        <v>0.19344173484194</v>
      </c>
      <c r="I13" s="22" t="n">
        <v>0.215134054751435</v>
      </c>
      <c r="J13" s="22"/>
      <c r="K13" s="22" t="n">
        <v>0.26170447927208</v>
      </c>
      <c r="L13" s="22" t="n">
        <v>0.203826396674421</v>
      </c>
      <c r="M13" s="22" t="n">
        <v>0.184366024417101</v>
      </c>
      <c r="N13" s="22" t="n">
        <v>0.217929465198058</v>
      </c>
      <c r="O13" s="22" t="n">
        <v>0.240708305708307</v>
      </c>
      <c r="P13" s="22" t="n">
        <v>0.177124433179685</v>
      </c>
      <c r="Q13" s="22" t="n">
        <v>0.150570788531179</v>
      </c>
      <c r="R13" s="22" t="n">
        <v>0.244044908703807</v>
      </c>
      <c r="S13" s="22" t="n">
        <v>0.153261819913883</v>
      </c>
      <c r="T13" s="22" t="n">
        <v>0.189548080217396</v>
      </c>
      <c r="U13" s="22" t="n">
        <v>0.237256206574835</v>
      </c>
      <c r="V13" s="22" t="n">
        <v>0.124177131540307</v>
      </c>
      <c r="W13" s="22"/>
      <c r="X13" s="22" t="n">
        <v>0.164960366212209</v>
      </c>
      <c r="Y13" s="22" t="n">
        <v>0.264328917872434</v>
      </c>
      <c r="Z13" s="22"/>
      <c r="AA13" s="22" t="n">
        <v>0.223949684532541</v>
      </c>
      <c r="AB13" s="22" t="n">
        <v>0.20053431342613</v>
      </c>
      <c r="AC13" s="22" t="n">
        <v>0.187031634634028</v>
      </c>
      <c r="AD13" s="22"/>
      <c r="AE13" s="22" t="n">
        <v>0.233362930085057</v>
      </c>
      <c r="AF13" s="22" t="n">
        <v>0.178976920809541</v>
      </c>
      <c r="AG13" s="22" t="n">
        <v>0.165771589986735</v>
      </c>
      <c r="AH13" s="22"/>
      <c r="AI13" s="22" t="n">
        <v>0.221439720171981</v>
      </c>
      <c r="AJ13" s="22" t="n">
        <v>0.198028108832078</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211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0.10238103028056</v>
      </c>
      <c r="D9" s="16" t="n">
        <v>0.121928758794007</v>
      </c>
      <c r="E9" s="16" t="n">
        <v>0.0844054389091317</v>
      </c>
      <c r="F9" s="16"/>
      <c r="G9" s="16" t="n">
        <v>0.122917222940856</v>
      </c>
      <c r="H9" s="16" t="n">
        <v>0.099154931808396</v>
      </c>
      <c r="I9" s="16" t="n">
        <v>0.0972713687898646</v>
      </c>
      <c r="J9" s="16"/>
      <c r="K9" s="16" t="n">
        <v>0.12967086715085</v>
      </c>
      <c r="L9" s="16" t="n">
        <v>0.0494913517182063</v>
      </c>
      <c r="M9" s="16" t="n">
        <v>0.105734472631158</v>
      </c>
      <c r="N9" s="16" t="n">
        <v>0.128162010373936</v>
      </c>
      <c r="O9" s="16" t="n">
        <v>0.0749300279978002</v>
      </c>
      <c r="P9" s="16" t="n">
        <v>0.10402881586366</v>
      </c>
      <c r="Q9" s="16" t="n">
        <v>0.109068343363299</v>
      </c>
      <c r="R9" s="16" t="n">
        <v>0.146423207896625</v>
      </c>
      <c r="S9" s="16" t="n">
        <v>0.0889210929032118</v>
      </c>
      <c r="T9" s="16" t="n">
        <v>0.10547637261854</v>
      </c>
      <c r="U9" s="16" t="n">
        <v>0.10130284856636</v>
      </c>
      <c r="V9" s="16" t="n">
        <v>0.154583018566154</v>
      </c>
      <c r="W9" s="16"/>
      <c r="X9" s="16" t="n">
        <v>0.0952151119691579</v>
      </c>
      <c r="Y9" s="16" t="n">
        <v>0.114623822970115</v>
      </c>
      <c r="Z9" s="16"/>
      <c r="AA9" s="16" t="n">
        <v>0.101450719297832</v>
      </c>
      <c r="AB9" s="16" t="n">
        <v>0.0943962694065105</v>
      </c>
      <c r="AC9" s="16" t="n">
        <v>0.113732927031754</v>
      </c>
      <c r="AD9" s="16"/>
      <c r="AE9" s="16" t="n">
        <v>0.106649961023275</v>
      </c>
      <c r="AF9" s="16" t="n">
        <v>0.090658450179671</v>
      </c>
      <c r="AG9" s="16" t="n">
        <v>0.116055929532306</v>
      </c>
      <c r="AH9" s="16"/>
      <c r="AI9" s="16" t="n">
        <v>0.114455525099315</v>
      </c>
      <c r="AJ9" s="16" t="n">
        <v>0.0862417791615539</v>
      </c>
    </row>
    <row r="10">
      <c r="B10" s="17" t="s">
        <v>199</v>
      </c>
      <c r="C10" s="16" t="n">
        <v>0.0598480248006387</v>
      </c>
      <c r="D10" s="16" t="n">
        <v>0.0661245200074417</v>
      </c>
      <c r="E10" s="16" t="n">
        <v>0.0540391504688408</v>
      </c>
      <c r="F10" s="16"/>
      <c r="G10" s="16" t="n">
        <v>0.0414149563898409</v>
      </c>
      <c r="H10" s="16" t="n">
        <v>0.0596604693180409</v>
      </c>
      <c r="I10" s="16" t="n">
        <v>0.0673028201339313</v>
      </c>
      <c r="J10" s="16"/>
      <c r="K10" s="16" t="n">
        <v>0.0718990806950466</v>
      </c>
      <c r="L10" s="16" t="n">
        <v>0.0185967486219982</v>
      </c>
      <c r="M10" s="16" t="n">
        <v>0.0602672495047212</v>
      </c>
      <c r="N10" s="16" t="n">
        <v>0.0720681470731716</v>
      </c>
      <c r="O10" s="16" t="n">
        <v>0.075746921568081</v>
      </c>
      <c r="P10" s="16" t="n">
        <v>0.0462673380468018</v>
      </c>
      <c r="Q10" s="16" t="n">
        <v>0.0652795254732027</v>
      </c>
      <c r="R10" s="16" t="n">
        <v>0.0413591295414882</v>
      </c>
      <c r="S10" s="16" t="n">
        <v>0.0730539094874157</v>
      </c>
      <c r="T10" s="16" t="n">
        <v>0.0956409152349803</v>
      </c>
      <c r="U10" s="16" t="n">
        <v>0.0349418513949332</v>
      </c>
      <c r="V10" s="16" t="n">
        <v>0.0481034169587495</v>
      </c>
      <c r="W10" s="16"/>
      <c r="X10" s="16" t="n">
        <v>0.059279014619336</v>
      </c>
      <c r="Y10" s="16" t="n">
        <v>0.0608201645020987</v>
      </c>
      <c r="Z10" s="16"/>
      <c r="AA10" s="16" t="n">
        <v>0.0841332591436859</v>
      </c>
      <c r="AB10" s="16" t="n">
        <v>0.0512684651339259</v>
      </c>
      <c r="AC10" s="16" t="n">
        <v>0.0537838779229187</v>
      </c>
      <c r="AD10" s="16"/>
      <c r="AE10" s="16" t="n">
        <v>0.0752880395722117</v>
      </c>
      <c r="AF10" s="16" t="n">
        <v>0.0472534960825507</v>
      </c>
      <c r="AG10" s="16" t="n">
        <v>0.0457045546136377</v>
      </c>
      <c r="AH10" s="16"/>
      <c r="AI10" s="16" t="n">
        <v>0.0660442709545529</v>
      </c>
      <c r="AJ10" s="16" t="n">
        <v>0.0700923809961697</v>
      </c>
    </row>
    <row r="11">
      <c r="B11" s="17" t="s">
        <v>200</v>
      </c>
      <c r="C11" s="16" t="n">
        <v>0.080465268750945</v>
      </c>
      <c r="D11" s="16" t="n">
        <v>0.0804836471244102</v>
      </c>
      <c r="E11" s="16" t="n">
        <v>0.0793204919345612</v>
      </c>
      <c r="F11" s="16"/>
      <c r="G11" s="16" t="n">
        <v>0.0666871121899711</v>
      </c>
      <c r="H11" s="16" t="n">
        <v>0.0760772154195772</v>
      </c>
      <c r="I11" s="16" t="n">
        <v>0.0899893606913363</v>
      </c>
      <c r="J11" s="16"/>
      <c r="K11" s="16" t="n">
        <v>0.0807845033893964</v>
      </c>
      <c r="L11" s="16" t="n">
        <v>0.0565120404156788</v>
      </c>
      <c r="M11" s="16" t="n">
        <v>0.0712082355047914</v>
      </c>
      <c r="N11" s="16" t="n">
        <v>0.0912372481257587</v>
      </c>
      <c r="O11" s="16" t="n">
        <v>0.0603029057505788</v>
      </c>
      <c r="P11" s="16" t="n">
        <v>0.106187294862115</v>
      </c>
      <c r="Q11" s="16" t="n">
        <v>0.0730163832618693</v>
      </c>
      <c r="R11" s="16" t="n">
        <v>0.0745847101805695</v>
      </c>
      <c r="S11" s="16" t="n">
        <v>0.100469913465407</v>
      </c>
      <c r="T11" s="16" t="n">
        <v>0.0715792119347204</v>
      </c>
      <c r="U11" s="16" t="n">
        <v>0.077139222567688</v>
      </c>
      <c r="V11" s="16" t="n">
        <v>0.139561092623813</v>
      </c>
      <c r="W11" s="16"/>
      <c r="X11" s="16" t="n">
        <v>0.0873112923382947</v>
      </c>
      <c r="Y11" s="16" t="n">
        <v>0.0687690082180345</v>
      </c>
      <c r="Z11" s="16"/>
      <c r="AA11" s="16" t="n">
        <v>0.076601602210482</v>
      </c>
      <c r="AB11" s="16" t="n">
        <v>0.0618664244872318</v>
      </c>
      <c r="AC11" s="16" t="n">
        <v>0.108132578212031</v>
      </c>
      <c r="AD11" s="16"/>
      <c r="AE11" s="16" t="n">
        <v>0.0922019363101963</v>
      </c>
      <c r="AF11" s="16" t="n">
        <v>0.0659721080891471</v>
      </c>
      <c r="AG11" s="16" t="n">
        <v>0.080212556464281</v>
      </c>
      <c r="AH11" s="16"/>
      <c r="AI11" s="16" t="n">
        <v>0.0694401379074882</v>
      </c>
      <c r="AJ11" s="16" t="n">
        <v>0.0662907346692444</v>
      </c>
    </row>
    <row r="12">
      <c r="B12" s="17" t="s">
        <v>201</v>
      </c>
      <c r="C12" s="16" t="n">
        <v>0.25384459248218</v>
      </c>
      <c r="D12" s="16" t="n">
        <v>0.216727882417359</v>
      </c>
      <c r="E12" s="16" t="n">
        <v>0.289876014150093</v>
      </c>
      <c r="F12" s="16"/>
      <c r="G12" s="16" t="n">
        <v>0.200905243440988</v>
      </c>
      <c r="H12" s="16" t="n">
        <v>0.274233514327886</v>
      </c>
      <c r="I12" s="16" t="n">
        <v>0.255785302345143</v>
      </c>
      <c r="J12" s="16"/>
      <c r="K12" s="16" t="n">
        <v>0.224942911688714</v>
      </c>
      <c r="L12" s="16" t="n">
        <v>0.312701694708882</v>
      </c>
      <c r="M12" s="16" t="n">
        <v>0.250633814800399</v>
      </c>
      <c r="N12" s="16" t="n">
        <v>0.1820599560875</v>
      </c>
      <c r="O12" s="16" t="n">
        <v>0.274163746832393</v>
      </c>
      <c r="P12" s="16" t="n">
        <v>0.247406272868464</v>
      </c>
      <c r="Q12" s="16" t="n">
        <v>0.276993888618127</v>
      </c>
      <c r="R12" s="16" t="n">
        <v>0.253871818516564</v>
      </c>
      <c r="S12" s="16" t="n">
        <v>0.259521351035364</v>
      </c>
      <c r="T12" s="16" t="n">
        <v>0.274209305691957</v>
      </c>
      <c r="U12" s="16" t="n">
        <v>0.19830599940972</v>
      </c>
      <c r="V12" s="16" t="n">
        <v>0.261481616658375</v>
      </c>
      <c r="W12" s="16"/>
      <c r="X12" s="16" t="n">
        <v>0.267694630233095</v>
      </c>
      <c r="Y12" s="16" t="n">
        <v>0.230182148457785</v>
      </c>
      <c r="Z12" s="16"/>
      <c r="AA12" s="16" t="n">
        <v>0.29304834373886</v>
      </c>
      <c r="AB12" s="16" t="n">
        <v>0.253022720215079</v>
      </c>
      <c r="AC12" s="16" t="n">
        <v>0.226629462023617</v>
      </c>
      <c r="AD12" s="16"/>
      <c r="AE12" s="16" t="n">
        <v>0.249270515011162</v>
      </c>
      <c r="AF12" s="16" t="n">
        <v>0.252328440092461</v>
      </c>
      <c r="AG12" s="16" t="n">
        <v>0.269232462978649</v>
      </c>
      <c r="AH12" s="16"/>
      <c r="AI12" s="16" t="n">
        <v>0.249968980340932</v>
      </c>
      <c r="AJ12" s="16" t="n">
        <v>0.312255008601009</v>
      </c>
    </row>
    <row r="13">
      <c r="B13" s="17" t="s">
        <v>132</v>
      </c>
      <c r="C13" s="22" t="n">
        <v>0.503461083685676</v>
      </c>
      <c r="D13" s="22" t="n">
        <v>0.514735191656782</v>
      </c>
      <c r="E13" s="22" t="n">
        <v>0.492358904537373</v>
      </c>
      <c r="F13" s="22"/>
      <c r="G13" s="22" t="n">
        <v>0.568075465038345</v>
      </c>
      <c r="H13" s="22" t="n">
        <v>0.4908738691261</v>
      </c>
      <c r="I13" s="22" t="n">
        <v>0.489651148039725</v>
      </c>
      <c r="J13" s="22"/>
      <c r="K13" s="22" t="n">
        <v>0.492702637075993</v>
      </c>
      <c r="L13" s="22" t="n">
        <v>0.562698164535234</v>
      </c>
      <c r="M13" s="22" t="n">
        <v>0.51215622755893</v>
      </c>
      <c r="N13" s="22" t="n">
        <v>0.526472638339634</v>
      </c>
      <c r="O13" s="22" t="n">
        <v>0.514856397851147</v>
      </c>
      <c r="P13" s="22" t="n">
        <v>0.496110278358959</v>
      </c>
      <c r="Q13" s="22" t="n">
        <v>0.475641859283502</v>
      </c>
      <c r="R13" s="22" t="n">
        <v>0.483761133864753</v>
      </c>
      <c r="S13" s="22" t="n">
        <v>0.478033733108602</v>
      </c>
      <c r="T13" s="22" t="n">
        <v>0.453094194519802</v>
      </c>
      <c r="U13" s="22" t="n">
        <v>0.588310078061299</v>
      </c>
      <c r="V13" s="22" t="n">
        <v>0.396270855192909</v>
      </c>
      <c r="W13" s="22"/>
      <c r="X13" s="22" t="n">
        <v>0.490499950840117</v>
      </c>
      <c r="Y13" s="22" t="n">
        <v>0.525604855851967</v>
      </c>
      <c r="Z13" s="22"/>
      <c r="AA13" s="22" t="n">
        <v>0.44476607560914</v>
      </c>
      <c r="AB13" s="22" t="n">
        <v>0.539446120757253</v>
      </c>
      <c r="AC13" s="22" t="n">
        <v>0.49772115480968</v>
      </c>
      <c r="AD13" s="22"/>
      <c r="AE13" s="22" t="n">
        <v>0.476589548083155</v>
      </c>
      <c r="AF13" s="22" t="n">
        <v>0.54378750555617</v>
      </c>
      <c r="AG13" s="22" t="n">
        <v>0.488794496411127</v>
      </c>
      <c r="AH13" s="22"/>
      <c r="AI13" s="22" t="n">
        <v>0.500091085697712</v>
      </c>
      <c r="AJ13" s="22" t="n">
        <v>0.465120096572023</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212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0.0902487225450803</v>
      </c>
      <c r="D9" s="16" t="n">
        <v>0.110464119268039</v>
      </c>
      <c r="E9" s="16" t="n">
        <v>0.0698995286203044</v>
      </c>
      <c r="F9" s="16"/>
      <c r="G9" s="16" t="n">
        <v>0.10686559796927</v>
      </c>
      <c r="H9" s="16" t="n">
        <v>0.0989343722773483</v>
      </c>
      <c r="I9" s="16" t="n">
        <v>0.0756053234357206</v>
      </c>
      <c r="J9" s="16"/>
      <c r="K9" s="16" t="n">
        <v>0.111593252624594</v>
      </c>
      <c r="L9" s="16" t="n">
        <v>0.0991611066606063</v>
      </c>
      <c r="M9" s="16" t="n">
        <v>0.0945579284537889</v>
      </c>
      <c r="N9" s="16" t="n">
        <v>0.0764800140231031</v>
      </c>
      <c r="O9" s="16" t="n">
        <v>0.0478349940841259</v>
      </c>
      <c r="P9" s="16" t="n">
        <v>0.117218670020096</v>
      </c>
      <c r="Q9" s="16" t="n">
        <v>0.110726713740226</v>
      </c>
      <c r="R9" s="16" t="n">
        <v>0.0832870504184474</v>
      </c>
      <c r="S9" s="16" t="n">
        <v>0.0767892807913039</v>
      </c>
      <c r="T9" s="16" t="n">
        <v>0.0608290806415083</v>
      </c>
      <c r="U9" s="16" t="n">
        <v>0.0794596067030156</v>
      </c>
      <c r="V9" s="16" t="n">
        <v>0.0995265504564223</v>
      </c>
      <c r="W9" s="16"/>
      <c r="X9" s="16" t="n">
        <v>0.0906853980687713</v>
      </c>
      <c r="Y9" s="16" t="n">
        <v>0.0895026733052161</v>
      </c>
      <c r="Z9" s="16"/>
      <c r="AA9" s="16" t="n">
        <v>0.0786450242163016</v>
      </c>
      <c r="AB9" s="16" t="n">
        <v>0.0973354987089915</v>
      </c>
      <c r="AC9" s="16" t="n">
        <v>0.0891504551033473</v>
      </c>
      <c r="AD9" s="16"/>
      <c r="AE9" s="16" t="n">
        <v>0.100662627560705</v>
      </c>
      <c r="AF9" s="16" t="n">
        <v>0.0766899211599902</v>
      </c>
      <c r="AG9" s="16" t="n">
        <v>0.0915163380200597</v>
      </c>
      <c r="AH9" s="16"/>
      <c r="AI9" s="16" t="n">
        <v>0.0910443398216116</v>
      </c>
      <c r="AJ9" s="16" t="n">
        <v>0.0787921782865526</v>
      </c>
    </row>
    <row r="10">
      <c r="B10" s="17" t="s">
        <v>199</v>
      </c>
      <c r="C10" s="16" t="n">
        <v>0.18056883106038</v>
      </c>
      <c r="D10" s="16" t="n">
        <v>0.175109563758362</v>
      </c>
      <c r="E10" s="16" t="n">
        <v>0.185787424603428</v>
      </c>
      <c r="F10" s="16"/>
      <c r="G10" s="16" t="n">
        <v>0.212616103749232</v>
      </c>
      <c r="H10" s="16" t="n">
        <v>0.190175257463509</v>
      </c>
      <c r="I10" s="16" t="n">
        <v>0.158974440580736</v>
      </c>
      <c r="J10" s="16"/>
      <c r="K10" s="16" t="n">
        <v>0.167611803493985</v>
      </c>
      <c r="L10" s="16" t="n">
        <v>0.154779654983239</v>
      </c>
      <c r="M10" s="16" t="n">
        <v>0.163889666982017</v>
      </c>
      <c r="N10" s="16" t="n">
        <v>0.206643006022563</v>
      </c>
      <c r="O10" s="16" t="n">
        <v>0.201605383430792</v>
      </c>
      <c r="P10" s="16" t="n">
        <v>0.146845793189305</v>
      </c>
      <c r="Q10" s="16" t="n">
        <v>0.201475052009952</v>
      </c>
      <c r="R10" s="16" t="n">
        <v>0.169279988315313</v>
      </c>
      <c r="S10" s="16" t="n">
        <v>0.216550717609591</v>
      </c>
      <c r="T10" s="16" t="n">
        <v>0.220042922303131</v>
      </c>
      <c r="U10" s="16" t="n">
        <v>0.161626154975712</v>
      </c>
      <c r="V10" s="16" t="n">
        <v>0.111257966821285</v>
      </c>
      <c r="W10" s="16"/>
      <c r="X10" s="16" t="n">
        <v>0.183955716918889</v>
      </c>
      <c r="Y10" s="16" t="n">
        <v>0.174782421053035</v>
      </c>
      <c r="Z10" s="16"/>
      <c r="AA10" s="16" t="n">
        <v>0.161813586125113</v>
      </c>
      <c r="AB10" s="16" t="n">
        <v>0.197315848565226</v>
      </c>
      <c r="AC10" s="16" t="n">
        <v>0.171714654763102</v>
      </c>
      <c r="AD10" s="16"/>
      <c r="AE10" s="16" t="n">
        <v>0.185947483426719</v>
      </c>
      <c r="AF10" s="16" t="n">
        <v>0.182541421818045</v>
      </c>
      <c r="AG10" s="16" t="n">
        <v>0.162069319179488</v>
      </c>
      <c r="AH10" s="16"/>
      <c r="AI10" s="16" t="n">
        <v>0.166512933304736</v>
      </c>
      <c r="AJ10" s="16" t="n">
        <v>0.195989888651488</v>
      </c>
    </row>
    <row r="11">
      <c r="B11" s="17" t="s">
        <v>200</v>
      </c>
      <c r="C11" s="16" t="n">
        <v>0.280718669318814</v>
      </c>
      <c r="D11" s="16" t="n">
        <v>0.251833927711929</v>
      </c>
      <c r="E11" s="16" t="n">
        <v>0.305391880121965</v>
      </c>
      <c r="F11" s="16"/>
      <c r="G11" s="16" t="n">
        <v>0.273357529496148</v>
      </c>
      <c r="H11" s="16" t="n">
        <v>0.290366180320321</v>
      </c>
      <c r="I11" s="16" t="n">
        <v>0.274650770554683</v>
      </c>
      <c r="J11" s="16"/>
      <c r="K11" s="16" t="n">
        <v>0.261928798272735</v>
      </c>
      <c r="L11" s="16" t="n">
        <v>0.287948745135227</v>
      </c>
      <c r="M11" s="16" t="n">
        <v>0.324409269627467</v>
      </c>
      <c r="N11" s="16" t="n">
        <v>0.261030385694851</v>
      </c>
      <c r="O11" s="16" t="n">
        <v>0.291148883970487</v>
      </c>
      <c r="P11" s="16" t="n">
        <v>0.285462775627745</v>
      </c>
      <c r="Q11" s="16" t="n">
        <v>0.279817388235231</v>
      </c>
      <c r="R11" s="16" t="n">
        <v>0.225750791614</v>
      </c>
      <c r="S11" s="16" t="n">
        <v>0.233907638958926</v>
      </c>
      <c r="T11" s="16" t="n">
        <v>0.324566237841773</v>
      </c>
      <c r="U11" s="16" t="n">
        <v>0.294678461232502</v>
      </c>
      <c r="V11" s="16" t="n">
        <v>0.355778698717689</v>
      </c>
      <c r="W11" s="16"/>
      <c r="X11" s="16" t="n">
        <v>0.298751790799134</v>
      </c>
      <c r="Y11" s="16" t="n">
        <v>0.249909531084876</v>
      </c>
      <c r="Z11" s="16"/>
      <c r="AA11" s="16" t="n">
        <v>0.25227200192405</v>
      </c>
      <c r="AB11" s="16" t="n">
        <v>0.263950904771306</v>
      </c>
      <c r="AC11" s="16" t="n">
        <v>0.323691591443873</v>
      </c>
      <c r="AD11" s="16"/>
      <c r="AE11" s="16" t="n">
        <v>0.258351089581412</v>
      </c>
      <c r="AF11" s="16" t="n">
        <v>0.28486917413729</v>
      </c>
      <c r="AG11" s="16" t="n">
        <v>0.33128711078473</v>
      </c>
      <c r="AH11" s="16"/>
      <c r="AI11" s="16" t="n">
        <v>0.251267538806214</v>
      </c>
      <c r="AJ11" s="16" t="n">
        <v>0.258913023357606</v>
      </c>
    </row>
    <row r="12">
      <c r="B12" s="17" t="s">
        <v>201</v>
      </c>
      <c r="C12" s="16" t="n">
        <v>0.308304057232982</v>
      </c>
      <c r="D12" s="16" t="n">
        <v>0.304897043986632</v>
      </c>
      <c r="E12" s="16" t="n">
        <v>0.314937134946906</v>
      </c>
      <c r="F12" s="16"/>
      <c r="G12" s="16" t="n">
        <v>0.272057625844361</v>
      </c>
      <c r="H12" s="16" t="n">
        <v>0.292766504139841</v>
      </c>
      <c r="I12" s="16" t="n">
        <v>0.337074774875342</v>
      </c>
      <c r="J12" s="16"/>
      <c r="K12" s="16" t="n">
        <v>0.294609724934295</v>
      </c>
      <c r="L12" s="16" t="n">
        <v>0.322875189071799</v>
      </c>
      <c r="M12" s="16" t="n">
        <v>0.27211199892893</v>
      </c>
      <c r="N12" s="16" t="n">
        <v>0.317942338798632</v>
      </c>
      <c r="O12" s="16" t="n">
        <v>0.332632631660358</v>
      </c>
      <c r="P12" s="16" t="n">
        <v>0.267526363834822</v>
      </c>
      <c r="Q12" s="16" t="n">
        <v>0.27952961226825</v>
      </c>
      <c r="R12" s="16" t="n">
        <v>0.352280529698107</v>
      </c>
      <c r="S12" s="16" t="n">
        <v>0.363117029856294</v>
      </c>
      <c r="T12" s="16" t="n">
        <v>0.279654609617715</v>
      </c>
      <c r="U12" s="16" t="n">
        <v>0.293426378290374</v>
      </c>
      <c r="V12" s="16" t="n">
        <v>0.366909802995947</v>
      </c>
      <c r="W12" s="16"/>
      <c r="X12" s="16" t="n">
        <v>0.302974611189607</v>
      </c>
      <c r="Y12" s="16" t="n">
        <v>0.317409282861272</v>
      </c>
      <c r="Z12" s="16"/>
      <c r="AA12" s="16" t="n">
        <v>0.368106535711738</v>
      </c>
      <c r="AB12" s="16" t="n">
        <v>0.296509325231811</v>
      </c>
      <c r="AC12" s="16" t="n">
        <v>0.280888464732248</v>
      </c>
      <c r="AD12" s="16"/>
      <c r="AE12" s="16" t="n">
        <v>0.310429533742413</v>
      </c>
      <c r="AF12" s="16" t="n">
        <v>0.316160673072647</v>
      </c>
      <c r="AG12" s="16" t="n">
        <v>0.28589074928417</v>
      </c>
      <c r="AH12" s="16"/>
      <c r="AI12" s="16" t="n">
        <v>0.339931160248533</v>
      </c>
      <c r="AJ12" s="16" t="n">
        <v>0.32931084399035</v>
      </c>
    </row>
    <row r="13">
      <c r="B13" s="17" t="s">
        <v>132</v>
      </c>
      <c r="C13" s="22" t="n">
        <v>0.140159719842744</v>
      </c>
      <c r="D13" s="22" t="n">
        <v>0.157695345275037</v>
      </c>
      <c r="E13" s="22" t="n">
        <v>0.123984031707397</v>
      </c>
      <c r="F13" s="22"/>
      <c r="G13" s="22" t="n">
        <v>0.135103142940989</v>
      </c>
      <c r="H13" s="22" t="n">
        <v>0.12775768579898</v>
      </c>
      <c r="I13" s="22" t="n">
        <v>0.153694690553518</v>
      </c>
      <c r="J13" s="22"/>
      <c r="K13" s="22" t="n">
        <v>0.164256420674392</v>
      </c>
      <c r="L13" s="22" t="n">
        <v>0.135235304149128</v>
      </c>
      <c r="M13" s="22" t="n">
        <v>0.145031136007797</v>
      </c>
      <c r="N13" s="22" t="n">
        <v>0.137904255460851</v>
      </c>
      <c r="O13" s="22" t="n">
        <v>0.126778106854237</v>
      </c>
      <c r="P13" s="22" t="n">
        <v>0.182946397328031</v>
      </c>
      <c r="Q13" s="22" t="n">
        <v>0.128451233746341</v>
      </c>
      <c r="R13" s="22" t="n">
        <v>0.169401639954132</v>
      </c>
      <c r="S13" s="22" t="n">
        <v>0.109635332783885</v>
      </c>
      <c r="T13" s="22" t="n">
        <v>0.114907149595873</v>
      </c>
      <c r="U13" s="22" t="n">
        <v>0.170809398798397</v>
      </c>
      <c r="V13" s="22" t="n">
        <v>0.0665269810086571</v>
      </c>
      <c r="W13" s="22"/>
      <c r="X13" s="22" t="n">
        <v>0.123632483023599</v>
      </c>
      <c r="Y13" s="22" t="n">
        <v>0.168396091695601</v>
      </c>
      <c r="Z13" s="22"/>
      <c r="AA13" s="22" t="n">
        <v>0.139162852022797</v>
      </c>
      <c r="AB13" s="22" t="n">
        <v>0.144888422722665</v>
      </c>
      <c r="AC13" s="22" t="n">
        <v>0.13455483395743</v>
      </c>
      <c r="AD13" s="22"/>
      <c r="AE13" s="22" t="n">
        <v>0.144609265688751</v>
      </c>
      <c r="AF13" s="22" t="n">
        <v>0.139738809812028</v>
      </c>
      <c r="AG13" s="22" t="n">
        <v>0.129236482731552</v>
      </c>
      <c r="AH13" s="22"/>
      <c r="AI13" s="22" t="n">
        <v>0.151244027818905</v>
      </c>
      <c r="AJ13" s="22" t="n">
        <v>0.136994065714003</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213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0.0896316725783552</v>
      </c>
      <c r="D9" s="16" t="n">
        <v>0.110134663085275</v>
      </c>
      <c r="E9" s="16" t="n">
        <v>0.0703724623555306</v>
      </c>
      <c r="F9" s="16"/>
      <c r="G9" s="16" t="n">
        <v>0.0866611381220173</v>
      </c>
      <c r="H9" s="16" t="n">
        <v>0.0983912359513675</v>
      </c>
      <c r="I9" s="16" t="n">
        <v>0.0826557372354452</v>
      </c>
      <c r="J9" s="16"/>
      <c r="K9" s="16" t="n">
        <v>0.119891123616894</v>
      </c>
      <c r="L9" s="16" t="n">
        <v>0.0566744623008578</v>
      </c>
      <c r="M9" s="16" t="n">
        <v>0.0729492501346306</v>
      </c>
      <c r="N9" s="16" t="n">
        <v>0.0843017725973145</v>
      </c>
      <c r="O9" s="16" t="n">
        <v>0.0660040621468736</v>
      </c>
      <c r="P9" s="16" t="n">
        <v>0.112594794507658</v>
      </c>
      <c r="Q9" s="16" t="n">
        <v>0.0690627924806975</v>
      </c>
      <c r="R9" s="16" t="n">
        <v>0.124251746753628</v>
      </c>
      <c r="S9" s="16" t="n">
        <v>0.0739152659154815</v>
      </c>
      <c r="T9" s="16" t="n">
        <v>0.110504812968761</v>
      </c>
      <c r="U9" s="16" t="n">
        <v>0.0960288169037835</v>
      </c>
      <c r="V9" s="16" t="n">
        <v>0.151933205123124</v>
      </c>
      <c r="W9" s="16"/>
      <c r="X9" s="16" t="n">
        <v>0.0911080602295461</v>
      </c>
      <c r="Y9" s="16" t="n">
        <v>0.0871093011030642</v>
      </c>
      <c r="Z9" s="16"/>
      <c r="AA9" s="16" t="n">
        <v>0.0853292169970029</v>
      </c>
      <c r="AB9" s="16" t="n">
        <v>0.0813731681682248</v>
      </c>
      <c r="AC9" s="16" t="n">
        <v>0.103785203722609</v>
      </c>
      <c r="AD9" s="16"/>
      <c r="AE9" s="16" t="n">
        <v>0.10112095690238</v>
      </c>
      <c r="AF9" s="16" t="n">
        <v>0.0704347251706666</v>
      </c>
      <c r="AG9" s="16" t="n">
        <v>0.100074300105811</v>
      </c>
      <c r="AH9" s="16"/>
      <c r="AI9" s="16" t="n">
        <v>0.0967663154901796</v>
      </c>
      <c r="AJ9" s="16" t="n">
        <v>0.082607807963868</v>
      </c>
    </row>
    <row r="10">
      <c r="B10" s="17" t="s">
        <v>199</v>
      </c>
      <c r="C10" s="16" t="n">
        <v>0.0769968363159575</v>
      </c>
      <c r="D10" s="16" t="n">
        <v>0.085414467980064</v>
      </c>
      <c r="E10" s="16" t="n">
        <v>0.0695437469662372</v>
      </c>
      <c r="F10" s="16"/>
      <c r="G10" s="16" t="n">
        <v>0.0885641106009397</v>
      </c>
      <c r="H10" s="16" t="n">
        <v>0.0808679161785029</v>
      </c>
      <c r="I10" s="16" t="n">
        <v>0.0688269020454963</v>
      </c>
      <c r="J10" s="16"/>
      <c r="K10" s="16" t="n">
        <v>0.0494542894951433</v>
      </c>
      <c r="L10" s="16" t="n">
        <v>0.0572968945827834</v>
      </c>
      <c r="M10" s="16" t="n">
        <v>0.0880375460322296</v>
      </c>
      <c r="N10" s="16" t="n">
        <v>0.104751412130796</v>
      </c>
      <c r="O10" s="16" t="n">
        <v>0.0759147314109486</v>
      </c>
      <c r="P10" s="16" t="n">
        <v>0.0699559965791883</v>
      </c>
      <c r="Q10" s="16" t="n">
        <v>0.104520660900636</v>
      </c>
      <c r="R10" s="16" t="n">
        <v>0.107315861504975</v>
      </c>
      <c r="S10" s="16" t="n">
        <v>0.0818666027896761</v>
      </c>
      <c r="T10" s="16" t="n">
        <v>0.0955524684014156</v>
      </c>
      <c r="U10" s="16" t="n">
        <v>0.0525132355859286</v>
      </c>
      <c r="V10" s="16" t="n">
        <v>0.0557263712056252</v>
      </c>
      <c r="W10" s="16"/>
      <c r="X10" s="16" t="n">
        <v>0.0718205463264597</v>
      </c>
      <c r="Y10" s="16" t="n">
        <v>0.0858403986464958</v>
      </c>
      <c r="Z10" s="16"/>
      <c r="AA10" s="16" t="n">
        <v>0.0767215004920144</v>
      </c>
      <c r="AB10" s="16" t="n">
        <v>0.070764672681779</v>
      </c>
      <c r="AC10" s="16" t="n">
        <v>0.0855315045909831</v>
      </c>
      <c r="AD10" s="16"/>
      <c r="AE10" s="16" t="n">
        <v>0.083063968949385</v>
      </c>
      <c r="AF10" s="16" t="n">
        <v>0.0752338653847182</v>
      </c>
      <c r="AG10" s="16" t="n">
        <v>0.0646400412886599</v>
      </c>
      <c r="AH10" s="16"/>
      <c r="AI10" s="16" t="n">
        <v>0.0513934253614876</v>
      </c>
      <c r="AJ10" s="16" t="n">
        <v>0.0786061589978939</v>
      </c>
    </row>
    <row r="11">
      <c r="B11" s="17" t="s">
        <v>200</v>
      </c>
      <c r="C11" s="16" t="n">
        <v>0.120836468562561</v>
      </c>
      <c r="D11" s="16" t="n">
        <v>0.104954433988708</v>
      </c>
      <c r="E11" s="16" t="n">
        <v>0.133510925677262</v>
      </c>
      <c r="F11" s="16"/>
      <c r="G11" s="16" t="n">
        <v>0.0927092730966613</v>
      </c>
      <c r="H11" s="16" t="n">
        <v>0.120622588072719</v>
      </c>
      <c r="I11" s="16" t="n">
        <v>0.132144538773271</v>
      </c>
      <c r="J11" s="16"/>
      <c r="K11" s="16" t="n">
        <v>0.145719704408654</v>
      </c>
      <c r="L11" s="16" t="n">
        <v>0.0773811805242894</v>
      </c>
      <c r="M11" s="16" t="n">
        <v>0.09834069165125</v>
      </c>
      <c r="N11" s="16" t="n">
        <v>0.151935635491164</v>
      </c>
      <c r="O11" s="16" t="n">
        <v>0.150251488421124</v>
      </c>
      <c r="P11" s="16" t="n">
        <v>0.140647309308836</v>
      </c>
      <c r="Q11" s="16" t="n">
        <v>0.128848008569905</v>
      </c>
      <c r="R11" s="16" t="n">
        <v>0.0465455920571278</v>
      </c>
      <c r="S11" s="16" t="n">
        <v>0.116976559994808</v>
      </c>
      <c r="T11" s="16" t="n">
        <v>0.0979128239545215</v>
      </c>
      <c r="U11" s="16" t="n">
        <v>0.130501128536538</v>
      </c>
      <c r="V11" s="16" t="n">
        <v>0.173814538301709</v>
      </c>
      <c r="W11" s="16"/>
      <c r="X11" s="16" t="n">
        <v>0.12065575379141</v>
      </c>
      <c r="Y11" s="16" t="n">
        <v>0.121145215241354</v>
      </c>
      <c r="Z11" s="16"/>
      <c r="AA11" s="16" t="n">
        <v>0.134473279831697</v>
      </c>
      <c r="AB11" s="16" t="n">
        <v>0.112430811281268</v>
      </c>
      <c r="AC11" s="16" t="n">
        <v>0.122230410591526</v>
      </c>
      <c r="AD11" s="16"/>
      <c r="AE11" s="16" t="n">
        <v>0.123324592283269</v>
      </c>
      <c r="AF11" s="16" t="n">
        <v>0.111202007369215</v>
      </c>
      <c r="AG11" s="16" t="n">
        <v>0.134786444563966</v>
      </c>
      <c r="AH11" s="16"/>
      <c r="AI11" s="16" t="n">
        <v>0.123959622520944</v>
      </c>
      <c r="AJ11" s="16" t="n">
        <v>0.123297324906126</v>
      </c>
    </row>
    <row r="12">
      <c r="B12" s="17" t="s">
        <v>201</v>
      </c>
      <c r="C12" s="16" t="n">
        <v>0.341783591078424</v>
      </c>
      <c r="D12" s="16" t="n">
        <v>0.294292971614814</v>
      </c>
      <c r="E12" s="16" t="n">
        <v>0.388506311203127</v>
      </c>
      <c r="F12" s="16"/>
      <c r="G12" s="16" t="n">
        <v>0.322498438473424</v>
      </c>
      <c r="H12" s="16" t="n">
        <v>0.363161280062585</v>
      </c>
      <c r="I12" s="16" t="n">
        <v>0.329512400466715</v>
      </c>
      <c r="J12" s="16"/>
      <c r="K12" s="16" t="n">
        <v>0.311534285759708</v>
      </c>
      <c r="L12" s="16" t="n">
        <v>0.396579596379476</v>
      </c>
      <c r="M12" s="16" t="n">
        <v>0.355237820551685</v>
      </c>
      <c r="N12" s="16" t="n">
        <v>0.271373561485416</v>
      </c>
      <c r="O12" s="16" t="n">
        <v>0.347071617135838</v>
      </c>
      <c r="P12" s="16" t="n">
        <v>0.267285865495915</v>
      </c>
      <c r="Q12" s="16" t="n">
        <v>0.345588833891139</v>
      </c>
      <c r="R12" s="16" t="n">
        <v>0.350025324600829</v>
      </c>
      <c r="S12" s="16" t="n">
        <v>0.387706003067749</v>
      </c>
      <c r="T12" s="16" t="n">
        <v>0.365039466104071</v>
      </c>
      <c r="U12" s="16" t="n">
        <v>0.351687541270651</v>
      </c>
      <c r="V12" s="16" t="n">
        <v>0.35446234936894</v>
      </c>
      <c r="W12" s="16"/>
      <c r="X12" s="16" t="n">
        <v>0.369556372775883</v>
      </c>
      <c r="Y12" s="16" t="n">
        <v>0.294334486307973</v>
      </c>
      <c r="Z12" s="16"/>
      <c r="AA12" s="16" t="n">
        <v>0.349288354926309</v>
      </c>
      <c r="AB12" s="16" t="n">
        <v>0.350136797499741</v>
      </c>
      <c r="AC12" s="16" t="n">
        <v>0.325190564140134</v>
      </c>
      <c r="AD12" s="16"/>
      <c r="AE12" s="16" t="n">
        <v>0.327415097203044</v>
      </c>
      <c r="AF12" s="16" t="n">
        <v>0.352246991122999</v>
      </c>
      <c r="AG12" s="16" t="n">
        <v>0.357628188744936</v>
      </c>
      <c r="AH12" s="16"/>
      <c r="AI12" s="16" t="n">
        <v>0.328982108307825</v>
      </c>
      <c r="AJ12" s="16" t="n">
        <v>0.381646488632086</v>
      </c>
    </row>
    <row r="13">
      <c r="B13" s="17" t="s">
        <v>132</v>
      </c>
      <c r="C13" s="22" t="n">
        <v>0.370751431464703</v>
      </c>
      <c r="D13" s="22" t="n">
        <v>0.405203463331138</v>
      </c>
      <c r="E13" s="22" t="n">
        <v>0.338066553797843</v>
      </c>
      <c r="F13" s="22"/>
      <c r="G13" s="22" t="n">
        <v>0.409567039706958</v>
      </c>
      <c r="H13" s="22" t="n">
        <v>0.336956979734825</v>
      </c>
      <c r="I13" s="22" t="n">
        <v>0.386860421479073</v>
      </c>
      <c r="J13" s="22"/>
      <c r="K13" s="22" t="n">
        <v>0.373400596719601</v>
      </c>
      <c r="L13" s="22" t="n">
        <v>0.412067866212593</v>
      </c>
      <c r="M13" s="22" t="n">
        <v>0.385434691630205</v>
      </c>
      <c r="N13" s="22" t="n">
        <v>0.387637618295308</v>
      </c>
      <c r="O13" s="22" t="n">
        <v>0.360758100885216</v>
      </c>
      <c r="P13" s="22" t="n">
        <v>0.409516034108402</v>
      </c>
      <c r="Q13" s="22" t="n">
        <v>0.351979704157622</v>
      </c>
      <c r="R13" s="22" t="n">
        <v>0.37186147508344</v>
      </c>
      <c r="S13" s="22" t="n">
        <v>0.339535568232285</v>
      </c>
      <c r="T13" s="22" t="n">
        <v>0.330990428571231</v>
      </c>
      <c r="U13" s="22" t="n">
        <v>0.369269277703099</v>
      </c>
      <c r="V13" s="22" t="n">
        <v>0.264063536000601</v>
      </c>
      <c r="W13" s="22"/>
      <c r="X13" s="22" t="n">
        <v>0.346859266876702</v>
      </c>
      <c r="Y13" s="22" t="n">
        <v>0.411570598701114</v>
      </c>
      <c r="Z13" s="22"/>
      <c r="AA13" s="22" t="n">
        <v>0.354187647752977</v>
      </c>
      <c r="AB13" s="22" t="n">
        <v>0.385294550368988</v>
      </c>
      <c r="AC13" s="22" t="n">
        <v>0.363262316954747</v>
      </c>
      <c r="AD13" s="22"/>
      <c r="AE13" s="22" t="n">
        <v>0.365075384661922</v>
      </c>
      <c r="AF13" s="22" t="n">
        <v>0.390882410952401</v>
      </c>
      <c r="AG13" s="22" t="n">
        <v>0.342871025296627</v>
      </c>
      <c r="AH13" s="22"/>
      <c r="AI13" s="22" t="n">
        <v>0.398898528319564</v>
      </c>
      <c r="AJ13" s="22" t="n">
        <v>0.333842219500025</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214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135</v>
      </c>
      <c r="C9" s="16" t="n">
        <v>0.0891184168882845</v>
      </c>
      <c r="D9" s="16" t="n">
        <v>0.107588513164632</v>
      </c>
      <c r="E9" s="16" t="n">
        <v>0.0704835058272271</v>
      </c>
      <c r="F9" s="16"/>
      <c r="G9" s="16" t="n">
        <v>0.095809157210551</v>
      </c>
      <c r="H9" s="16" t="n">
        <v>0.0917791819827938</v>
      </c>
      <c r="I9" s="16" t="n">
        <v>0.0840004913810991</v>
      </c>
      <c r="J9" s="16"/>
      <c r="K9" s="16" t="n">
        <v>0.130201588400901</v>
      </c>
      <c r="L9" s="16" t="n">
        <v>0.0508098145938176</v>
      </c>
      <c r="M9" s="16" t="n">
        <v>0.0741936892170029</v>
      </c>
      <c r="N9" s="16" t="n">
        <v>0.0431085660709537</v>
      </c>
      <c r="O9" s="16" t="n">
        <v>0.0700811584307048</v>
      </c>
      <c r="P9" s="16" t="n">
        <v>0.122604643818164</v>
      </c>
      <c r="Q9" s="16" t="n">
        <v>0.0724590645536533</v>
      </c>
      <c r="R9" s="16" t="n">
        <v>0.104322091870823</v>
      </c>
      <c r="S9" s="16" t="n">
        <v>0.0856264641929494</v>
      </c>
      <c r="T9" s="16" t="n">
        <v>0.10966493933818</v>
      </c>
      <c r="U9" s="16" t="n">
        <v>0.102290515510998</v>
      </c>
      <c r="V9" s="16" t="n">
        <v>0.151933205123124</v>
      </c>
      <c r="W9" s="16"/>
      <c r="X9" s="16" t="n">
        <v>0.0876426459535968</v>
      </c>
      <c r="Y9" s="16" t="n">
        <v>0.0916397347188132</v>
      </c>
      <c r="Z9" s="16"/>
      <c r="AA9" s="16" t="n">
        <v>0.0985226127136379</v>
      </c>
      <c r="AB9" s="16" t="n">
        <v>0.076803968485472</v>
      </c>
      <c r="AC9" s="16" t="n">
        <v>0.0987975038922318</v>
      </c>
      <c r="AD9" s="16"/>
      <c r="AE9" s="16" t="n">
        <v>0.0985506348393206</v>
      </c>
      <c r="AF9" s="16" t="n">
        <v>0.0719388240836744</v>
      </c>
      <c r="AG9" s="16" t="n">
        <v>0.100721096615765</v>
      </c>
      <c r="AH9" s="16"/>
      <c r="AI9" s="16" t="n">
        <v>0.114855021329612</v>
      </c>
      <c r="AJ9" s="16" t="n">
        <v>0.0612672569474833</v>
      </c>
    </row>
    <row r="10">
      <c r="B10" s="17" t="s">
        <v>199</v>
      </c>
      <c r="C10" s="16" t="n">
        <v>0.121670206347517</v>
      </c>
      <c r="D10" s="16" t="n">
        <v>0.124855250046727</v>
      </c>
      <c r="E10" s="16" t="n">
        <v>0.117807487276031</v>
      </c>
      <c r="F10" s="16"/>
      <c r="G10" s="16" t="n">
        <v>0.141510472080758</v>
      </c>
      <c r="H10" s="16" t="n">
        <v>0.130885035888608</v>
      </c>
      <c r="I10" s="16" t="n">
        <v>0.105261394475931</v>
      </c>
      <c r="J10" s="16"/>
      <c r="K10" s="16" t="n">
        <v>0.118545329412322</v>
      </c>
      <c r="L10" s="16" t="n">
        <v>0.0726782508630969</v>
      </c>
      <c r="M10" s="16" t="n">
        <v>0.0963128551189043</v>
      </c>
      <c r="N10" s="16" t="n">
        <v>0.203669391210755</v>
      </c>
      <c r="O10" s="16" t="n">
        <v>0.13000496322312</v>
      </c>
      <c r="P10" s="16" t="n">
        <v>0.126804018311202</v>
      </c>
      <c r="Q10" s="16" t="n">
        <v>0.146945010904613</v>
      </c>
      <c r="R10" s="16" t="n">
        <v>0.0993227799507949</v>
      </c>
      <c r="S10" s="16" t="n">
        <v>0.115912571710123</v>
      </c>
      <c r="T10" s="16" t="n">
        <v>0.142028473122413</v>
      </c>
      <c r="U10" s="16" t="n">
        <v>0.121133923246465</v>
      </c>
      <c r="V10" s="16" t="n">
        <v>0.0672530151256617</v>
      </c>
      <c r="W10" s="16"/>
      <c r="X10" s="16" t="n">
        <v>0.124571208086224</v>
      </c>
      <c r="Y10" s="16" t="n">
        <v>0.116713917239041</v>
      </c>
      <c r="Z10" s="16"/>
      <c r="AA10" s="16" t="n">
        <v>0.110083740441764</v>
      </c>
      <c r="AB10" s="16" t="n">
        <v>0.125421224100591</v>
      </c>
      <c r="AC10" s="16" t="n">
        <v>0.125021225917988</v>
      </c>
      <c r="AD10" s="16"/>
      <c r="AE10" s="16" t="n">
        <v>0.135241634207588</v>
      </c>
      <c r="AF10" s="16" t="n">
        <v>0.110156725359176</v>
      </c>
      <c r="AG10" s="16" t="n">
        <v>0.110184161027148</v>
      </c>
      <c r="AH10" s="16"/>
      <c r="AI10" s="16" t="n">
        <v>0.10980093490819</v>
      </c>
      <c r="AJ10" s="16" t="n">
        <v>0.127963197316356</v>
      </c>
    </row>
    <row r="11">
      <c r="B11" s="17" t="s">
        <v>200</v>
      </c>
      <c r="C11" s="16" t="n">
        <v>0.182566602646174</v>
      </c>
      <c r="D11" s="16" t="n">
        <v>0.179572963941161</v>
      </c>
      <c r="E11" s="16" t="n">
        <v>0.187533357643963</v>
      </c>
      <c r="F11" s="16"/>
      <c r="G11" s="16" t="n">
        <v>0.218038681473058</v>
      </c>
      <c r="H11" s="16" t="n">
        <v>0.179959735024237</v>
      </c>
      <c r="I11" s="16" t="n">
        <v>0.170981794827405</v>
      </c>
      <c r="J11" s="16"/>
      <c r="K11" s="16" t="n">
        <v>0.19499923348428</v>
      </c>
      <c r="L11" s="16" t="n">
        <v>0.181597024743299</v>
      </c>
      <c r="M11" s="16" t="n">
        <v>0.173633379692982</v>
      </c>
      <c r="N11" s="16" t="n">
        <v>0.181449785009607</v>
      </c>
      <c r="O11" s="16" t="n">
        <v>0.160051551790926</v>
      </c>
      <c r="P11" s="16" t="n">
        <v>0.173550761928477</v>
      </c>
      <c r="Q11" s="16" t="n">
        <v>0.264430777460216</v>
      </c>
      <c r="R11" s="16" t="n">
        <v>0.154290915619231</v>
      </c>
      <c r="S11" s="16" t="n">
        <v>0.162278963868958</v>
      </c>
      <c r="T11" s="16" t="n">
        <v>0.142221111804557</v>
      </c>
      <c r="U11" s="16" t="n">
        <v>0.206117389168475</v>
      </c>
      <c r="V11" s="16" t="n">
        <v>0.191781249049983</v>
      </c>
      <c r="W11" s="16"/>
      <c r="X11" s="16" t="n">
        <v>0.187268861854733</v>
      </c>
      <c r="Y11" s="16" t="n">
        <v>0.174532910080724</v>
      </c>
      <c r="Z11" s="16"/>
      <c r="AA11" s="16" t="n">
        <v>0.154594131262126</v>
      </c>
      <c r="AB11" s="16" t="n">
        <v>0.174865014487982</v>
      </c>
      <c r="AC11" s="16" t="n">
        <v>0.213070607562352</v>
      </c>
      <c r="AD11" s="16"/>
      <c r="AE11" s="16" t="n">
        <v>0.197103866439873</v>
      </c>
      <c r="AF11" s="16" t="n">
        <v>0.169735602535778</v>
      </c>
      <c r="AG11" s="16" t="n">
        <v>0.171326186810617</v>
      </c>
      <c r="AH11" s="16"/>
      <c r="AI11" s="16" t="n">
        <v>0.143683654076643</v>
      </c>
      <c r="AJ11" s="16" t="n">
        <v>0.145364663399941</v>
      </c>
    </row>
    <row r="12">
      <c r="B12" s="17" t="s">
        <v>201</v>
      </c>
      <c r="C12" s="16" t="n">
        <v>0.306092840618526</v>
      </c>
      <c r="D12" s="16" t="n">
        <v>0.28261592331181</v>
      </c>
      <c r="E12" s="16" t="n">
        <v>0.333625547634113</v>
      </c>
      <c r="F12" s="16"/>
      <c r="G12" s="16" t="n">
        <v>0.290924717685793</v>
      </c>
      <c r="H12" s="16" t="n">
        <v>0.313504894762381</v>
      </c>
      <c r="I12" s="16" t="n">
        <v>0.30518806597628</v>
      </c>
      <c r="J12" s="16"/>
      <c r="K12" s="16" t="n">
        <v>0.266487714444599</v>
      </c>
      <c r="L12" s="16" t="n">
        <v>0.352284254222293</v>
      </c>
      <c r="M12" s="16" t="n">
        <v>0.369104980849344</v>
      </c>
      <c r="N12" s="16" t="n">
        <v>0.254439286882495</v>
      </c>
      <c r="O12" s="16" t="n">
        <v>0.343777901381828</v>
      </c>
      <c r="P12" s="16" t="n">
        <v>0.244738569450862</v>
      </c>
      <c r="Q12" s="16" t="n">
        <v>0.22840576367555</v>
      </c>
      <c r="R12" s="16" t="n">
        <v>0.29885905037829</v>
      </c>
      <c r="S12" s="16" t="n">
        <v>0.423337425057885</v>
      </c>
      <c r="T12" s="16" t="n">
        <v>0.308054436651039</v>
      </c>
      <c r="U12" s="16" t="n">
        <v>0.219287186315224</v>
      </c>
      <c r="V12" s="16" t="n">
        <v>0.277644326466084</v>
      </c>
      <c r="W12" s="16"/>
      <c r="X12" s="16" t="n">
        <v>0.322179523063609</v>
      </c>
      <c r="Y12" s="16" t="n">
        <v>0.278609144924638</v>
      </c>
      <c r="Z12" s="16"/>
      <c r="AA12" s="16" t="n">
        <v>0.331307779178123</v>
      </c>
      <c r="AB12" s="16" t="n">
        <v>0.3139157793276</v>
      </c>
      <c r="AC12" s="16" t="n">
        <v>0.277418117541968</v>
      </c>
      <c r="AD12" s="16"/>
      <c r="AE12" s="16" t="n">
        <v>0.288332587959288</v>
      </c>
      <c r="AF12" s="16" t="n">
        <v>0.326509171595082</v>
      </c>
      <c r="AG12" s="16" t="n">
        <v>0.30970859568511</v>
      </c>
      <c r="AH12" s="16"/>
      <c r="AI12" s="16" t="n">
        <v>0.274251988833884</v>
      </c>
      <c r="AJ12" s="16" t="n">
        <v>0.381823665466315</v>
      </c>
    </row>
    <row r="13">
      <c r="B13" s="17" t="s">
        <v>132</v>
      </c>
      <c r="C13" s="22" t="n">
        <v>0.3005519334995</v>
      </c>
      <c r="D13" s="22" t="n">
        <v>0.30536734953567</v>
      </c>
      <c r="E13" s="22" t="n">
        <v>0.290550101618665</v>
      </c>
      <c r="F13" s="22"/>
      <c r="G13" s="22" t="n">
        <v>0.253716971549839</v>
      </c>
      <c r="H13" s="22" t="n">
        <v>0.283871152341981</v>
      </c>
      <c r="I13" s="22" t="n">
        <v>0.334568253339285</v>
      </c>
      <c r="J13" s="22"/>
      <c r="K13" s="22" t="n">
        <v>0.289766134257898</v>
      </c>
      <c r="L13" s="22" t="n">
        <v>0.342630655577494</v>
      </c>
      <c r="M13" s="22" t="n">
        <v>0.286755095121767</v>
      </c>
      <c r="N13" s="22" t="n">
        <v>0.31733297082619</v>
      </c>
      <c r="O13" s="22" t="n">
        <v>0.296084425173421</v>
      </c>
      <c r="P13" s="22" t="n">
        <v>0.332302006491294</v>
      </c>
      <c r="Q13" s="22" t="n">
        <v>0.287759383405968</v>
      </c>
      <c r="R13" s="22" t="n">
        <v>0.343205162180861</v>
      </c>
      <c r="S13" s="22" t="n">
        <v>0.212844575170084</v>
      </c>
      <c r="T13" s="22" t="n">
        <v>0.29803103908381</v>
      </c>
      <c r="U13" s="22" t="n">
        <v>0.351170985758839</v>
      </c>
      <c r="V13" s="22" t="n">
        <v>0.311388204235148</v>
      </c>
      <c r="W13" s="22"/>
      <c r="X13" s="22" t="n">
        <v>0.278337761041838</v>
      </c>
      <c r="Y13" s="22" t="n">
        <v>0.338504293036783</v>
      </c>
      <c r="Z13" s="22"/>
      <c r="AA13" s="22" t="n">
        <v>0.305491736404349</v>
      </c>
      <c r="AB13" s="22" t="n">
        <v>0.308994013598355</v>
      </c>
      <c r="AC13" s="22" t="n">
        <v>0.285692545085459</v>
      </c>
      <c r="AD13" s="22"/>
      <c r="AE13" s="22" t="n">
        <v>0.28077127655393</v>
      </c>
      <c r="AF13" s="22" t="n">
        <v>0.321659676426289</v>
      </c>
      <c r="AG13" s="22" t="n">
        <v>0.308059959861361</v>
      </c>
      <c r="AH13" s="22"/>
      <c r="AI13" s="22" t="n">
        <v>0.357408400851671</v>
      </c>
      <c r="AJ13" s="22" t="n">
        <v>0.283581216869905</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221</v>
      </c>
    </row>
    <row r="6" ht="50" customHeight="1">
      <c r="B6" s="19" t="s">
        <v>15</v>
      </c>
      <c r="C6" s="19" t="s">
        <v>215</v>
      </c>
      <c r="D6" s="19" t="s">
        <v>216</v>
      </c>
      <c r="E6" s="19" t="s">
        <v>217</v>
      </c>
      <c r="F6" s="19" t="s">
        <v>218</v>
      </c>
    </row>
    <row r="7">
      <c r="B7" s="17" t="s">
        <v>219</v>
      </c>
      <c r="C7" s="16" t="n">
        <v>0.198330909890302</v>
      </c>
      <c r="D7" s="16" t="n">
        <v>0.188910292777513</v>
      </c>
      <c r="E7" s="16" t="n">
        <v>0.215956442881313</v>
      </c>
      <c r="F7" s="16" t="n">
        <v>0.187368279906105</v>
      </c>
    </row>
    <row r="8">
      <c r="B8" s="17" t="s">
        <v>161</v>
      </c>
      <c r="C8" s="16" t="n">
        <v>0.246921019464896</v>
      </c>
      <c r="D8" s="16" t="n">
        <v>0.220534208580942</v>
      </c>
      <c r="E8" s="16" t="n">
        <v>0.182288120895361</v>
      </c>
      <c r="F8" s="16" t="n">
        <v>0.183582133558244</v>
      </c>
    </row>
    <row r="9">
      <c r="B9" s="17" t="s">
        <v>220</v>
      </c>
      <c r="C9" s="16" t="n">
        <v>0.220668503390446</v>
      </c>
      <c r="D9" s="16" t="n">
        <v>0.225270584923817</v>
      </c>
      <c r="E9" s="16" t="n">
        <v>0.180583410312042</v>
      </c>
      <c r="F9" s="16" t="n">
        <v>0.187553815749359</v>
      </c>
    </row>
    <row r="10">
      <c r="B10" s="17" t="s">
        <v>159</v>
      </c>
      <c r="C10" s="16" t="n">
        <v>0.292090604673168</v>
      </c>
      <c r="D10" s="16" t="n">
        <v>0.323737068115237</v>
      </c>
      <c r="E10" s="16" t="n">
        <v>0.380774232447467</v>
      </c>
      <c r="F10" s="16" t="n">
        <v>0.402207013314209</v>
      </c>
    </row>
    <row r="11">
      <c r="B11" s="17" t="s">
        <v>94</v>
      </c>
      <c r="C11" s="16" t="n">
        <v>0.041988962581187</v>
      </c>
      <c r="D11" s="16" t="n">
        <v>0.0415478456024913</v>
      </c>
      <c r="E11" s="16" t="n">
        <v>0.0403977934638167</v>
      </c>
      <c r="F11" s="16" t="n">
        <v>0.0392887574720819</v>
      </c>
    </row>
    <row r="12">
      <c r="B12" s="25" t="s">
        <v>165</v>
      </c>
      <c r="C12" s="23" t="n">
        <v>0.445251929355198</v>
      </c>
      <c r="D12" s="23" t="n">
        <v>0.409444501358454</v>
      </c>
      <c r="E12" s="23" t="n">
        <v>0.398244563776674</v>
      </c>
      <c r="F12" s="23" t="n">
        <v>0.37095041346435</v>
      </c>
    </row>
    <row r="13">
      <c r="B13" s="25" t="s">
        <v>164</v>
      </c>
      <c r="C13" s="23" t="n">
        <v>0.334079567254356</v>
      </c>
      <c r="D13" s="23" t="n">
        <v>0.365284913717728</v>
      </c>
      <c r="E13" s="23" t="n">
        <v>0.421172025911284</v>
      </c>
      <c r="F13" s="23" t="n">
        <v>0.441495770786291</v>
      </c>
    </row>
    <row r="14">
      <c r="B14" s="25" t="s">
        <v>138</v>
      </c>
      <c r="C14" s="24" t="n">
        <v>-0.111172362100843</v>
      </c>
      <c r="D14" s="24" t="n">
        <v>-0.0441595876407258</v>
      </c>
      <c r="E14" s="24" t="n">
        <v>0.0229274621346096</v>
      </c>
      <c r="F14" s="24" t="n">
        <v>0.0705453573219411</v>
      </c>
    </row>
    <row r="15">
      <c r="B15" s="18"/>
      <c r="C15" s="18"/>
      <c r="D15" s="18"/>
      <c r="E15" s="18"/>
      <c r="F15" s="18"/>
    </row>
    <row r="16">
      <c r="B16" t="s">
        <v>63</v>
      </c>
    </row>
    <row r="17">
      <c r="B17" t="s">
        <v>64</v>
      </c>
    </row>
    <row r="21">
      <c r="B21"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222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219</v>
      </c>
      <c r="C9" s="16" t="n">
        <v>0.188910292777513</v>
      </c>
      <c r="D9" s="16" t="n">
        <v>0.184797360088005</v>
      </c>
      <c r="E9" s="16" t="n">
        <v>0.189677357018276</v>
      </c>
      <c r="F9" s="16"/>
      <c r="G9" s="16" t="n">
        <v>0.22096824901304</v>
      </c>
      <c r="H9" s="16" t="n">
        <v>0.19705522978901</v>
      </c>
      <c r="I9" s="16" t="n">
        <v>0.168671331895921</v>
      </c>
      <c r="J9" s="16"/>
      <c r="K9" s="16" t="n">
        <v>0.190742195032098</v>
      </c>
      <c r="L9" s="16" t="n">
        <v>0.196581246028261</v>
      </c>
      <c r="M9" s="16" t="n">
        <v>0.263229996752827</v>
      </c>
      <c r="N9" s="16" t="n">
        <v>0.187254146446741</v>
      </c>
      <c r="O9" s="16" t="n">
        <v>0.192816293480246</v>
      </c>
      <c r="P9" s="16" t="n">
        <v>0.228881205844727</v>
      </c>
      <c r="Q9" s="16" t="n">
        <v>0.183444349820722</v>
      </c>
      <c r="R9" s="16" t="n">
        <v>0.191580647855455</v>
      </c>
      <c r="S9" s="16" t="n">
        <v>0.181932154115539</v>
      </c>
      <c r="T9" s="16" t="n">
        <v>0.110257189650943</v>
      </c>
      <c r="U9" s="16" t="n">
        <v>0.184769085711959</v>
      </c>
      <c r="V9" s="16" t="n">
        <v>0.0602999639746797</v>
      </c>
      <c r="W9" s="16"/>
      <c r="X9" s="16" t="n">
        <v>0.188957424775077</v>
      </c>
      <c r="Y9" s="16" t="n">
        <v>0.188829768935327</v>
      </c>
      <c r="Z9" s="16"/>
      <c r="AA9" s="16" t="n">
        <v>0.178496160537133</v>
      </c>
      <c r="AB9" s="16" t="n">
        <v>0.202314005833037</v>
      </c>
      <c r="AC9" s="16" t="n">
        <v>0.178503677394988</v>
      </c>
      <c r="AD9" s="16"/>
      <c r="AE9" s="16" t="n">
        <v>0.19630829145416</v>
      </c>
      <c r="AF9" s="16" t="n">
        <v>0.186952301963598</v>
      </c>
      <c r="AG9" s="16" t="n">
        <v>0.173433856641405</v>
      </c>
      <c r="AH9" s="16"/>
      <c r="AI9" s="16" t="n">
        <v>0.168653783973723</v>
      </c>
      <c r="AJ9" s="16" t="n">
        <v>0.203410773632962</v>
      </c>
    </row>
    <row r="10">
      <c r="B10" s="17" t="s">
        <v>161</v>
      </c>
      <c r="C10" s="16" t="n">
        <v>0.220534208580942</v>
      </c>
      <c r="D10" s="16" t="n">
        <v>0.230193394213231</v>
      </c>
      <c r="E10" s="16" t="n">
        <v>0.209908086268898</v>
      </c>
      <c r="F10" s="16"/>
      <c r="G10" s="16" t="n">
        <v>0.249216007365672</v>
      </c>
      <c r="H10" s="16" t="n">
        <v>0.21897152051216</v>
      </c>
      <c r="I10" s="16" t="n">
        <v>0.21065986553701</v>
      </c>
      <c r="J10" s="16"/>
      <c r="K10" s="16" t="n">
        <v>0.212248298298152</v>
      </c>
      <c r="L10" s="16" t="n">
        <v>0.200252611579305</v>
      </c>
      <c r="M10" s="16" t="n">
        <v>0.216269970616888</v>
      </c>
      <c r="N10" s="16" t="n">
        <v>0.215666410426917</v>
      </c>
      <c r="O10" s="16" t="n">
        <v>0.219865684989388</v>
      </c>
      <c r="P10" s="16" t="n">
        <v>0.169508499003036</v>
      </c>
      <c r="Q10" s="16" t="n">
        <v>0.283587085297511</v>
      </c>
      <c r="R10" s="16" t="n">
        <v>0.224101145048877</v>
      </c>
      <c r="S10" s="16" t="n">
        <v>0.229926471950842</v>
      </c>
      <c r="T10" s="16" t="n">
        <v>0.234098812819936</v>
      </c>
      <c r="U10" s="16" t="n">
        <v>0.238306945072371</v>
      </c>
      <c r="V10" s="16" t="n">
        <v>0.249302513524197</v>
      </c>
      <c r="W10" s="16"/>
      <c r="X10" s="16" t="n">
        <v>0.252143428899771</v>
      </c>
      <c r="Y10" s="16" t="n">
        <v>0.166530644121368</v>
      </c>
      <c r="Z10" s="16"/>
      <c r="AA10" s="16" t="n">
        <v>0.201066264718383</v>
      </c>
      <c r="AB10" s="16" t="n">
        <v>0.238299700310914</v>
      </c>
      <c r="AC10" s="16" t="n">
        <v>0.210832513324864</v>
      </c>
      <c r="AD10" s="16"/>
      <c r="AE10" s="16" t="n">
        <v>0.21133590041151</v>
      </c>
      <c r="AF10" s="16" t="n">
        <v>0.226553593256097</v>
      </c>
      <c r="AG10" s="16" t="n">
        <v>0.232126476235209</v>
      </c>
      <c r="AH10" s="16"/>
      <c r="AI10" s="16" t="n">
        <v>0.143012648501697</v>
      </c>
      <c r="AJ10" s="16" t="n">
        <v>0.278949563653698</v>
      </c>
    </row>
    <row r="11">
      <c r="B11" s="17" t="s">
        <v>220</v>
      </c>
      <c r="C11" s="16" t="n">
        <v>0.225270584923817</v>
      </c>
      <c r="D11" s="16" t="n">
        <v>0.231158716022269</v>
      </c>
      <c r="E11" s="16" t="n">
        <v>0.222537787484652</v>
      </c>
      <c r="F11" s="16"/>
      <c r="G11" s="16" t="n">
        <v>0.229582945416139</v>
      </c>
      <c r="H11" s="16" t="n">
        <v>0.223246403405241</v>
      </c>
      <c r="I11" s="16" t="n">
        <v>0.225450510150972</v>
      </c>
      <c r="J11" s="16"/>
      <c r="K11" s="16" t="n">
        <v>0.227026974373307</v>
      </c>
      <c r="L11" s="16" t="n">
        <v>0.227001615548652</v>
      </c>
      <c r="M11" s="16" t="n">
        <v>0.166436829312907</v>
      </c>
      <c r="N11" s="16" t="n">
        <v>0.27114683030697</v>
      </c>
      <c r="O11" s="16" t="n">
        <v>0.163080927147138</v>
      </c>
      <c r="P11" s="16" t="n">
        <v>0.239156769038558</v>
      </c>
      <c r="Q11" s="16" t="n">
        <v>0.189636811598242</v>
      </c>
      <c r="R11" s="16" t="n">
        <v>0.258644775752121</v>
      </c>
      <c r="S11" s="16" t="n">
        <v>0.251601737943399</v>
      </c>
      <c r="T11" s="16" t="n">
        <v>0.240660857460346</v>
      </c>
      <c r="U11" s="16" t="n">
        <v>0.181345928249948</v>
      </c>
      <c r="V11" s="16" t="n">
        <v>0.34807382290217</v>
      </c>
      <c r="W11" s="16"/>
      <c r="X11" s="16" t="n">
        <v>0.228059944672507</v>
      </c>
      <c r="Y11" s="16" t="n">
        <v>0.220505033370508</v>
      </c>
      <c r="Z11" s="16"/>
      <c r="AA11" s="16" t="n">
        <v>0.214465049143608</v>
      </c>
      <c r="AB11" s="16" t="n">
        <v>0.204333279648532</v>
      </c>
      <c r="AC11" s="16" t="n">
        <v>0.261079374328821</v>
      </c>
      <c r="AD11" s="16"/>
      <c r="AE11" s="16" t="n">
        <v>0.209730546539191</v>
      </c>
      <c r="AF11" s="16" t="n">
        <v>0.234999456689643</v>
      </c>
      <c r="AG11" s="16" t="n">
        <v>0.245795239255398</v>
      </c>
      <c r="AH11" s="16"/>
      <c r="AI11" s="16" t="n">
        <v>0.168369615857144</v>
      </c>
      <c r="AJ11" s="16" t="n">
        <v>0.235169092394402</v>
      </c>
    </row>
    <row r="12">
      <c r="B12" s="17" t="s">
        <v>159</v>
      </c>
      <c r="C12" s="16" t="n">
        <v>0.323737068115237</v>
      </c>
      <c r="D12" s="16" t="n">
        <v>0.305557378803931</v>
      </c>
      <c r="E12" s="16" t="n">
        <v>0.34199390123355</v>
      </c>
      <c r="F12" s="16"/>
      <c r="G12" s="16" t="n">
        <v>0.253539416913745</v>
      </c>
      <c r="H12" s="16" t="n">
        <v>0.314330637320107</v>
      </c>
      <c r="I12" s="16" t="n">
        <v>0.360213240567255</v>
      </c>
      <c r="J12" s="16"/>
      <c r="K12" s="16" t="n">
        <v>0.319475726657346</v>
      </c>
      <c r="L12" s="16" t="n">
        <v>0.342628767521435</v>
      </c>
      <c r="M12" s="16" t="n">
        <v>0.265968636906608</v>
      </c>
      <c r="N12" s="16" t="n">
        <v>0.300195509187163</v>
      </c>
      <c r="O12" s="16" t="n">
        <v>0.374780932080049</v>
      </c>
      <c r="P12" s="16" t="n">
        <v>0.317002429211607</v>
      </c>
      <c r="Q12" s="16" t="n">
        <v>0.300294221518791</v>
      </c>
      <c r="R12" s="16" t="n">
        <v>0.311887054829717</v>
      </c>
      <c r="S12" s="16" t="n">
        <v>0.307665281986103</v>
      </c>
      <c r="T12" s="16" t="n">
        <v>0.392416680497856</v>
      </c>
      <c r="U12" s="16" t="n">
        <v>0.345771319491939</v>
      </c>
      <c r="V12" s="16" t="n">
        <v>0.30309711311721</v>
      </c>
      <c r="W12" s="16"/>
      <c r="X12" s="16" t="n">
        <v>0.290879375812078</v>
      </c>
      <c r="Y12" s="16" t="n">
        <v>0.379873615818359</v>
      </c>
      <c r="Z12" s="16"/>
      <c r="AA12" s="16" t="n">
        <v>0.379083309553111</v>
      </c>
      <c r="AB12" s="16" t="n">
        <v>0.308858588678641</v>
      </c>
      <c r="AC12" s="16" t="n">
        <v>0.3036645939898</v>
      </c>
      <c r="AD12" s="16"/>
      <c r="AE12" s="16" t="n">
        <v>0.348744716822592</v>
      </c>
      <c r="AF12" s="16" t="n">
        <v>0.306448512708957</v>
      </c>
      <c r="AG12" s="16" t="n">
        <v>0.294191737199809</v>
      </c>
      <c r="AH12" s="16"/>
      <c r="AI12" s="16" t="n">
        <v>0.481117499072184</v>
      </c>
      <c r="AJ12" s="16" t="n">
        <v>0.24995387151786</v>
      </c>
    </row>
    <row r="13">
      <c r="B13" s="17" t="s">
        <v>94</v>
      </c>
      <c r="C13" s="16" t="n">
        <v>0.0415478456024913</v>
      </c>
      <c r="D13" s="16" t="n">
        <v>0.0482931508725642</v>
      </c>
      <c r="E13" s="16" t="n">
        <v>0.0358828679946238</v>
      </c>
      <c r="F13" s="16"/>
      <c r="G13" s="16" t="n">
        <v>0.0466933812914047</v>
      </c>
      <c r="H13" s="16" t="n">
        <v>0.0463962089734824</v>
      </c>
      <c r="I13" s="16" t="n">
        <v>0.0350050518488417</v>
      </c>
      <c r="J13" s="16"/>
      <c r="K13" s="16" t="n">
        <v>0.0505068056390972</v>
      </c>
      <c r="L13" s="16" t="n">
        <v>0.0335357593223479</v>
      </c>
      <c r="M13" s="16" t="n">
        <v>0.0880945664107695</v>
      </c>
      <c r="N13" s="16" t="n">
        <v>0.025737103632209</v>
      </c>
      <c r="O13" s="16" t="n">
        <v>0.0494561623031797</v>
      </c>
      <c r="P13" s="16" t="n">
        <v>0.045451096902072</v>
      </c>
      <c r="Q13" s="16" t="n">
        <v>0.0430375317647337</v>
      </c>
      <c r="R13" s="16" t="n">
        <v>0.0137863765138294</v>
      </c>
      <c r="S13" s="16" t="n">
        <v>0.0288743540041172</v>
      </c>
      <c r="T13" s="16" t="n">
        <v>0.0225664595709189</v>
      </c>
      <c r="U13" s="16" t="n">
        <v>0.0498067214737821</v>
      </c>
      <c r="V13" s="16" t="n">
        <v>0.0392265864817426</v>
      </c>
      <c r="W13" s="16"/>
      <c r="X13" s="16" t="n">
        <v>0.0399598258405665</v>
      </c>
      <c r="Y13" s="16" t="n">
        <v>0.0442609377544384</v>
      </c>
      <c r="Z13" s="16"/>
      <c r="AA13" s="16" t="n">
        <v>0.0268892160477653</v>
      </c>
      <c r="AB13" s="16" t="n">
        <v>0.0461944255288761</v>
      </c>
      <c r="AC13" s="16" t="n">
        <v>0.0459198409615261</v>
      </c>
      <c r="AD13" s="16"/>
      <c r="AE13" s="16" t="n">
        <v>0.0338805447725474</v>
      </c>
      <c r="AF13" s="16" t="n">
        <v>0.045046135381706</v>
      </c>
      <c r="AG13" s="16" t="n">
        <v>0.0544526906681788</v>
      </c>
      <c r="AH13" s="16"/>
      <c r="AI13" s="16" t="n">
        <v>0.0388464525952519</v>
      </c>
      <c r="AJ13" s="16" t="n">
        <v>0.0325166988010773</v>
      </c>
    </row>
    <row r="14">
      <c r="B14" s="17" t="s">
        <v>165</v>
      </c>
      <c r="C14" s="23" t="n">
        <v>0.409444501358454</v>
      </c>
      <c r="D14" s="23" t="n">
        <v>0.414990754301236</v>
      </c>
      <c r="E14" s="23" t="n">
        <v>0.399585443287174</v>
      </c>
      <c r="F14" s="23"/>
      <c r="G14" s="23" t="n">
        <v>0.470184256378712</v>
      </c>
      <c r="H14" s="23" t="n">
        <v>0.41602675030117</v>
      </c>
      <c r="I14" s="23" t="n">
        <v>0.379331197432931</v>
      </c>
      <c r="J14" s="23"/>
      <c r="K14" s="23" t="n">
        <v>0.40299049333025</v>
      </c>
      <c r="L14" s="23" t="n">
        <v>0.396833857607565</v>
      </c>
      <c r="M14" s="23" t="n">
        <v>0.479499967369715</v>
      </c>
      <c r="N14" s="23" t="n">
        <v>0.402920556873658</v>
      </c>
      <c r="O14" s="23" t="n">
        <v>0.412681978469633</v>
      </c>
      <c r="P14" s="23" t="n">
        <v>0.398389704847763</v>
      </c>
      <c r="Q14" s="23" t="n">
        <v>0.467031435118233</v>
      </c>
      <c r="R14" s="23" t="n">
        <v>0.415681792904332</v>
      </c>
      <c r="S14" s="23" t="n">
        <v>0.41185862606638</v>
      </c>
      <c r="T14" s="23" t="n">
        <v>0.344356002470879</v>
      </c>
      <c r="U14" s="23" t="n">
        <v>0.423076030784331</v>
      </c>
      <c r="V14" s="23" t="n">
        <v>0.309602477498877</v>
      </c>
      <c r="W14" s="23"/>
      <c r="X14" s="23" t="n">
        <v>0.441100853674848</v>
      </c>
      <c r="Y14" s="23" t="n">
        <v>0.355360413056695</v>
      </c>
      <c r="Z14" s="23"/>
      <c r="AA14" s="23" t="n">
        <v>0.379562425255516</v>
      </c>
      <c r="AB14" s="23" t="n">
        <v>0.440613706143951</v>
      </c>
      <c r="AC14" s="23" t="n">
        <v>0.389336190719853</v>
      </c>
      <c r="AD14" s="23"/>
      <c r="AE14" s="23" t="n">
        <v>0.40764419186567</v>
      </c>
      <c r="AF14" s="23" t="n">
        <v>0.413505895219694</v>
      </c>
      <c r="AG14" s="23" t="n">
        <v>0.405560332876614</v>
      </c>
      <c r="AH14" s="23"/>
      <c r="AI14" s="23" t="n">
        <v>0.31166643247542</v>
      </c>
      <c r="AJ14" s="23" t="n">
        <v>0.48236033728666</v>
      </c>
    </row>
    <row r="15">
      <c r="B15" s="17" t="s">
        <v>164</v>
      </c>
      <c r="C15" s="23" t="n">
        <v>0.365284913717728</v>
      </c>
      <c r="D15" s="23" t="n">
        <v>0.353850529676496</v>
      </c>
      <c r="E15" s="23" t="n">
        <v>0.377876769228174</v>
      </c>
      <c r="F15" s="23"/>
      <c r="G15" s="23" t="n">
        <v>0.300232798205149</v>
      </c>
      <c r="H15" s="23" t="n">
        <v>0.360726846293589</v>
      </c>
      <c r="I15" s="23" t="n">
        <v>0.395218292416096</v>
      </c>
      <c r="J15" s="23"/>
      <c r="K15" s="23" t="n">
        <v>0.369982532296443</v>
      </c>
      <c r="L15" s="23" t="n">
        <v>0.376164526843783</v>
      </c>
      <c r="M15" s="23" t="n">
        <v>0.354063203317377</v>
      </c>
      <c r="N15" s="23" t="n">
        <v>0.325932612819372</v>
      </c>
      <c r="O15" s="23" t="n">
        <v>0.424237094383229</v>
      </c>
      <c r="P15" s="23" t="n">
        <v>0.362453526113679</v>
      </c>
      <c r="Q15" s="23" t="n">
        <v>0.343331753283524</v>
      </c>
      <c r="R15" s="23" t="n">
        <v>0.325673431343546</v>
      </c>
      <c r="S15" s="23" t="n">
        <v>0.33653963599022</v>
      </c>
      <c r="T15" s="23" t="n">
        <v>0.414983140068775</v>
      </c>
      <c r="U15" s="23" t="n">
        <v>0.395578040965721</v>
      </c>
      <c r="V15" s="23" t="n">
        <v>0.342323699598953</v>
      </c>
      <c r="W15" s="23"/>
      <c r="X15" s="23" t="n">
        <v>0.330839201652645</v>
      </c>
      <c r="Y15" s="23" t="n">
        <v>0.424134553572797</v>
      </c>
      <c r="Z15" s="23"/>
      <c r="AA15" s="23" t="n">
        <v>0.405972525600877</v>
      </c>
      <c r="AB15" s="23" t="n">
        <v>0.355053014207517</v>
      </c>
      <c r="AC15" s="23" t="n">
        <v>0.349584434951326</v>
      </c>
      <c r="AD15" s="23"/>
      <c r="AE15" s="23" t="n">
        <v>0.382625261595139</v>
      </c>
      <c r="AF15" s="23" t="n">
        <v>0.351494648090663</v>
      </c>
      <c r="AG15" s="23" t="n">
        <v>0.348644427867988</v>
      </c>
      <c r="AH15" s="23"/>
      <c r="AI15" s="23" t="n">
        <v>0.519963951667436</v>
      </c>
      <c r="AJ15" s="23" t="n">
        <v>0.282470570318937</v>
      </c>
    </row>
    <row r="16">
      <c r="B16" s="17" t="s">
        <v>138</v>
      </c>
      <c r="C16" s="24" t="n">
        <v>-0.0441595876407258</v>
      </c>
      <c r="D16" s="24" t="n">
        <v>-0.0611402246247402</v>
      </c>
      <c r="E16" s="24" t="n">
        <v>-0.0217086740590006</v>
      </c>
      <c r="F16" s="24"/>
      <c r="G16" s="24" t="n">
        <v>-0.169951458173563</v>
      </c>
      <c r="H16" s="24" t="n">
        <v>-0.0552999040075806</v>
      </c>
      <c r="I16" s="24" t="n">
        <v>0.015887094983165</v>
      </c>
      <c r="J16" s="24"/>
      <c r="K16" s="24" t="n">
        <v>-0.0330079610338072</v>
      </c>
      <c r="L16" s="24" t="n">
        <v>-0.0206693307637823</v>
      </c>
      <c r="M16" s="24" t="n">
        <v>-0.125436764052338</v>
      </c>
      <c r="N16" s="24" t="n">
        <v>-0.0769879440542861</v>
      </c>
      <c r="O16" s="24" t="n">
        <v>0.0115551159135956</v>
      </c>
      <c r="P16" s="24" t="n">
        <v>-0.0359361787340837</v>
      </c>
      <c r="Q16" s="24" t="n">
        <v>-0.123699681834709</v>
      </c>
      <c r="R16" s="24" t="n">
        <v>-0.090008361560786</v>
      </c>
      <c r="S16" s="24" t="n">
        <v>-0.0753189900761602</v>
      </c>
      <c r="T16" s="24" t="n">
        <v>0.0706271375978963</v>
      </c>
      <c r="U16" s="24" t="n">
        <v>-0.0274979898186096</v>
      </c>
      <c r="V16" s="24" t="n">
        <v>0.0327212221000762</v>
      </c>
      <c r="W16" s="24"/>
      <c r="X16" s="24" t="n">
        <v>-0.110261652022203</v>
      </c>
      <c r="Y16" s="24" t="n">
        <v>0.0687741405161025</v>
      </c>
      <c r="Z16" s="24"/>
      <c r="AA16" s="24" t="n">
        <v>0.0264101003453611</v>
      </c>
      <c r="AB16" s="24" t="n">
        <v>-0.0855606919364333</v>
      </c>
      <c r="AC16" s="24" t="n">
        <v>-0.0397517557685263</v>
      </c>
      <c r="AD16" s="24"/>
      <c r="AE16" s="24" t="n">
        <v>-0.0250189302705304</v>
      </c>
      <c r="AF16" s="24" t="n">
        <v>-0.0620112471290316</v>
      </c>
      <c r="AG16" s="24" t="n">
        <v>-0.0569159050086265</v>
      </c>
      <c r="AH16" s="24"/>
      <c r="AI16" s="24" t="n">
        <v>0.208297519192016</v>
      </c>
      <c r="AJ16" s="24" t="n">
        <v>-0.199889766967722</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223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219</v>
      </c>
      <c r="C9" s="16" t="n">
        <v>0.198330909890302</v>
      </c>
      <c r="D9" s="16" t="n">
        <v>0.167829944920512</v>
      </c>
      <c r="E9" s="16" t="n">
        <v>0.227617626141723</v>
      </c>
      <c r="F9" s="16"/>
      <c r="G9" s="16" t="n">
        <v>0.259914817529625</v>
      </c>
      <c r="H9" s="16" t="n">
        <v>0.203124071318612</v>
      </c>
      <c r="I9" s="16" t="n">
        <v>0.169548619587336</v>
      </c>
      <c r="J9" s="16"/>
      <c r="K9" s="16" t="n">
        <v>0.193426632780368</v>
      </c>
      <c r="L9" s="16" t="n">
        <v>0.209070218803303</v>
      </c>
      <c r="M9" s="16" t="n">
        <v>0.231616620279918</v>
      </c>
      <c r="N9" s="16" t="n">
        <v>0.245117225219759</v>
      </c>
      <c r="O9" s="16" t="n">
        <v>0.156974724027488</v>
      </c>
      <c r="P9" s="16" t="n">
        <v>0.217502037891515</v>
      </c>
      <c r="Q9" s="16" t="n">
        <v>0.185100677280527</v>
      </c>
      <c r="R9" s="16" t="n">
        <v>0.18511915433922</v>
      </c>
      <c r="S9" s="16" t="n">
        <v>0.210953965283295</v>
      </c>
      <c r="T9" s="16" t="n">
        <v>0.148154976870734</v>
      </c>
      <c r="U9" s="16" t="n">
        <v>0.191335980444845</v>
      </c>
      <c r="V9" s="16" t="n">
        <v>0.142600695590215</v>
      </c>
      <c r="W9" s="16"/>
      <c r="X9" s="16" t="n">
        <v>0.201945252827451</v>
      </c>
      <c r="Y9" s="16" t="n">
        <v>0.192155895137752</v>
      </c>
      <c r="Z9" s="16"/>
      <c r="AA9" s="16" t="n">
        <v>0.172087111245235</v>
      </c>
      <c r="AB9" s="16" t="n">
        <v>0.226513651561482</v>
      </c>
      <c r="AC9" s="16" t="n">
        <v>0.179589432604364</v>
      </c>
      <c r="AD9" s="16"/>
      <c r="AE9" s="16" t="n">
        <v>0.206537408562981</v>
      </c>
      <c r="AF9" s="16" t="n">
        <v>0.186197530112577</v>
      </c>
      <c r="AG9" s="16" t="n">
        <v>0.202421210368007</v>
      </c>
      <c r="AH9" s="16"/>
      <c r="AI9" s="16" t="n">
        <v>0.156367641480107</v>
      </c>
      <c r="AJ9" s="16" t="n">
        <v>0.197869315444147</v>
      </c>
    </row>
    <row r="10">
      <c r="B10" s="17" t="s">
        <v>161</v>
      </c>
      <c r="C10" s="16" t="n">
        <v>0.246921019464896</v>
      </c>
      <c r="D10" s="16" t="n">
        <v>0.182088054831876</v>
      </c>
      <c r="E10" s="16" t="n">
        <v>0.312894193313906</v>
      </c>
      <c r="F10" s="16"/>
      <c r="G10" s="16" t="n">
        <v>0.30687799032621</v>
      </c>
      <c r="H10" s="16" t="n">
        <v>0.26350299584866</v>
      </c>
      <c r="I10" s="16" t="n">
        <v>0.207813961840298</v>
      </c>
      <c r="J10" s="16"/>
      <c r="K10" s="16" t="n">
        <v>0.231954639611694</v>
      </c>
      <c r="L10" s="16" t="n">
        <v>0.271505543452679</v>
      </c>
      <c r="M10" s="16" t="n">
        <v>0.247724167799098</v>
      </c>
      <c r="N10" s="16" t="n">
        <v>0.245677050342803</v>
      </c>
      <c r="O10" s="16" t="n">
        <v>0.252676432963099</v>
      </c>
      <c r="P10" s="16" t="n">
        <v>0.180871184330622</v>
      </c>
      <c r="Q10" s="16" t="n">
        <v>0.246243145875037</v>
      </c>
      <c r="R10" s="16" t="n">
        <v>0.266722470730691</v>
      </c>
      <c r="S10" s="16" t="n">
        <v>0.282744405849648</v>
      </c>
      <c r="T10" s="16" t="n">
        <v>0.208171476990647</v>
      </c>
      <c r="U10" s="16" t="n">
        <v>0.264175124809254</v>
      </c>
      <c r="V10" s="16" t="n">
        <v>0.32430736895417</v>
      </c>
      <c r="W10" s="16"/>
      <c r="X10" s="16" t="n">
        <v>0.26991177260953</v>
      </c>
      <c r="Y10" s="16" t="n">
        <v>0.207641891194822</v>
      </c>
      <c r="Z10" s="16"/>
      <c r="AA10" s="16" t="n">
        <v>0.19657011640333</v>
      </c>
      <c r="AB10" s="16" t="n">
        <v>0.269418341743562</v>
      </c>
      <c r="AC10" s="16" t="n">
        <v>0.253195113711578</v>
      </c>
      <c r="AD10" s="16"/>
      <c r="AE10" s="16" t="n">
        <v>0.221793148649675</v>
      </c>
      <c r="AF10" s="16" t="n">
        <v>0.261123472663256</v>
      </c>
      <c r="AG10" s="16" t="n">
        <v>0.283371637810612</v>
      </c>
      <c r="AH10" s="16"/>
      <c r="AI10" s="16" t="n">
        <v>0.166552987380142</v>
      </c>
      <c r="AJ10" s="16" t="n">
        <v>0.305693761748258</v>
      </c>
    </row>
    <row r="11">
      <c r="B11" s="17" t="s">
        <v>220</v>
      </c>
      <c r="C11" s="16" t="n">
        <v>0.220668503390446</v>
      </c>
      <c r="D11" s="16" t="n">
        <v>0.22802756714739</v>
      </c>
      <c r="E11" s="16" t="n">
        <v>0.212126674736119</v>
      </c>
      <c r="F11" s="16"/>
      <c r="G11" s="16" t="n">
        <v>0.202588001647721</v>
      </c>
      <c r="H11" s="16" t="n">
        <v>0.221197373049446</v>
      </c>
      <c r="I11" s="16" t="n">
        <v>0.227317546439873</v>
      </c>
      <c r="J11" s="16"/>
      <c r="K11" s="16" t="n">
        <v>0.225655448527479</v>
      </c>
      <c r="L11" s="16" t="n">
        <v>0.194581541063528</v>
      </c>
      <c r="M11" s="16" t="n">
        <v>0.205187894881987</v>
      </c>
      <c r="N11" s="16" t="n">
        <v>0.249852013308327</v>
      </c>
      <c r="O11" s="16" t="n">
        <v>0.161968712361122</v>
      </c>
      <c r="P11" s="16" t="n">
        <v>0.247576500711132</v>
      </c>
      <c r="Q11" s="16" t="n">
        <v>0.233983792457646</v>
      </c>
      <c r="R11" s="16" t="n">
        <v>0.245235172954657</v>
      </c>
      <c r="S11" s="16" t="n">
        <v>0.225330156387448</v>
      </c>
      <c r="T11" s="16" t="n">
        <v>0.241076257650699</v>
      </c>
      <c r="U11" s="16" t="n">
        <v>0.194024644704639</v>
      </c>
      <c r="V11" s="16" t="n">
        <v>0.233121529512194</v>
      </c>
      <c r="W11" s="16"/>
      <c r="X11" s="16" t="n">
        <v>0.218967068263701</v>
      </c>
      <c r="Y11" s="16" t="n">
        <v>0.223575362864176</v>
      </c>
      <c r="Z11" s="16"/>
      <c r="AA11" s="16" t="n">
        <v>0.208548500199407</v>
      </c>
      <c r="AB11" s="16" t="n">
        <v>0.203310363742599</v>
      </c>
      <c r="AC11" s="16" t="n">
        <v>0.252639349123872</v>
      </c>
      <c r="AD11" s="16"/>
      <c r="AE11" s="16" t="n">
        <v>0.220669973396836</v>
      </c>
      <c r="AF11" s="16" t="n">
        <v>0.214073861201694</v>
      </c>
      <c r="AG11" s="16" t="n">
        <v>0.234737866166675</v>
      </c>
      <c r="AH11" s="16"/>
      <c r="AI11" s="16" t="n">
        <v>0.196627428553991</v>
      </c>
      <c r="AJ11" s="16" t="n">
        <v>0.184669359452618</v>
      </c>
    </row>
    <row r="12">
      <c r="B12" s="17" t="s">
        <v>159</v>
      </c>
      <c r="C12" s="16" t="n">
        <v>0.292090604673168</v>
      </c>
      <c r="D12" s="16" t="n">
        <v>0.374936486863252</v>
      </c>
      <c r="E12" s="16" t="n">
        <v>0.210281850684622</v>
      </c>
      <c r="F12" s="16"/>
      <c r="G12" s="16" t="n">
        <v>0.172350723725845</v>
      </c>
      <c r="H12" s="16" t="n">
        <v>0.268577753928641</v>
      </c>
      <c r="I12" s="16" t="n">
        <v>0.36125738388209</v>
      </c>
      <c r="J12" s="16"/>
      <c r="K12" s="16" t="n">
        <v>0.313961644327003</v>
      </c>
      <c r="L12" s="16" t="n">
        <v>0.2886030833252</v>
      </c>
      <c r="M12" s="16" t="n">
        <v>0.262024401849168</v>
      </c>
      <c r="N12" s="16" t="n">
        <v>0.233672928832721</v>
      </c>
      <c r="O12" s="16" t="n">
        <v>0.362931395100293</v>
      </c>
      <c r="P12" s="16" t="n">
        <v>0.29127013909501</v>
      </c>
      <c r="Q12" s="16" t="n">
        <v>0.296950766528408</v>
      </c>
      <c r="R12" s="16" t="n">
        <v>0.271603552959341</v>
      </c>
      <c r="S12" s="16" t="n">
        <v>0.253284910705987</v>
      </c>
      <c r="T12" s="16" t="n">
        <v>0.368037606972164</v>
      </c>
      <c r="U12" s="16" t="n">
        <v>0.283277511592215</v>
      </c>
      <c r="V12" s="16" t="n">
        <v>0.242320255411771</v>
      </c>
      <c r="W12" s="16"/>
      <c r="X12" s="16" t="n">
        <v>0.270880898545505</v>
      </c>
      <c r="Y12" s="16" t="n">
        <v>0.328326858540892</v>
      </c>
      <c r="Z12" s="16"/>
      <c r="AA12" s="16" t="n">
        <v>0.392635932512913</v>
      </c>
      <c r="AB12" s="16" t="n">
        <v>0.254212613621331</v>
      </c>
      <c r="AC12" s="16" t="n">
        <v>0.270136573709659</v>
      </c>
      <c r="AD12" s="16"/>
      <c r="AE12" s="16" t="n">
        <v>0.316969828603186</v>
      </c>
      <c r="AF12" s="16" t="n">
        <v>0.294532879720977</v>
      </c>
      <c r="AG12" s="16" t="n">
        <v>0.220779975281142</v>
      </c>
      <c r="AH12" s="16"/>
      <c r="AI12" s="16" t="n">
        <v>0.446127287600998</v>
      </c>
      <c r="AJ12" s="16" t="n">
        <v>0.270158191089843</v>
      </c>
    </row>
    <row r="13">
      <c r="B13" s="17" t="s">
        <v>94</v>
      </c>
      <c r="C13" s="16" t="n">
        <v>0.041988962581187</v>
      </c>
      <c r="D13" s="16" t="n">
        <v>0.0471179462369696</v>
      </c>
      <c r="E13" s="16" t="n">
        <v>0.0370796551236303</v>
      </c>
      <c r="F13" s="16"/>
      <c r="G13" s="16" t="n">
        <v>0.0582684667705995</v>
      </c>
      <c r="H13" s="16" t="n">
        <v>0.0435978058546405</v>
      </c>
      <c r="I13" s="16" t="n">
        <v>0.0340624882504029</v>
      </c>
      <c r="J13" s="16"/>
      <c r="K13" s="16" t="n">
        <v>0.0350016347534552</v>
      </c>
      <c r="L13" s="16" t="n">
        <v>0.0362396133552894</v>
      </c>
      <c r="M13" s="16" t="n">
        <v>0.0534469151898295</v>
      </c>
      <c r="N13" s="16" t="n">
        <v>0.02568078229639</v>
      </c>
      <c r="O13" s="16" t="n">
        <v>0.0654487355479979</v>
      </c>
      <c r="P13" s="16" t="n">
        <v>0.0627801379717212</v>
      </c>
      <c r="Q13" s="16" t="n">
        <v>0.0377216178583823</v>
      </c>
      <c r="R13" s="16" t="n">
        <v>0.0313196490160914</v>
      </c>
      <c r="S13" s="16" t="n">
        <v>0.0276865617736226</v>
      </c>
      <c r="T13" s="16" t="n">
        <v>0.0345596815157552</v>
      </c>
      <c r="U13" s="16" t="n">
        <v>0.0671867384490467</v>
      </c>
      <c r="V13" s="16" t="n">
        <v>0.0576501505316501</v>
      </c>
      <c r="W13" s="16"/>
      <c r="X13" s="16" t="n">
        <v>0.0382950077538135</v>
      </c>
      <c r="Y13" s="16" t="n">
        <v>0.0482999922623584</v>
      </c>
      <c r="Z13" s="16"/>
      <c r="AA13" s="16" t="n">
        <v>0.0301583396391148</v>
      </c>
      <c r="AB13" s="16" t="n">
        <v>0.0465450293310266</v>
      </c>
      <c r="AC13" s="16" t="n">
        <v>0.0444395308505269</v>
      </c>
      <c r="AD13" s="16"/>
      <c r="AE13" s="16" t="n">
        <v>0.0340296407873217</v>
      </c>
      <c r="AF13" s="16" t="n">
        <v>0.0440722563014969</v>
      </c>
      <c r="AG13" s="16" t="n">
        <v>0.0586893103735642</v>
      </c>
      <c r="AH13" s="16"/>
      <c r="AI13" s="16" t="n">
        <v>0.0343246549847621</v>
      </c>
      <c r="AJ13" s="16" t="n">
        <v>0.0416093722651339</v>
      </c>
    </row>
    <row r="14">
      <c r="B14" s="17" t="s">
        <v>165</v>
      </c>
      <c r="C14" s="23" t="n">
        <v>0.445251929355198</v>
      </c>
      <c r="D14" s="23" t="n">
        <v>0.349917999752388</v>
      </c>
      <c r="E14" s="23" t="n">
        <v>0.540511819455629</v>
      </c>
      <c r="F14" s="23"/>
      <c r="G14" s="23" t="n">
        <v>0.566792807855834</v>
      </c>
      <c r="H14" s="23" t="n">
        <v>0.466627067167272</v>
      </c>
      <c r="I14" s="23" t="n">
        <v>0.377362581427635</v>
      </c>
      <c r="J14" s="23"/>
      <c r="K14" s="23" t="n">
        <v>0.425381272392062</v>
      </c>
      <c r="L14" s="23" t="n">
        <v>0.480575762255982</v>
      </c>
      <c r="M14" s="23" t="n">
        <v>0.479340788079015</v>
      </c>
      <c r="N14" s="23" t="n">
        <v>0.490794275562562</v>
      </c>
      <c r="O14" s="23" t="n">
        <v>0.409651156990587</v>
      </c>
      <c r="P14" s="23" t="n">
        <v>0.398373222222137</v>
      </c>
      <c r="Q14" s="23" t="n">
        <v>0.431343823155564</v>
      </c>
      <c r="R14" s="23" t="n">
        <v>0.451841625069911</v>
      </c>
      <c r="S14" s="23" t="n">
        <v>0.493698371132942</v>
      </c>
      <c r="T14" s="23" t="n">
        <v>0.356326453861381</v>
      </c>
      <c r="U14" s="23" t="n">
        <v>0.455511105254099</v>
      </c>
      <c r="V14" s="23" t="n">
        <v>0.466908064544385</v>
      </c>
      <c r="W14" s="23"/>
      <c r="X14" s="23" t="n">
        <v>0.471857025436981</v>
      </c>
      <c r="Y14" s="23" t="n">
        <v>0.399797786332574</v>
      </c>
      <c r="Z14" s="23"/>
      <c r="AA14" s="23" t="n">
        <v>0.368657227648565</v>
      </c>
      <c r="AB14" s="23" t="n">
        <v>0.495931993305044</v>
      </c>
      <c r="AC14" s="23" t="n">
        <v>0.432784546315942</v>
      </c>
      <c r="AD14" s="23"/>
      <c r="AE14" s="23" t="n">
        <v>0.428330557212656</v>
      </c>
      <c r="AF14" s="23" t="n">
        <v>0.447321002775833</v>
      </c>
      <c r="AG14" s="23" t="n">
        <v>0.485792848178619</v>
      </c>
      <c r="AH14" s="23"/>
      <c r="AI14" s="23" t="n">
        <v>0.322920628860249</v>
      </c>
      <c r="AJ14" s="23" t="n">
        <v>0.503563077192405</v>
      </c>
    </row>
    <row r="15">
      <c r="B15" s="17" t="s">
        <v>164</v>
      </c>
      <c r="C15" s="23" t="n">
        <v>0.334079567254356</v>
      </c>
      <c r="D15" s="23" t="n">
        <v>0.422054433100222</v>
      </c>
      <c r="E15" s="23" t="n">
        <v>0.247361505808253</v>
      </c>
      <c r="F15" s="23"/>
      <c r="G15" s="23" t="n">
        <v>0.230619190496445</v>
      </c>
      <c r="H15" s="23" t="n">
        <v>0.312175559783282</v>
      </c>
      <c r="I15" s="23" t="n">
        <v>0.395319872132493</v>
      </c>
      <c r="J15" s="23"/>
      <c r="K15" s="23" t="n">
        <v>0.348963279080458</v>
      </c>
      <c r="L15" s="23" t="n">
        <v>0.324842696680489</v>
      </c>
      <c r="M15" s="23" t="n">
        <v>0.315471317038997</v>
      </c>
      <c r="N15" s="23" t="n">
        <v>0.259353711129111</v>
      </c>
      <c r="O15" s="23" t="n">
        <v>0.428380130648291</v>
      </c>
      <c r="P15" s="23" t="n">
        <v>0.354050277066731</v>
      </c>
      <c r="Q15" s="23" t="n">
        <v>0.33467238438679</v>
      </c>
      <c r="R15" s="23" t="n">
        <v>0.302923201975432</v>
      </c>
      <c r="S15" s="23" t="n">
        <v>0.280971472479609</v>
      </c>
      <c r="T15" s="23" t="n">
        <v>0.402597288487919</v>
      </c>
      <c r="U15" s="23" t="n">
        <v>0.350464250041261</v>
      </c>
      <c r="V15" s="23" t="n">
        <v>0.299970405943421</v>
      </c>
      <c r="W15" s="23"/>
      <c r="X15" s="23" t="n">
        <v>0.309175906299318</v>
      </c>
      <c r="Y15" s="23" t="n">
        <v>0.37662685080325</v>
      </c>
      <c r="Z15" s="23"/>
      <c r="AA15" s="23" t="n">
        <v>0.422794272152028</v>
      </c>
      <c r="AB15" s="23" t="n">
        <v>0.300757642952357</v>
      </c>
      <c r="AC15" s="23" t="n">
        <v>0.314576104560186</v>
      </c>
      <c r="AD15" s="23"/>
      <c r="AE15" s="23" t="n">
        <v>0.350999469390508</v>
      </c>
      <c r="AF15" s="23" t="n">
        <v>0.338605136022473</v>
      </c>
      <c r="AG15" s="23" t="n">
        <v>0.279469285654706</v>
      </c>
      <c r="AH15" s="23"/>
      <c r="AI15" s="23" t="n">
        <v>0.48045194258576</v>
      </c>
      <c r="AJ15" s="23" t="n">
        <v>0.311767563354976</v>
      </c>
    </row>
    <row r="16">
      <c r="B16" s="17" t="s">
        <v>138</v>
      </c>
      <c r="C16" s="24" t="n">
        <v>-0.111172362100843</v>
      </c>
      <c r="D16" s="24" t="n">
        <v>0.0721364333478334</v>
      </c>
      <c r="E16" s="24" t="n">
        <v>-0.293150313647376</v>
      </c>
      <c r="F16" s="24"/>
      <c r="G16" s="24" t="n">
        <v>-0.33617361735939</v>
      </c>
      <c r="H16" s="24" t="n">
        <v>-0.15445150738399</v>
      </c>
      <c r="I16" s="24" t="n">
        <v>0.0179572907048578</v>
      </c>
      <c r="J16" s="24"/>
      <c r="K16" s="24" t="n">
        <v>-0.0764179933116042</v>
      </c>
      <c r="L16" s="24" t="n">
        <v>-0.155733065575493</v>
      </c>
      <c r="M16" s="24" t="n">
        <v>-0.163869471040018</v>
      </c>
      <c r="N16" s="24" t="n">
        <v>-0.231440564433452</v>
      </c>
      <c r="O16" s="24" t="n">
        <v>0.0187289736577037</v>
      </c>
      <c r="P16" s="24" t="n">
        <v>-0.0443229451554062</v>
      </c>
      <c r="Q16" s="24" t="n">
        <v>-0.0966714387687741</v>
      </c>
      <c r="R16" s="24" t="n">
        <v>-0.148918423094478</v>
      </c>
      <c r="S16" s="24" t="n">
        <v>-0.212726898653333</v>
      </c>
      <c r="T16" s="24" t="n">
        <v>0.046270834626538</v>
      </c>
      <c r="U16" s="24" t="n">
        <v>-0.105046855212838</v>
      </c>
      <c r="V16" s="24" t="n">
        <v>-0.166937658600964</v>
      </c>
      <c r="W16" s="24"/>
      <c r="X16" s="24" t="n">
        <v>-0.162681119137663</v>
      </c>
      <c r="Y16" s="24" t="n">
        <v>-0.0231709355293241</v>
      </c>
      <c r="Z16" s="24"/>
      <c r="AA16" s="24" t="n">
        <v>0.0541370445034627</v>
      </c>
      <c r="AB16" s="24" t="n">
        <v>-0.195174350352686</v>
      </c>
      <c r="AC16" s="24" t="n">
        <v>-0.118208441755756</v>
      </c>
      <c r="AD16" s="24"/>
      <c r="AE16" s="24" t="n">
        <v>-0.0773310878221474</v>
      </c>
      <c r="AF16" s="24" t="n">
        <v>-0.108715866753359</v>
      </c>
      <c r="AG16" s="24" t="n">
        <v>-0.206323562523912</v>
      </c>
      <c r="AH16" s="24"/>
      <c r="AI16" s="24" t="n">
        <v>0.157531313725511</v>
      </c>
      <c r="AJ16" s="24" t="n">
        <v>-0.191795513837429</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224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219</v>
      </c>
      <c r="C9" s="16" t="n">
        <v>0.187368279906105</v>
      </c>
      <c r="D9" s="16" t="n">
        <v>0.171130708321316</v>
      </c>
      <c r="E9" s="16" t="n">
        <v>0.199217206116235</v>
      </c>
      <c r="F9" s="16"/>
      <c r="G9" s="16" t="n">
        <v>0.201054455481097</v>
      </c>
      <c r="H9" s="16" t="n">
        <v>0.213321206919018</v>
      </c>
      <c r="I9" s="16" t="n">
        <v>0.157818337245329</v>
      </c>
      <c r="J9" s="16"/>
      <c r="K9" s="16" t="n">
        <v>0.193590977295213</v>
      </c>
      <c r="L9" s="16" t="n">
        <v>0.19276349083391</v>
      </c>
      <c r="M9" s="16" t="n">
        <v>0.178292397708687</v>
      </c>
      <c r="N9" s="16" t="n">
        <v>0.198378918898037</v>
      </c>
      <c r="O9" s="16" t="n">
        <v>0.235622936755638</v>
      </c>
      <c r="P9" s="16" t="n">
        <v>0.192501367991599</v>
      </c>
      <c r="Q9" s="16" t="n">
        <v>0.188741855529047</v>
      </c>
      <c r="R9" s="16" t="n">
        <v>0.183127609893934</v>
      </c>
      <c r="S9" s="16" t="n">
        <v>0.202836066893723</v>
      </c>
      <c r="T9" s="16" t="n">
        <v>0.0848260683714845</v>
      </c>
      <c r="U9" s="16" t="n">
        <v>0.209124078926362</v>
      </c>
      <c r="V9" s="16" t="n">
        <v>0.17560026503798</v>
      </c>
      <c r="W9" s="16"/>
      <c r="X9" s="16" t="n">
        <v>0.188613784637665</v>
      </c>
      <c r="Y9" s="16" t="n">
        <v>0.185240366139899</v>
      </c>
      <c r="Z9" s="16"/>
      <c r="AA9" s="16" t="n">
        <v>0.186004865987609</v>
      </c>
      <c r="AB9" s="16" t="n">
        <v>0.202079884632138</v>
      </c>
      <c r="AC9" s="16" t="n">
        <v>0.168675529190333</v>
      </c>
      <c r="AD9" s="16"/>
      <c r="AE9" s="16" t="n">
        <v>0.19859351412317</v>
      </c>
      <c r="AF9" s="16" t="n">
        <v>0.168052888699557</v>
      </c>
      <c r="AG9" s="16" t="n">
        <v>0.198765195793568</v>
      </c>
      <c r="AH9" s="16"/>
      <c r="AI9" s="16" t="n">
        <v>0.210834034896766</v>
      </c>
      <c r="AJ9" s="16" t="n">
        <v>0.187493376501304</v>
      </c>
    </row>
    <row r="10">
      <c r="B10" s="17" t="s">
        <v>161</v>
      </c>
      <c r="C10" s="16" t="n">
        <v>0.183582133558244</v>
      </c>
      <c r="D10" s="16" t="n">
        <v>0.22097531705726</v>
      </c>
      <c r="E10" s="16" t="n">
        <v>0.142299820096476</v>
      </c>
      <c r="F10" s="16"/>
      <c r="G10" s="16" t="n">
        <v>0.214951547229481</v>
      </c>
      <c r="H10" s="16" t="n">
        <v>0.18420828950701</v>
      </c>
      <c r="I10" s="16" t="n">
        <v>0.17060997249822</v>
      </c>
      <c r="J10" s="16"/>
      <c r="K10" s="16" t="n">
        <v>0.195384110351044</v>
      </c>
      <c r="L10" s="16" t="n">
        <v>0.193567598782968</v>
      </c>
      <c r="M10" s="16" t="n">
        <v>0.194016595316915</v>
      </c>
      <c r="N10" s="16" t="n">
        <v>0.218527382567087</v>
      </c>
      <c r="O10" s="16" t="n">
        <v>0.152095413283246</v>
      </c>
      <c r="P10" s="16" t="n">
        <v>0.145869116950047</v>
      </c>
      <c r="Q10" s="16" t="n">
        <v>0.173175882896439</v>
      </c>
      <c r="R10" s="16" t="n">
        <v>0.166165558858463</v>
      </c>
      <c r="S10" s="16" t="n">
        <v>0.189172750646549</v>
      </c>
      <c r="T10" s="16" t="n">
        <v>0.188103861959125</v>
      </c>
      <c r="U10" s="16" t="n">
        <v>0.169929211131821</v>
      </c>
      <c r="V10" s="16" t="n">
        <v>0.189002549549517</v>
      </c>
      <c r="W10" s="16"/>
      <c r="X10" s="16" t="n">
        <v>0.200786652783423</v>
      </c>
      <c r="Y10" s="16" t="n">
        <v>0.154188641608699</v>
      </c>
      <c r="Z10" s="16"/>
      <c r="AA10" s="16" t="n">
        <v>0.138313712612899</v>
      </c>
      <c r="AB10" s="16" t="n">
        <v>0.200743166970685</v>
      </c>
      <c r="AC10" s="16" t="n">
        <v>0.193323004121318</v>
      </c>
      <c r="AD10" s="16"/>
      <c r="AE10" s="16" t="n">
        <v>0.184865787674538</v>
      </c>
      <c r="AF10" s="16" t="n">
        <v>0.184988762889397</v>
      </c>
      <c r="AG10" s="16" t="n">
        <v>0.177169931571841</v>
      </c>
      <c r="AH10" s="16"/>
      <c r="AI10" s="16" t="n">
        <v>0.147709592830947</v>
      </c>
      <c r="AJ10" s="16" t="n">
        <v>0.186560404621199</v>
      </c>
    </row>
    <row r="11">
      <c r="B11" s="17" t="s">
        <v>220</v>
      </c>
      <c r="C11" s="16" t="n">
        <v>0.187553815749359</v>
      </c>
      <c r="D11" s="16" t="n">
        <v>0.206499523620843</v>
      </c>
      <c r="E11" s="16" t="n">
        <v>0.172685406703339</v>
      </c>
      <c r="F11" s="16"/>
      <c r="G11" s="16" t="n">
        <v>0.163311132325913</v>
      </c>
      <c r="H11" s="16" t="n">
        <v>0.180009058618184</v>
      </c>
      <c r="I11" s="16" t="n">
        <v>0.20414770521091</v>
      </c>
      <c r="J11" s="16"/>
      <c r="K11" s="16" t="n">
        <v>0.18315880930671</v>
      </c>
      <c r="L11" s="16" t="n">
        <v>0.174865203289217</v>
      </c>
      <c r="M11" s="16" t="n">
        <v>0.17175418357083</v>
      </c>
      <c r="N11" s="16" t="n">
        <v>0.169892372943168</v>
      </c>
      <c r="O11" s="16" t="n">
        <v>0.152443481986792</v>
      </c>
      <c r="P11" s="16" t="n">
        <v>0.190188750258859</v>
      </c>
      <c r="Q11" s="16" t="n">
        <v>0.186023522871945</v>
      </c>
      <c r="R11" s="16" t="n">
        <v>0.228426962587783</v>
      </c>
      <c r="S11" s="16" t="n">
        <v>0.203089050832983</v>
      </c>
      <c r="T11" s="16" t="n">
        <v>0.211363112991299</v>
      </c>
      <c r="U11" s="16" t="n">
        <v>0.21045573685205</v>
      </c>
      <c r="V11" s="16" t="n">
        <v>0.235230325916766</v>
      </c>
      <c r="W11" s="16"/>
      <c r="X11" s="16" t="n">
        <v>0.186663436261196</v>
      </c>
      <c r="Y11" s="16" t="n">
        <v>0.189075006895408</v>
      </c>
      <c r="Z11" s="16"/>
      <c r="AA11" s="16" t="n">
        <v>0.189581799515962</v>
      </c>
      <c r="AB11" s="16" t="n">
        <v>0.166040958255162</v>
      </c>
      <c r="AC11" s="16" t="n">
        <v>0.214863582864907</v>
      </c>
      <c r="AD11" s="16"/>
      <c r="AE11" s="16" t="n">
        <v>0.184127854611024</v>
      </c>
      <c r="AF11" s="16" t="n">
        <v>0.185226179104594</v>
      </c>
      <c r="AG11" s="16" t="n">
        <v>0.201623134672621</v>
      </c>
      <c r="AH11" s="16"/>
      <c r="AI11" s="16" t="n">
        <v>0.151608649943104</v>
      </c>
      <c r="AJ11" s="16" t="n">
        <v>0.195406396119457</v>
      </c>
    </row>
    <row r="12">
      <c r="B12" s="17" t="s">
        <v>159</v>
      </c>
      <c r="C12" s="16" t="n">
        <v>0.402207013314209</v>
      </c>
      <c r="D12" s="16" t="n">
        <v>0.350394814910557</v>
      </c>
      <c r="E12" s="16" t="n">
        <v>0.457192545219346</v>
      </c>
      <c r="F12" s="16"/>
      <c r="G12" s="16" t="n">
        <v>0.378915006266735</v>
      </c>
      <c r="H12" s="16" t="n">
        <v>0.378955351456297</v>
      </c>
      <c r="I12" s="16" t="n">
        <v>0.433037832832277</v>
      </c>
      <c r="J12" s="16"/>
      <c r="K12" s="16" t="n">
        <v>0.39149508539251</v>
      </c>
      <c r="L12" s="16" t="n">
        <v>0.413858949424419</v>
      </c>
      <c r="M12" s="16" t="n">
        <v>0.403113127892128</v>
      </c>
      <c r="N12" s="16" t="n">
        <v>0.384581994153065</v>
      </c>
      <c r="O12" s="16" t="n">
        <v>0.414532822989036</v>
      </c>
      <c r="P12" s="16" t="n">
        <v>0.420590931980859</v>
      </c>
      <c r="Q12" s="16" t="n">
        <v>0.397725474780455</v>
      </c>
      <c r="R12" s="16" t="n">
        <v>0.408493492145991</v>
      </c>
      <c r="S12" s="16" t="n">
        <v>0.374230776021772</v>
      </c>
      <c r="T12" s="16" t="n">
        <v>0.470485590702689</v>
      </c>
      <c r="U12" s="16" t="n">
        <v>0.352929946991933</v>
      </c>
      <c r="V12" s="16" t="n">
        <v>0.360940273013994</v>
      </c>
      <c r="W12" s="16"/>
      <c r="X12" s="16" t="n">
        <v>0.389353040027384</v>
      </c>
      <c r="Y12" s="16" t="n">
        <v>0.424167706047373</v>
      </c>
      <c r="Z12" s="16"/>
      <c r="AA12" s="16" t="n">
        <v>0.462906337053496</v>
      </c>
      <c r="AB12" s="16" t="n">
        <v>0.391970120930837</v>
      </c>
      <c r="AC12" s="16" t="n">
        <v>0.372060002086454</v>
      </c>
      <c r="AD12" s="16"/>
      <c r="AE12" s="16" t="n">
        <v>0.39596119565465</v>
      </c>
      <c r="AF12" s="16" t="n">
        <v>0.41920476014425</v>
      </c>
      <c r="AG12" s="16" t="n">
        <v>0.382526826649737</v>
      </c>
      <c r="AH12" s="16"/>
      <c r="AI12" s="16" t="n">
        <v>0.46319700475031</v>
      </c>
      <c r="AJ12" s="16" t="n">
        <v>0.395180242128389</v>
      </c>
    </row>
    <row r="13">
      <c r="B13" s="17" t="s">
        <v>94</v>
      </c>
      <c r="C13" s="16" t="n">
        <v>0.0392887574720819</v>
      </c>
      <c r="D13" s="16" t="n">
        <v>0.0509996360900235</v>
      </c>
      <c r="E13" s="16" t="n">
        <v>0.0286050218646037</v>
      </c>
      <c r="F13" s="16"/>
      <c r="G13" s="16" t="n">
        <v>0.0417678586967737</v>
      </c>
      <c r="H13" s="16" t="n">
        <v>0.0435060934994918</v>
      </c>
      <c r="I13" s="16" t="n">
        <v>0.0343861522132636</v>
      </c>
      <c r="J13" s="16"/>
      <c r="K13" s="16" t="n">
        <v>0.0363710176545217</v>
      </c>
      <c r="L13" s="16" t="n">
        <v>0.0249447576694871</v>
      </c>
      <c r="M13" s="16" t="n">
        <v>0.0528236955114399</v>
      </c>
      <c r="N13" s="16" t="n">
        <v>0.0286193314386432</v>
      </c>
      <c r="O13" s="16" t="n">
        <v>0.0453053449852886</v>
      </c>
      <c r="P13" s="16" t="n">
        <v>0.0508498328186355</v>
      </c>
      <c r="Q13" s="16" t="n">
        <v>0.0543332639221144</v>
      </c>
      <c r="R13" s="16" t="n">
        <v>0.0137863765138294</v>
      </c>
      <c r="S13" s="16" t="n">
        <v>0.0306713556049739</v>
      </c>
      <c r="T13" s="16" t="n">
        <v>0.0452213659754025</v>
      </c>
      <c r="U13" s="16" t="n">
        <v>0.0575610260978348</v>
      </c>
      <c r="V13" s="16" t="n">
        <v>0.0392265864817426</v>
      </c>
      <c r="W13" s="16"/>
      <c r="X13" s="16" t="n">
        <v>0.0345830862903319</v>
      </c>
      <c r="Y13" s="16" t="n">
        <v>0.0473282793086207</v>
      </c>
      <c r="Z13" s="16"/>
      <c r="AA13" s="16" t="n">
        <v>0.0231932848300338</v>
      </c>
      <c r="AB13" s="16" t="n">
        <v>0.0391658692111785</v>
      </c>
      <c r="AC13" s="16" t="n">
        <v>0.0510778817369882</v>
      </c>
      <c r="AD13" s="16"/>
      <c r="AE13" s="16" t="n">
        <v>0.0364516479366186</v>
      </c>
      <c r="AF13" s="16" t="n">
        <v>0.0425274091622012</v>
      </c>
      <c r="AG13" s="16" t="n">
        <v>0.0399149113122325</v>
      </c>
      <c r="AH13" s="16"/>
      <c r="AI13" s="16" t="n">
        <v>0.0266507175788727</v>
      </c>
      <c r="AJ13" s="16" t="n">
        <v>0.0353595806296512</v>
      </c>
    </row>
    <row r="14">
      <c r="B14" s="17" t="s">
        <v>165</v>
      </c>
      <c r="C14" s="23" t="n">
        <v>0.37095041346435</v>
      </c>
      <c r="D14" s="23" t="n">
        <v>0.392106025378577</v>
      </c>
      <c r="E14" s="23" t="n">
        <v>0.341517026212711</v>
      </c>
      <c r="F14" s="23"/>
      <c r="G14" s="23" t="n">
        <v>0.416006002710578</v>
      </c>
      <c r="H14" s="23" t="n">
        <v>0.397529496426028</v>
      </c>
      <c r="I14" s="23" t="n">
        <v>0.328428309743549</v>
      </c>
      <c r="J14" s="23"/>
      <c r="K14" s="23" t="n">
        <v>0.388975087646258</v>
      </c>
      <c r="L14" s="23" t="n">
        <v>0.386331089616877</v>
      </c>
      <c r="M14" s="23" t="n">
        <v>0.372308993025601</v>
      </c>
      <c r="N14" s="23" t="n">
        <v>0.416906301465124</v>
      </c>
      <c r="O14" s="23" t="n">
        <v>0.387718350038884</v>
      </c>
      <c r="P14" s="23" t="n">
        <v>0.338370484941646</v>
      </c>
      <c r="Q14" s="23" t="n">
        <v>0.361917738425486</v>
      </c>
      <c r="R14" s="23" t="n">
        <v>0.349293168752397</v>
      </c>
      <c r="S14" s="23" t="n">
        <v>0.392008817540272</v>
      </c>
      <c r="T14" s="23" t="n">
        <v>0.27292993033061</v>
      </c>
      <c r="U14" s="23" t="n">
        <v>0.379053290058182</v>
      </c>
      <c r="V14" s="23" t="n">
        <v>0.364602814587497</v>
      </c>
      <c r="W14" s="23"/>
      <c r="X14" s="23" t="n">
        <v>0.389400437421088</v>
      </c>
      <c r="Y14" s="23" t="n">
        <v>0.339429007748598</v>
      </c>
      <c r="Z14" s="23"/>
      <c r="AA14" s="23" t="n">
        <v>0.324318578600508</v>
      </c>
      <c r="AB14" s="23" t="n">
        <v>0.402823051602823</v>
      </c>
      <c r="AC14" s="23" t="n">
        <v>0.361998533311651</v>
      </c>
      <c r="AD14" s="23"/>
      <c r="AE14" s="23" t="n">
        <v>0.383459301797707</v>
      </c>
      <c r="AF14" s="23" t="n">
        <v>0.353041651588955</v>
      </c>
      <c r="AG14" s="23" t="n">
        <v>0.375935127365409</v>
      </c>
      <c r="AH14" s="23"/>
      <c r="AI14" s="23" t="n">
        <v>0.358543627727713</v>
      </c>
      <c r="AJ14" s="23" t="n">
        <v>0.374053781122503</v>
      </c>
    </row>
    <row r="15">
      <c r="B15" s="17" t="s">
        <v>164</v>
      </c>
      <c r="C15" s="23" t="n">
        <v>0.441495770786291</v>
      </c>
      <c r="D15" s="23" t="n">
        <v>0.40139445100058</v>
      </c>
      <c r="E15" s="23" t="n">
        <v>0.48579756708395</v>
      </c>
      <c r="F15" s="23"/>
      <c r="G15" s="23" t="n">
        <v>0.420682864963509</v>
      </c>
      <c r="H15" s="23" t="n">
        <v>0.422461444955789</v>
      </c>
      <c r="I15" s="23" t="n">
        <v>0.46742398504554</v>
      </c>
      <c r="J15" s="23"/>
      <c r="K15" s="23" t="n">
        <v>0.427866103047032</v>
      </c>
      <c r="L15" s="23" t="n">
        <v>0.438803707093906</v>
      </c>
      <c r="M15" s="23" t="n">
        <v>0.455936823403568</v>
      </c>
      <c r="N15" s="23" t="n">
        <v>0.413201325591708</v>
      </c>
      <c r="O15" s="23" t="n">
        <v>0.459838167974324</v>
      </c>
      <c r="P15" s="23" t="n">
        <v>0.471440764799495</v>
      </c>
      <c r="Q15" s="23" t="n">
        <v>0.452058738702569</v>
      </c>
      <c r="R15" s="23" t="n">
        <v>0.42227986865982</v>
      </c>
      <c r="S15" s="23" t="n">
        <v>0.404902131626746</v>
      </c>
      <c r="T15" s="23" t="n">
        <v>0.515706956678092</v>
      </c>
      <c r="U15" s="23" t="n">
        <v>0.410490973089767</v>
      </c>
      <c r="V15" s="23" t="n">
        <v>0.400166859495737</v>
      </c>
      <c r="W15" s="23"/>
      <c r="X15" s="23" t="n">
        <v>0.423936126317715</v>
      </c>
      <c r="Y15" s="23" t="n">
        <v>0.471495985355994</v>
      </c>
      <c r="Z15" s="23"/>
      <c r="AA15" s="23" t="n">
        <v>0.48609962188353</v>
      </c>
      <c r="AB15" s="23" t="n">
        <v>0.431135990142015</v>
      </c>
      <c r="AC15" s="23" t="n">
        <v>0.423137883823442</v>
      </c>
      <c r="AD15" s="23"/>
      <c r="AE15" s="23" t="n">
        <v>0.432412843591269</v>
      </c>
      <c r="AF15" s="23" t="n">
        <v>0.461732169306451</v>
      </c>
      <c r="AG15" s="23" t="n">
        <v>0.42244173796197</v>
      </c>
      <c r="AH15" s="23"/>
      <c r="AI15" s="23" t="n">
        <v>0.489847722329183</v>
      </c>
      <c r="AJ15" s="23" t="n">
        <v>0.43053982275804</v>
      </c>
    </row>
    <row r="16">
      <c r="B16" s="17" t="s">
        <v>138</v>
      </c>
      <c r="C16" s="24" t="n">
        <v>0.0705453573219411</v>
      </c>
      <c r="D16" s="24" t="n">
        <v>0.00928842562200344</v>
      </c>
      <c r="E16" s="24" t="n">
        <v>0.144280540871239</v>
      </c>
      <c r="F16" s="24"/>
      <c r="G16" s="24" t="n">
        <v>0.00467686225293068</v>
      </c>
      <c r="H16" s="24" t="n">
        <v>0.0249319485297613</v>
      </c>
      <c r="I16" s="24" t="n">
        <v>0.138995675301991</v>
      </c>
      <c r="J16" s="24"/>
      <c r="K16" s="24" t="n">
        <v>0.0388910154007746</v>
      </c>
      <c r="L16" s="24" t="n">
        <v>0.0524726174770285</v>
      </c>
      <c r="M16" s="24" t="n">
        <v>0.0836278303779666</v>
      </c>
      <c r="N16" s="24" t="n">
        <v>-0.00370497587341606</v>
      </c>
      <c r="O16" s="24" t="n">
        <v>0.0721198179354404</v>
      </c>
      <c r="P16" s="24" t="n">
        <v>0.133070279857848</v>
      </c>
      <c r="Q16" s="24" t="n">
        <v>0.0901410002770835</v>
      </c>
      <c r="R16" s="24" t="n">
        <v>0.0729866999074229</v>
      </c>
      <c r="S16" s="24" t="n">
        <v>0.0128933140864739</v>
      </c>
      <c r="T16" s="24" t="n">
        <v>0.242777026347482</v>
      </c>
      <c r="U16" s="24" t="n">
        <v>0.0314376830315849</v>
      </c>
      <c r="V16" s="24" t="n">
        <v>0.0355640449082393</v>
      </c>
      <c r="W16" s="24"/>
      <c r="X16" s="24" t="n">
        <v>0.0345356888966271</v>
      </c>
      <c r="Y16" s="24" t="n">
        <v>0.132066977607396</v>
      </c>
      <c r="Z16" s="24"/>
      <c r="AA16" s="24" t="n">
        <v>0.161781043283023</v>
      </c>
      <c r="AB16" s="24" t="n">
        <v>0.028312938539192</v>
      </c>
      <c r="AC16" s="24" t="n">
        <v>0.0611393505117916</v>
      </c>
      <c r="AD16" s="24"/>
      <c r="AE16" s="24" t="n">
        <v>0.0489535417935614</v>
      </c>
      <c r="AF16" s="24" t="n">
        <v>0.108690517717496</v>
      </c>
      <c r="AG16" s="24" t="n">
        <v>0.0465066105965606</v>
      </c>
      <c r="AH16" s="24"/>
      <c r="AI16" s="24" t="n">
        <v>0.131304094601469</v>
      </c>
      <c r="AJ16" s="24" t="n">
        <v>0.0564860416355371</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225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219</v>
      </c>
      <c r="C9" s="16" t="n">
        <v>0.215956442881313</v>
      </c>
      <c r="D9" s="16" t="n">
        <v>0.202586552801076</v>
      </c>
      <c r="E9" s="16" t="n">
        <v>0.230664011465092</v>
      </c>
      <c r="F9" s="16"/>
      <c r="G9" s="16" t="n">
        <v>0.243809291164609</v>
      </c>
      <c r="H9" s="16" t="n">
        <v>0.21967699733004</v>
      </c>
      <c r="I9" s="16" t="n">
        <v>0.201494408438861</v>
      </c>
      <c r="J9" s="16"/>
      <c r="K9" s="16" t="n">
        <v>0.225298227896304</v>
      </c>
      <c r="L9" s="16" t="n">
        <v>0.27334324924224</v>
      </c>
      <c r="M9" s="16" t="n">
        <v>0.221213926152779</v>
      </c>
      <c r="N9" s="16" t="n">
        <v>0.24571470777424</v>
      </c>
      <c r="O9" s="16" t="n">
        <v>0.227699119419529</v>
      </c>
      <c r="P9" s="16" t="n">
        <v>0.202169592223478</v>
      </c>
      <c r="Q9" s="16" t="n">
        <v>0.211923843306843</v>
      </c>
      <c r="R9" s="16" t="n">
        <v>0.273257366729172</v>
      </c>
      <c r="S9" s="16" t="n">
        <v>0.197914018841718</v>
      </c>
      <c r="T9" s="16" t="n">
        <v>0.103483450954186</v>
      </c>
      <c r="U9" s="16" t="n">
        <v>0.222111387052082</v>
      </c>
      <c r="V9" s="16" t="n">
        <v>0.11795011450633</v>
      </c>
      <c r="W9" s="16"/>
      <c r="X9" s="16" t="n">
        <v>0.210033059703295</v>
      </c>
      <c r="Y9" s="16" t="n">
        <v>0.22607639528907</v>
      </c>
      <c r="Z9" s="16"/>
      <c r="AA9" s="16" t="n">
        <v>0.220596208476159</v>
      </c>
      <c r="AB9" s="16" t="n">
        <v>0.199558059848717</v>
      </c>
      <c r="AC9" s="16" t="n">
        <v>0.234539034128563</v>
      </c>
      <c r="AD9" s="16"/>
      <c r="AE9" s="16" t="n">
        <v>0.230366606180341</v>
      </c>
      <c r="AF9" s="16" t="n">
        <v>0.18407834844794</v>
      </c>
      <c r="AG9" s="16" t="n">
        <v>0.245701076558651</v>
      </c>
      <c r="AH9" s="16"/>
      <c r="AI9" s="16" t="n">
        <v>0.221874350092079</v>
      </c>
      <c r="AJ9" s="16" t="n">
        <v>0.176487034950517</v>
      </c>
    </row>
    <row r="10">
      <c r="B10" s="17" t="s">
        <v>161</v>
      </c>
      <c r="C10" s="16" t="n">
        <v>0.182288120895361</v>
      </c>
      <c r="D10" s="16" t="n">
        <v>0.133795479837771</v>
      </c>
      <c r="E10" s="16" t="n">
        <v>0.233689583918868</v>
      </c>
      <c r="F10" s="16"/>
      <c r="G10" s="16" t="n">
        <v>0.203701522193925</v>
      </c>
      <c r="H10" s="16" t="n">
        <v>0.189542313456336</v>
      </c>
      <c r="I10" s="16" t="n">
        <v>0.167081999626163</v>
      </c>
      <c r="J10" s="16"/>
      <c r="K10" s="16" t="n">
        <v>0.138085513862432</v>
      </c>
      <c r="L10" s="16" t="n">
        <v>0.197938777977305</v>
      </c>
      <c r="M10" s="16" t="n">
        <v>0.166304316879046</v>
      </c>
      <c r="N10" s="16" t="n">
        <v>0.200518212827376</v>
      </c>
      <c r="O10" s="16" t="n">
        <v>0.214664193325105</v>
      </c>
      <c r="P10" s="16" t="n">
        <v>0.171650049037681</v>
      </c>
      <c r="Q10" s="16" t="n">
        <v>0.153299640865284</v>
      </c>
      <c r="R10" s="16" t="n">
        <v>0.189350495991827</v>
      </c>
      <c r="S10" s="16" t="n">
        <v>0.178041375297544</v>
      </c>
      <c r="T10" s="16" t="n">
        <v>0.229566543474825</v>
      </c>
      <c r="U10" s="16" t="n">
        <v>0.131935209673393</v>
      </c>
      <c r="V10" s="16" t="n">
        <v>0.319653028862204</v>
      </c>
      <c r="W10" s="16"/>
      <c r="X10" s="16" t="n">
        <v>0.217395628900621</v>
      </c>
      <c r="Y10" s="16" t="n">
        <v>0.122307819184227</v>
      </c>
      <c r="Z10" s="16"/>
      <c r="AA10" s="16" t="n">
        <v>0.143168727590741</v>
      </c>
      <c r="AB10" s="16" t="n">
        <v>0.203275358743781</v>
      </c>
      <c r="AC10" s="16" t="n">
        <v>0.182470205100575</v>
      </c>
      <c r="AD10" s="16"/>
      <c r="AE10" s="16" t="n">
        <v>0.162313605221893</v>
      </c>
      <c r="AF10" s="16" t="n">
        <v>0.205891533297831</v>
      </c>
      <c r="AG10" s="16" t="n">
        <v>0.18498531497022</v>
      </c>
      <c r="AH10" s="16"/>
      <c r="AI10" s="16" t="n">
        <v>0.135492941490748</v>
      </c>
      <c r="AJ10" s="16" t="n">
        <v>0.195539099441691</v>
      </c>
    </row>
    <row r="11">
      <c r="B11" s="17" t="s">
        <v>220</v>
      </c>
      <c r="C11" s="16" t="n">
        <v>0.180583410312042</v>
      </c>
      <c r="D11" s="16" t="n">
        <v>0.167656414553603</v>
      </c>
      <c r="E11" s="16" t="n">
        <v>0.192159121499349</v>
      </c>
      <c r="F11" s="16"/>
      <c r="G11" s="16" t="n">
        <v>0.201963827950493</v>
      </c>
      <c r="H11" s="16" t="n">
        <v>0.176756231231614</v>
      </c>
      <c r="I11" s="16" t="n">
        <v>0.175699510245599</v>
      </c>
      <c r="J11" s="16"/>
      <c r="K11" s="16" t="n">
        <v>0.160223054710919</v>
      </c>
      <c r="L11" s="16" t="n">
        <v>0.129906724749169</v>
      </c>
      <c r="M11" s="16" t="n">
        <v>0.19119123363267</v>
      </c>
      <c r="N11" s="16" t="n">
        <v>0.184467316905866</v>
      </c>
      <c r="O11" s="16" t="n">
        <v>0.138533066688925</v>
      </c>
      <c r="P11" s="16" t="n">
        <v>0.22920858098972</v>
      </c>
      <c r="Q11" s="16" t="n">
        <v>0.199070117238372</v>
      </c>
      <c r="R11" s="16" t="n">
        <v>0.172805646246282</v>
      </c>
      <c r="S11" s="16" t="n">
        <v>0.17474481290514</v>
      </c>
      <c r="T11" s="16" t="n">
        <v>0.263883691383693</v>
      </c>
      <c r="U11" s="16" t="n">
        <v>0.211292329959573</v>
      </c>
      <c r="V11" s="16" t="n">
        <v>0.119873893832355</v>
      </c>
      <c r="W11" s="16"/>
      <c r="X11" s="16" t="n">
        <v>0.176546283535398</v>
      </c>
      <c r="Y11" s="16" t="n">
        <v>0.187480740708519</v>
      </c>
      <c r="Z11" s="16"/>
      <c r="AA11" s="16" t="n">
        <v>0.153024939451952</v>
      </c>
      <c r="AB11" s="16" t="n">
        <v>0.181638423430215</v>
      </c>
      <c r="AC11" s="16" t="n">
        <v>0.199076044657994</v>
      </c>
      <c r="AD11" s="16"/>
      <c r="AE11" s="16" t="n">
        <v>0.171271784714482</v>
      </c>
      <c r="AF11" s="16" t="n">
        <v>0.184914389547304</v>
      </c>
      <c r="AG11" s="16" t="n">
        <v>0.196079872285003</v>
      </c>
      <c r="AH11" s="16"/>
      <c r="AI11" s="16" t="n">
        <v>0.15013454585132</v>
      </c>
      <c r="AJ11" s="16" t="n">
        <v>0.173379651413717</v>
      </c>
    </row>
    <row r="12">
      <c r="B12" s="17" t="s">
        <v>159</v>
      </c>
      <c r="C12" s="16" t="n">
        <v>0.380774232447467</v>
      </c>
      <c r="D12" s="16" t="n">
        <v>0.448207356983205</v>
      </c>
      <c r="E12" s="16" t="n">
        <v>0.30939463672245</v>
      </c>
      <c r="F12" s="16"/>
      <c r="G12" s="16" t="n">
        <v>0.314750638278659</v>
      </c>
      <c r="H12" s="16" t="n">
        <v>0.369163977568033</v>
      </c>
      <c r="I12" s="16" t="n">
        <v>0.417652078967975</v>
      </c>
      <c r="J12" s="16"/>
      <c r="K12" s="16" t="n">
        <v>0.457900875562216</v>
      </c>
      <c r="L12" s="16" t="n">
        <v>0.366768509796331</v>
      </c>
      <c r="M12" s="16" t="n">
        <v>0.366460383238382</v>
      </c>
      <c r="N12" s="16" t="n">
        <v>0.328646311432897</v>
      </c>
      <c r="O12" s="16" t="n">
        <v>0.363363704826192</v>
      </c>
      <c r="P12" s="16" t="n">
        <v>0.343058678098258</v>
      </c>
      <c r="Q12" s="16" t="n">
        <v>0.392499043771784</v>
      </c>
      <c r="R12" s="16" t="n">
        <v>0.364586491032719</v>
      </c>
      <c r="S12" s="16" t="n">
        <v>0.405969181148971</v>
      </c>
      <c r="T12" s="16" t="n">
        <v>0.360766190340394</v>
      </c>
      <c r="U12" s="16" t="n">
        <v>0.386690885633391</v>
      </c>
      <c r="V12" s="16" t="n">
        <v>0.357842772801649</v>
      </c>
      <c r="W12" s="16"/>
      <c r="X12" s="16" t="n">
        <v>0.3572199080733</v>
      </c>
      <c r="Y12" s="16" t="n">
        <v>0.421016208105572</v>
      </c>
      <c r="Z12" s="16"/>
      <c r="AA12" s="16" t="n">
        <v>0.453582251529176</v>
      </c>
      <c r="AB12" s="16" t="n">
        <v>0.370109441755334</v>
      </c>
      <c r="AC12" s="16" t="n">
        <v>0.342454200209312</v>
      </c>
      <c r="AD12" s="16"/>
      <c r="AE12" s="16" t="n">
        <v>0.399380605960052</v>
      </c>
      <c r="AF12" s="16" t="n">
        <v>0.382919763910519</v>
      </c>
      <c r="AG12" s="16" t="n">
        <v>0.326762470672039</v>
      </c>
      <c r="AH12" s="16"/>
      <c r="AI12" s="16" t="n">
        <v>0.450326814817402</v>
      </c>
      <c r="AJ12" s="16" t="n">
        <v>0.425608797949074</v>
      </c>
    </row>
    <row r="13">
      <c r="B13" s="17" t="s">
        <v>94</v>
      </c>
      <c r="C13" s="16" t="n">
        <v>0.0403977934638167</v>
      </c>
      <c r="D13" s="16" t="n">
        <v>0.0477541958243455</v>
      </c>
      <c r="E13" s="16" t="n">
        <v>0.034092646394241</v>
      </c>
      <c r="F13" s="16"/>
      <c r="G13" s="16" t="n">
        <v>0.0357747204123144</v>
      </c>
      <c r="H13" s="16" t="n">
        <v>0.0448604804139768</v>
      </c>
      <c r="I13" s="16" t="n">
        <v>0.038072002721402</v>
      </c>
      <c r="J13" s="16"/>
      <c r="K13" s="16" t="n">
        <v>0.0184923279681289</v>
      </c>
      <c r="L13" s="16" t="n">
        <v>0.0320427382349546</v>
      </c>
      <c r="M13" s="16" t="n">
        <v>0.0548301400971232</v>
      </c>
      <c r="N13" s="16" t="n">
        <v>0.0406534510596211</v>
      </c>
      <c r="O13" s="16" t="n">
        <v>0.0557399157402483</v>
      </c>
      <c r="P13" s="16" t="n">
        <v>0.0539130996508626</v>
      </c>
      <c r="Q13" s="16" t="n">
        <v>0.0432073548177172</v>
      </c>
      <c r="R13" s="16" t="n">
        <v>0</v>
      </c>
      <c r="S13" s="16" t="n">
        <v>0.0433306118066268</v>
      </c>
      <c r="T13" s="16" t="n">
        <v>0.0423001238469031</v>
      </c>
      <c r="U13" s="16" t="n">
        <v>0.0479701876815619</v>
      </c>
      <c r="V13" s="16" t="n">
        <v>0.0846801899974625</v>
      </c>
      <c r="W13" s="16"/>
      <c r="X13" s="16" t="n">
        <v>0.0388051197873857</v>
      </c>
      <c r="Y13" s="16" t="n">
        <v>0.0431188367126112</v>
      </c>
      <c r="Z13" s="16"/>
      <c r="AA13" s="16" t="n">
        <v>0.0296278729519718</v>
      </c>
      <c r="AB13" s="16" t="n">
        <v>0.0454187162219533</v>
      </c>
      <c r="AC13" s="16" t="n">
        <v>0.0414605159035566</v>
      </c>
      <c r="AD13" s="16"/>
      <c r="AE13" s="16" t="n">
        <v>0.0366673979232326</v>
      </c>
      <c r="AF13" s="16" t="n">
        <v>0.042195964796406</v>
      </c>
      <c r="AG13" s="16" t="n">
        <v>0.0464712655140874</v>
      </c>
      <c r="AH13" s="16"/>
      <c r="AI13" s="16" t="n">
        <v>0.0421713477484521</v>
      </c>
      <c r="AJ13" s="16" t="n">
        <v>0.028985416245001</v>
      </c>
    </row>
    <row r="14">
      <c r="B14" s="17" t="s">
        <v>165</v>
      </c>
      <c r="C14" s="23" t="n">
        <v>0.398244563776674</v>
      </c>
      <c r="D14" s="23" t="n">
        <v>0.336382032638847</v>
      </c>
      <c r="E14" s="23" t="n">
        <v>0.46435359538396</v>
      </c>
      <c r="F14" s="23"/>
      <c r="G14" s="23" t="n">
        <v>0.447510813358534</v>
      </c>
      <c r="H14" s="23" t="n">
        <v>0.409219310786376</v>
      </c>
      <c r="I14" s="23" t="n">
        <v>0.368576408065024</v>
      </c>
      <c r="J14" s="23"/>
      <c r="K14" s="23" t="n">
        <v>0.363383741758736</v>
      </c>
      <c r="L14" s="23" t="n">
        <v>0.471282027219545</v>
      </c>
      <c r="M14" s="23" t="n">
        <v>0.387518243031825</v>
      </c>
      <c r="N14" s="23" t="n">
        <v>0.446232920601616</v>
      </c>
      <c r="O14" s="23" t="n">
        <v>0.442363312744634</v>
      </c>
      <c r="P14" s="23" t="n">
        <v>0.373819641261159</v>
      </c>
      <c r="Q14" s="23" t="n">
        <v>0.365223484172127</v>
      </c>
      <c r="R14" s="23" t="n">
        <v>0.462607862720999</v>
      </c>
      <c r="S14" s="23" t="n">
        <v>0.375955394139263</v>
      </c>
      <c r="T14" s="23" t="n">
        <v>0.333049994429011</v>
      </c>
      <c r="U14" s="23" t="n">
        <v>0.354046596725475</v>
      </c>
      <c r="V14" s="23" t="n">
        <v>0.437603143368534</v>
      </c>
      <c r="W14" s="23"/>
      <c r="X14" s="23" t="n">
        <v>0.427428688603917</v>
      </c>
      <c r="Y14" s="23" t="n">
        <v>0.348384214473297</v>
      </c>
      <c r="Z14" s="23"/>
      <c r="AA14" s="23" t="n">
        <v>0.3637649360669</v>
      </c>
      <c r="AB14" s="23" t="n">
        <v>0.402833418592498</v>
      </c>
      <c r="AC14" s="23" t="n">
        <v>0.417009239229137</v>
      </c>
      <c r="AD14" s="23"/>
      <c r="AE14" s="23" t="n">
        <v>0.392680211402234</v>
      </c>
      <c r="AF14" s="23" t="n">
        <v>0.38996988174577</v>
      </c>
      <c r="AG14" s="23" t="n">
        <v>0.430686391528871</v>
      </c>
      <c r="AH14" s="23"/>
      <c r="AI14" s="23" t="n">
        <v>0.357367291582827</v>
      </c>
      <c r="AJ14" s="23" t="n">
        <v>0.372026134392208</v>
      </c>
    </row>
    <row r="15">
      <c r="B15" s="17" t="s">
        <v>164</v>
      </c>
      <c r="C15" s="23" t="n">
        <v>0.421172025911284</v>
      </c>
      <c r="D15" s="23" t="n">
        <v>0.495961552807551</v>
      </c>
      <c r="E15" s="23" t="n">
        <v>0.343487283116691</v>
      </c>
      <c r="F15" s="23"/>
      <c r="G15" s="23" t="n">
        <v>0.350525358690973</v>
      </c>
      <c r="H15" s="23" t="n">
        <v>0.414024457982009</v>
      </c>
      <c r="I15" s="23" t="n">
        <v>0.455724081689377</v>
      </c>
      <c r="J15" s="23"/>
      <c r="K15" s="23" t="n">
        <v>0.476393203530345</v>
      </c>
      <c r="L15" s="23" t="n">
        <v>0.398811248031286</v>
      </c>
      <c r="M15" s="23" t="n">
        <v>0.421290523335505</v>
      </c>
      <c r="N15" s="23" t="n">
        <v>0.369299762492518</v>
      </c>
      <c r="O15" s="23" t="n">
        <v>0.419103620566441</v>
      </c>
      <c r="P15" s="23" t="n">
        <v>0.396971777749121</v>
      </c>
      <c r="Q15" s="23" t="n">
        <v>0.435706398589501</v>
      </c>
      <c r="R15" s="23" t="n">
        <v>0.364586491032719</v>
      </c>
      <c r="S15" s="23" t="n">
        <v>0.449299792955597</v>
      </c>
      <c r="T15" s="23" t="n">
        <v>0.403066314187297</v>
      </c>
      <c r="U15" s="23" t="n">
        <v>0.434661073314953</v>
      </c>
      <c r="V15" s="23" t="n">
        <v>0.442522962799111</v>
      </c>
      <c r="W15" s="23"/>
      <c r="X15" s="23" t="n">
        <v>0.396025027860686</v>
      </c>
      <c r="Y15" s="23" t="n">
        <v>0.464135044818184</v>
      </c>
      <c r="Z15" s="23"/>
      <c r="AA15" s="23" t="n">
        <v>0.483210124481148</v>
      </c>
      <c r="AB15" s="23" t="n">
        <v>0.415528157977287</v>
      </c>
      <c r="AC15" s="23" t="n">
        <v>0.383914716112869</v>
      </c>
      <c r="AD15" s="23"/>
      <c r="AE15" s="23" t="n">
        <v>0.436048003883284</v>
      </c>
      <c r="AF15" s="23" t="n">
        <v>0.425115728706925</v>
      </c>
      <c r="AG15" s="23" t="n">
        <v>0.373233736186126</v>
      </c>
      <c r="AH15" s="23"/>
      <c r="AI15" s="23" t="n">
        <v>0.492498162565854</v>
      </c>
      <c r="AJ15" s="23" t="n">
        <v>0.454594214194075</v>
      </c>
    </row>
    <row r="16">
      <c r="B16" s="17" t="s">
        <v>138</v>
      </c>
      <c r="C16" s="24" t="n">
        <v>0.0229274621346096</v>
      </c>
      <c r="D16" s="24" t="n">
        <v>0.159579520168704</v>
      </c>
      <c r="E16" s="24" t="n">
        <v>-0.120866312267269</v>
      </c>
      <c r="F16" s="24"/>
      <c r="G16" s="24" t="n">
        <v>-0.0969854546675605</v>
      </c>
      <c r="H16" s="24" t="n">
        <v>0.00480514719563346</v>
      </c>
      <c r="I16" s="24" t="n">
        <v>0.0871476736243533</v>
      </c>
      <c r="J16" s="24"/>
      <c r="K16" s="24" t="n">
        <v>0.113009461771609</v>
      </c>
      <c r="L16" s="24" t="n">
        <v>-0.0724707791882593</v>
      </c>
      <c r="M16" s="24" t="n">
        <v>0.0337722803036798</v>
      </c>
      <c r="N16" s="24" t="n">
        <v>-0.0769331581090983</v>
      </c>
      <c r="O16" s="24" t="n">
        <v>-0.0232596921781935</v>
      </c>
      <c r="P16" s="24" t="n">
        <v>0.0231521364879615</v>
      </c>
      <c r="Q16" s="24" t="n">
        <v>0.0704829144173738</v>
      </c>
      <c r="R16" s="24" t="n">
        <v>-0.0980213716882798</v>
      </c>
      <c r="S16" s="24" t="n">
        <v>0.0733443988163348</v>
      </c>
      <c r="T16" s="24" t="n">
        <v>0.0700163197582865</v>
      </c>
      <c r="U16" s="24" t="n">
        <v>0.080614476589478</v>
      </c>
      <c r="V16" s="24" t="n">
        <v>0.00491981943057762</v>
      </c>
      <c r="W16" s="24"/>
      <c r="X16" s="24" t="n">
        <v>-0.031403660743231</v>
      </c>
      <c r="Y16" s="24" t="n">
        <v>0.115750830344887</v>
      </c>
      <c r="Z16" s="24"/>
      <c r="AA16" s="24" t="n">
        <v>0.119445188414248</v>
      </c>
      <c r="AB16" s="24" t="n">
        <v>0.0126947393847891</v>
      </c>
      <c r="AC16" s="24" t="n">
        <v>-0.0330945231162686</v>
      </c>
      <c r="AD16" s="24"/>
      <c r="AE16" s="24" t="n">
        <v>0.04336779248105</v>
      </c>
      <c r="AF16" s="24" t="n">
        <v>0.035145846961155</v>
      </c>
      <c r="AG16" s="24" t="n">
        <v>-0.0574526553427446</v>
      </c>
      <c r="AH16" s="24"/>
      <c r="AI16" s="24" t="n">
        <v>0.135130870983027</v>
      </c>
      <c r="AJ16" s="24" t="n">
        <v>0.0825680798018665</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221</v>
      </c>
    </row>
    <row r="6" ht="50" customHeight="1">
      <c r="B6" s="19" t="s">
        <v>15</v>
      </c>
      <c r="C6" s="19" t="s">
        <v>226</v>
      </c>
      <c r="D6" s="19" t="s">
        <v>227</v>
      </c>
      <c r="E6" s="19" t="s">
        <v>228</v>
      </c>
      <c r="F6" s="19" t="s">
        <v>229</v>
      </c>
    </row>
    <row r="7">
      <c r="B7" s="17" t="s">
        <v>219</v>
      </c>
      <c r="C7" s="16" t="n">
        <v>0.0865712695516916</v>
      </c>
      <c r="D7" s="16" t="n">
        <v>0.0903081336984046</v>
      </c>
      <c r="E7" s="16" t="n">
        <v>0.0866496896261481</v>
      </c>
      <c r="F7" s="16" t="n">
        <v>0.090549406089958</v>
      </c>
    </row>
    <row r="8">
      <c r="B8" s="17" t="s">
        <v>161</v>
      </c>
      <c r="C8" s="16" t="n">
        <v>0.1715590929432</v>
      </c>
      <c r="D8" s="16" t="n">
        <v>0.111726134754142</v>
      </c>
      <c r="E8" s="16" t="n">
        <v>0.104479359063171</v>
      </c>
      <c r="F8" s="16" t="n">
        <v>0.0954910774429415</v>
      </c>
    </row>
    <row r="9">
      <c r="B9" s="17" t="s">
        <v>220</v>
      </c>
      <c r="C9" s="16" t="n">
        <v>0.304293571956442</v>
      </c>
      <c r="D9" s="16" t="n">
        <v>0.261350033160291</v>
      </c>
      <c r="E9" s="16" t="n">
        <v>0.255282951222615</v>
      </c>
      <c r="F9" s="16" t="n">
        <v>0.247667077524478</v>
      </c>
    </row>
    <row r="10">
      <c r="B10" s="17" t="s">
        <v>159</v>
      </c>
      <c r="C10" s="16" t="n">
        <v>0.32285442894553</v>
      </c>
      <c r="D10" s="16" t="n">
        <v>0.42017068194051</v>
      </c>
      <c r="E10" s="16" t="n">
        <v>0.424878817087889</v>
      </c>
      <c r="F10" s="16" t="n">
        <v>0.432179615185221</v>
      </c>
    </row>
    <row r="11">
      <c r="B11" s="17" t="s">
        <v>94</v>
      </c>
      <c r="C11" s="16" t="n">
        <v>0.114721636603136</v>
      </c>
      <c r="D11" s="16" t="n">
        <v>0.116445016446652</v>
      </c>
      <c r="E11" s="16" t="n">
        <v>0.128709183000176</v>
      </c>
      <c r="F11" s="16" t="n">
        <v>0.134112823757402</v>
      </c>
    </row>
    <row r="12">
      <c r="B12" s="25" t="s">
        <v>165</v>
      </c>
      <c r="C12" s="23" t="n">
        <v>0.258130362494892</v>
      </c>
      <c r="D12" s="23" t="n">
        <v>0.202034268452547</v>
      </c>
      <c r="E12" s="23" t="n">
        <v>0.191129048689319</v>
      </c>
      <c r="F12" s="23" t="n">
        <v>0.1860404835329</v>
      </c>
    </row>
    <row r="13">
      <c r="B13" s="25" t="s">
        <v>164</v>
      </c>
      <c r="C13" s="23" t="n">
        <v>0.437576065548666</v>
      </c>
      <c r="D13" s="23" t="n">
        <v>0.536615698387162</v>
      </c>
      <c r="E13" s="23" t="n">
        <v>0.553588000088066</v>
      </c>
      <c r="F13" s="23" t="n">
        <v>0.566292438942623</v>
      </c>
    </row>
    <row r="14">
      <c r="B14" s="25" t="s">
        <v>138</v>
      </c>
      <c r="C14" s="24" t="n">
        <v>0.179445703053774</v>
      </c>
      <c r="D14" s="24" t="n">
        <v>0.334581429934615</v>
      </c>
      <c r="E14" s="24" t="n">
        <v>0.362458951398746</v>
      </c>
      <c r="F14" s="24" t="n">
        <v>0.380251955409723</v>
      </c>
    </row>
    <row r="15">
      <c r="B15" s="18"/>
      <c r="C15" s="18"/>
      <c r="D15" s="18"/>
      <c r="E15" s="18"/>
      <c r="F15" s="18"/>
    </row>
    <row r="16">
      <c r="B16" t="s">
        <v>63</v>
      </c>
    </row>
    <row r="17">
      <c r="B17" t="s">
        <v>64</v>
      </c>
    </row>
    <row r="21">
      <c r="B21"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230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219</v>
      </c>
      <c r="C9" s="16" t="n">
        <v>0.0865712695516916</v>
      </c>
      <c r="D9" s="16" t="n">
        <v>0.098842978274166</v>
      </c>
      <c r="E9" s="16" t="n">
        <v>0.0744920934772517</v>
      </c>
      <c r="F9" s="16"/>
      <c r="G9" s="16" t="n">
        <v>0.0908382631923405</v>
      </c>
      <c r="H9" s="16" t="n">
        <v>0.0948017567438051</v>
      </c>
      <c r="I9" s="16" t="n">
        <v>0.0772290150351675</v>
      </c>
      <c r="J9" s="16"/>
      <c r="K9" s="16" t="n">
        <v>0.0939098117471753</v>
      </c>
      <c r="L9" s="16" t="n">
        <v>0.075907270834177</v>
      </c>
      <c r="M9" s="16" t="n">
        <v>0.132672438702739</v>
      </c>
      <c r="N9" s="16" t="n">
        <v>0.100958269655229</v>
      </c>
      <c r="O9" s="16" t="n">
        <v>0.0991669965223106</v>
      </c>
      <c r="P9" s="16" t="n">
        <v>0.0957628638483388</v>
      </c>
      <c r="Q9" s="16" t="n">
        <v>0.0653989455024127</v>
      </c>
      <c r="R9" s="16" t="n">
        <v>0.0793048076004262</v>
      </c>
      <c r="S9" s="16" t="n">
        <v>0.0874130688176991</v>
      </c>
      <c r="T9" s="16" t="n">
        <v>0.0274741066071321</v>
      </c>
      <c r="U9" s="16" t="n">
        <v>0.13135394104781</v>
      </c>
      <c r="V9" s="16" t="n">
        <v>0.02272680175786</v>
      </c>
      <c r="W9" s="16"/>
      <c r="X9" s="16" t="n">
        <v>0.0774118704435544</v>
      </c>
      <c r="Y9" s="16" t="n">
        <v>0.102219874457413</v>
      </c>
      <c r="Z9" s="16"/>
      <c r="AA9" s="16" t="n">
        <v>0.0833782754330886</v>
      </c>
      <c r="AB9" s="16" t="n">
        <v>0.0891348022816958</v>
      </c>
      <c r="AC9" s="16" t="n">
        <v>0.0854485250035665</v>
      </c>
      <c r="AD9" s="16"/>
      <c r="AE9" s="16" t="n">
        <v>0.0914164415944114</v>
      </c>
      <c r="AF9" s="16" t="n">
        <v>0.0844721685142814</v>
      </c>
      <c r="AG9" s="16" t="n">
        <v>0.0781782758498618</v>
      </c>
      <c r="AH9" s="16"/>
      <c r="AI9" s="16" t="n">
        <v>0.0741327046888886</v>
      </c>
      <c r="AJ9" s="16" t="n">
        <v>0.0871362817764367</v>
      </c>
    </row>
    <row r="10">
      <c r="B10" s="17" t="s">
        <v>161</v>
      </c>
      <c r="C10" s="16" t="n">
        <v>0.1715590929432</v>
      </c>
      <c r="D10" s="16" t="n">
        <v>0.158678452051353</v>
      </c>
      <c r="E10" s="16" t="n">
        <v>0.18601998108107</v>
      </c>
      <c r="F10" s="16"/>
      <c r="G10" s="16" t="n">
        <v>0.187060913573311</v>
      </c>
      <c r="H10" s="16" t="n">
        <v>0.168149537161463</v>
      </c>
      <c r="I10" s="16" t="n">
        <v>0.168608476338543</v>
      </c>
      <c r="J10" s="16"/>
      <c r="K10" s="16" t="n">
        <v>0.132189959484395</v>
      </c>
      <c r="L10" s="16" t="n">
        <v>0.178097646132456</v>
      </c>
      <c r="M10" s="16" t="n">
        <v>0.205130874503447</v>
      </c>
      <c r="N10" s="16" t="n">
        <v>0.163187477558034</v>
      </c>
      <c r="O10" s="16" t="n">
        <v>0.160686637834116</v>
      </c>
      <c r="P10" s="16" t="n">
        <v>0.147881613190678</v>
      </c>
      <c r="Q10" s="16" t="n">
        <v>0.201986748158271</v>
      </c>
      <c r="R10" s="16" t="n">
        <v>0.194438125379419</v>
      </c>
      <c r="S10" s="16" t="n">
        <v>0.207381392845025</v>
      </c>
      <c r="T10" s="16" t="n">
        <v>0.15853264183906</v>
      </c>
      <c r="U10" s="16" t="n">
        <v>0.127095109055764</v>
      </c>
      <c r="V10" s="16" t="n">
        <v>0.216806761866858</v>
      </c>
      <c r="W10" s="16"/>
      <c r="X10" s="16" t="n">
        <v>0.176818597346788</v>
      </c>
      <c r="Y10" s="16" t="n">
        <v>0.162573360861876</v>
      </c>
      <c r="Z10" s="16"/>
      <c r="AA10" s="16" t="n">
        <v>0.157041108861918</v>
      </c>
      <c r="AB10" s="16" t="n">
        <v>0.1758755250585</v>
      </c>
      <c r="AC10" s="16" t="n">
        <v>0.176271096994725</v>
      </c>
      <c r="AD10" s="16"/>
      <c r="AE10" s="16" t="n">
        <v>0.149075989098502</v>
      </c>
      <c r="AF10" s="16" t="n">
        <v>0.177054570719248</v>
      </c>
      <c r="AG10" s="16" t="n">
        <v>0.219564223059348</v>
      </c>
      <c r="AH10" s="16"/>
      <c r="AI10" s="16" t="n">
        <v>0.16446622043555</v>
      </c>
      <c r="AJ10" s="16" t="n">
        <v>0.170074451342816</v>
      </c>
    </row>
    <row r="11">
      <c r="B11" s="17" t="s">
        <v>220</v>
      </c>
      <c r="C11" s="16" t="n">
        <v>0.304293571956442</v>
      </c>
      <c r="D11" s="16" t="n">
        <v>0.294565741530112</v>
      </c>
      <c r="E11" s="16" t="n">
        <v>0.313542998933562</v>
      </c>
      <c r="F11" s="16"/>
      <c r="G11" s="16" t="n">
        <v>0.334524925532572</v>
      </c>
      <c r="H11" s="16" t="n">
        <v>0.317119034619312</v>
      </c>
      <c r="I11" s="16" t="n">
        <v>0.280421669583341</v>
      </c>
      <c r="J11" s="16"/>
      <c r="K11" s="16" t="n">
        <v>0.255301346872624</v>
      </c>
      <c r="L11" s="16" t="n">
        <v>0.320102175656015</v>
      </c>
      <c r="M11" s="16" t="n">
        <v>0.28032440570095</v>
      </c>
      <c r="N11" s="16" t="n">
        <v>0.296255506783262</v>
      </c>
      <c r="O11" s="16" t="n">
        <v>0.309143159241247</v>
      </c>
      <c r="P11" s="16" t="n">
        <v>0.349751153434045</v>
      </c>
      <c r="Q11" s="16" t="n">
        <v>0.328137071720034</v>
      </c>
      <c r="R11" s="16" t="n">
        <v>0.316571523122774</v>
      </c>
      <c r="S11" s="16" t="n">
        <v>0.304542800137776</v>
      </c>
      <c r="T11" s="16" t="n">
        <v>0.29617549126357</v>
      </c>
      <c r="U11" s="16" t="n">
        <v>0.299338588991016</v>
      </c>
      <c r="V11" s="16" t="n">
        <v>0.356247245782669</v>
      </c>
      <c r="W11" s="16"/>
      <c r="X11" s="16" t="n">
        <v>0.315348511110299</v>
      </c>
      <c r="Y11" s="16" t="n">
        <v>0.285406484164644</v>
      </c>
      <c r="Z11" s="16"/>
      <c r="AA11" s="16" t="n">
        <v>0.271456567587968</v>
      </c>
      <c r="AB11" s="16" t="n">
        <v>0.303624890462265</v>
      </c>
      <c r="AC11" s="16" t="n">
        <v>0.328904083829596</v>
      </c>
      <c r="AD11" s="16"/>
      <c r="AE11" s="16" t="n">
        <v>0.310451199376769</v>
      </c>
      <c r="AF11" s="16" t="n">
        <v>0.311600014987551</v>
      </c>
      <c r="AG11" s="16" t="n">
        <v>0.27234180740671</v>
      </c>
      <c r="AH11" s="16"/>
      <c r="AI11" s="16" t="n">
        <v>0.275575052636306</v>
      </c>
      <c r="AJ11" s="16" t="n">
        <v>0.28115716431137</v>
      </c>
    </row>
    <row r="12">
      <c r="B12" s="17" t="s">
        <v>159</v>
      </c>
      <c r="C12" s="16" t="n">
        <v>0.32285442894553</v>
      </c>
      <c r="D12" s="16" t="n">
        <v>0.339372605779508</v>
      </c>
      <c r="E12" s="16" t="n">
        <v>0.308451279421293</v>
      </c>
      <c r="F12" s="16"/>
      <c r="G12" s="16" t="n">
        <v>0.245803446449557</v>
      </c>
      <c r="H12" s="16" t="n">
        <v>0.31101375443857</v>
      </c>
      <c r="I12" s="16" t="n">
        <v>0.364302006890977</v>
      </c>
      <c r="J12" s="16"/>
      <c r="K12" s="16" t="n">
        <v>0.413164694033851</v>
      </c>
      <c r="L12" s="16" t="n">
        <v>0.289241838358036</v>
      </c>
      <c r="M12" s="16" t="n">
        <v>0.268997631032536</v>
      </c>
      <c r="N12" s="16" t="n">
        <v>0.335984719895047</v>
      </c>
      <c r="O12" s="16" t="n">
        <v>0.321108215805682</v>
      </c>
      <c r="P12" s="16" t="n">
        <v>0.314000985286811</v>
      </c>
      <c r="Q12" s="16" t="n">
        <v>0.311499696647717</v>
      </c>
      <c r="R12" s="16" t="n">
        <v>0.318104695219488</v>
      </c>
      <c r="S12" s="16" t="n">
        <v>0.306617330206844</v>
      </c>
      <c r="T12" s="16" t="n">
        <v>0.344300404793993</v>
      </c>
      <c r="U12" s="16" t="n">
        <v>0.265152073703377</v>
      </c>
      <c r="V12" s="16" t="n">
        <v>0.308791105399317</v>
      </c>
      <c r="W12" s="16"/>
      <c r="X12" s="16" t="n">
        <v>0.301148675847541</v>
      </c>
      <c r="Y12" s="16" t="n">
        <v>0.35993816668874</v>
      </c>
      <c r="Z12" s="16"/>
      <c r="AA12" s="16" t="n">
        <v>0.410508798896918</v>
      </c>
      <c r="AB12" s="16" t="n">
        <v>0.316718452510297</v>
      </c>
      <c r="AC12" s="16" t="n">
        <v>0.267754303026574</v>
      </c>
      <c r="AD12" s="16"/>
      <c r="AE12" s="16" t="n">
        <v>0.352586569808597</v>
      </c>
      <c r="AF12" s="16" t="n">
        <v>0.297728052466921</v>
      </c>
      <c r="AG12" s="16" t="n">
        <v>0.297483415830328</v>
      </c>
      <c r="AH12" s="16"/>
      <c r="AI12" s="16" t="n">
        <v>0.416195215127518</v>
      </c>
      <c r="AJ12" s="16" t="n">
        <v>0.351313832840172</v>
      </c>
    </row>
    <row r="13">
      <c r="B13" s="17" t="s">
        <v>94</v>
      </c>
      <c r="C13" s="16" t="n">
        <v>0.114721636603136</v>
      </c>
      <c r="D13" s="16" t="n">
        <v>0.108540222364861</v>
      </c>
      <c r="E13" s="16" t="n">
        <v>0.117493647086823</v>
      </c>
      <c r="F13" s="16"/>
      <c r="G13" s="16" t="n">
        <v>0.141772451252219</v>
      </c>
      <c r="H13" s="16" t="n">
        <v>0.10891591703685</v>
      </c>
      <c r="I13" s="16" t="n">
        <v>0.10943883215197</v>
      </c>
      <c r="J13" s="16"/>
      <c r="K13" s="16" t="n">
        <v>0.105434187861955</v>
      </c>
      <c r="L13" s="16" t="n">
        <v>0.136651069019317</v>
      </c>
      <c r="M13" s="16" t="n">
        <v>0.112874650060328</v>
      </c>
      <c r="N13" s="16" t="n">
        <v>0.103614026108428</v>
      </c>
      <c r="O13" s="16" t="n">
        <v>0.109894990596645</v>
      </c>
      <c r="P13" s="16" t="n">
        <v>0.0926033842401274</v>
      </c>
      <c r="Q13" s="16" t="n">
        <v>0.0929775379715652</v>
      </c>
      <c r="R13" s="16" t="n">
        <v>0.0915808486778935</v>
      </c>
      <c r="S13" s="16" t="n">
        <v>0.0940454079926557</v>
      </c>
      <c r="T13" s="16" t="n">
        <v>0.173517355496246</v>
      </c>
      <c r="U13" s="16" t="n">
        <v>0.177060287202033</v>
      </c>
      <c r="V13" s="16" t="n">
        <v>0.0954280851932957</v>
      </c>
      <c r="W13" s="16"/>
      <c r="X13" s="16" t="n">
        <v>0.129272345251817</v>
      </c>
      <c r="Y13" s="16" t="n">
        <v>0.0898621138273268</v>
      </c>
      <c r="Z13" s="16"/>
      <c r="AA13" s="16" t="n">
        <v>0.0776152492201079</v>
      </c>
      <c r="AB13" s="16" t="n">
        <v>0.114646329687242</v>
      </c>
      <c r="AC13" s="16" t="n">
        <v>0.141621991145538</v>
      </c>
      <c r="AD13" s="16"/>
      <c r="AE13" s="16" t="n">
        <v>0.0964698001217205</v>
      </c>
      <c r="AF13" s="16" t="n">
        <v>0.129145193311999</v>
      </c>
      <c r="AG13" s="16" t="n">
        <v>0.132432277853752</v>
      </c>
      <c r="AH13" s="16"/>
      <c r="AI13" s="16" t="n">
        <v>0.0696308071117371</v>
      </c>
      <c r="AJ13" s="16" t="n">
        <v>0.110318269729205</v>
      </c>
    </row>
    <row r="14">
      <c r="B14" s="17" t="s">
        <v>165</v>
      </c>
      <c r="C14" s="23" t="n">
        <v>0.258130362494892</v>
      </c>
      <c r="D14" s="23" t="n">
        <v>0.257521430325519</v>
      </c>
      <c r="E14" s="23" t="n">
        <v>0.260512074558321</v>
      </c>
      <c r="F14" s="23"/>
      <c r="G14" s="23" t="n">
        <v>0.277899176765652</v>
      </c>
      <c r="H14" s="23" t="n">
        <v>0.262951293905268</v>
      </c>
      <c r="I14" s="23" t="n">
        <v>0.245837491373711</v>
      </c>
      <c r="J14" s="23"/>
      <c r="K14" s="23" t="n">
        <v>0.22609977123157</v>
      </c>
      <c r="L14" s="23" t="n">
        <v>0.254004916966633</v>
      </c>
      <c r="M14" s="23" t="n">
        <v>0.337803313206186</v>
      </c>
      <c r="N14" s="23" t="n">
        <v>0.264145747213263</v>
      </c>
      <c r="O14" s="23" t="n">
        <v>0.259853634356427</v>
      </c>
      <c r="P14" s="23" t="n">
        <v>0.243644477039017</v>
      </c>
      <c r="Q14" s="23" t="n">
        <v>0.267385693660684</v>
      </c>
      <c r="R14" s="23" t="n">
        <v>0.273742932979845</v>
      </c>
      <c r="S14" s="23" t="n">
        <v>0.294794461662724</v>
      </c>
      <c r="T14" s="23" t="n">
        <v>0.186006748446192</v>
      </c>
      <c r="U14" s="23" t="n">
        <v>0.258449050103574</v>
      </c>
      <c r="V14" s="23" t="n">
        <v>0.239533563624718</v>
      </c>
      <c r="W14" s="23"/>
      <c r="X14" s="23" t="n">
        <v>0.254230467790342</v>
      </c>
      <c r="Y14" s="23" t="n">
        <v>0.264793235319289</v>
      </c>
      <c r="Z14" s="23"/>
      <c r="AA14" s="23" t="n">
        <v>0.240419384295006</v>
      </c>
      <c r="AB14" s="23" t="n">
        <v>0.265010327340196</v>
      </c>
      <c r="AC14" s="23" t="n">
        <v>0.261719621998292</v>
      </c>
      <c r="AD14" s="23"/>
      <c r="AE14" s="23" t="n">
        <v>0.240492430692913</v>
      </c>
      <c r="AF14" s="23" t="n">
        <v>0.261526739233529</v>
      </c>
      <c r="AG14" s="23" t="n">
        <v>0.297742498909209</v>
      </c>
      <c r="AH14" s="23"/>
      <c r="AI14" s="23" t="n">
        <v>0.238598925124439</v>
      </c>
      <c r="AJ14" s="23" t="n">
        <v>0.257210733119253</v>
      </c>
    </row>
    <row r="15">
      <c r="B15" s="17" t="s">
        <v>164</v>
      </c>
      <c r="C15" s="23" t="n">
        <v>0.437576065548666</v>
      </c>
      <c r="D15" s="23" t="n">
        <v>0.447912828144369</v>
      </c>
      <c r="E15" s="23" t="n">
        <v>0.425944926508116</v>
      </c>
      <c r="F15" s="23"/>
      <c r="G15" s="23" t="n">
        <v>0.387575897701776</v>
      </c>
      <c r="H15" s="23" t="n">
        <v>0.41992967147542</v>
      </c>
      <c r="I15" s="23" t="n">
        <v>0.473740839042948</v>
      </c>
      <c r="J15" s="23"/>
      <c r="K15" s="23" t="n">
        <v>0.518598881895806</v>
      </c>
      <c r="L15" s="23" t="n">
        <v>0.425892907377352</v>
      </c>
      <c r="M15" s="23" t="n">
        <v>0.381872281092864</v>
      </c>
      <c r="N15" s="23" t="n">
        <v>0.439598746003475</v>
      </c>
      <c r="O15" s="23" t="n">
        <v>0.431003206402327</v>
      </c>
      <c r="P15" s="23" t="n">
        <v>0.406604369526938</v>
      </c>
      <c r="Q15" s="23" t="n">
        <v>0.404477234619282</v>
      </c>
      <c r="R15" s="23" t="n">
        <v>0.409685543897382</v>
      </c>
      <c r="S15" s="23" t="n">
        <v>0.4006627381995</v>
      </c>
      <c r="T15" s="23" t="n">
        <v>0.517817760290239</v>
      </c>
      <c r="U15" s="23" t="n">
        <v>0.44221236090541</v>
      </c>
      <c r="V15" s="23" t="n">
        <v>0.404219190592612</v>
      </c>
      <c r="W15" s="23"/>
      <c r="X15" s="23" t="n">
        <v>0.430421021099358</v>
      </c>
      <c r="Y15" s="23" t="n">
        <v>0.449800280516067</v>
      </c>
      <c r="Z15" s="23"/>
      <c r="AA15" s="23" t="n">
        <v>0.488124048117026</v>
      </c>
      <c r="AB15" s="23" t="n">
        <v>0.431364782197539</v>
      </c>
      <c r="AC15" s="23" t="n">
        <v>0.409376294172112</v>
      </c>
      <c r="AD15" s="23"/>
      <c r="AE15" s="23" t="n">
        <v>0.449056369930317</v>
      </c>
      <c r="AF15" s="23" t="n">
        <v>0.426873245778919</v>
      </c>
      <c r="AG15" s="23" t="n">
        <v>0.42991569368408</v>
      </c>
      <c r="AH15" s="23"/>
      <c r="AI15" s="23" t="n">
        <v>0.485826022239255</v>
      </c>
      <c r="AJ15" s="23" t="n">
        <v>0.461632102569377</v>
      </c>
    </row>
    <row r="16">
      <c r="B16" s="17" t="s">
        <v>138</v>
      </c>
      <c r="C16" s="24" t="n">
        <v>0.179445703053774</v>
      </c>
      <c r="D16" s="24" t="n">
        <v>0.19039139781885</v>
      </c>
      <c r="E16" s="24" t="n">
        <v>0.165432851949795</v>
      </c>
      <c r="F16" s="24"/>
      <c r="G16" s="24" t="n">
        <v>0.109676720936125</v>
      </c>
      <c r="H16" s="24" t="n">
        <v>0.156978377570153</v>
      </c>
      <c r="I16" s="24" t="n">
        <v>0.227903347669237</v>
      </c>
      <c r="J16" s="24"/>
      <c r="K16" s="24" t="n">
        <v>0.292499110664235</v>
      </c>
      <c r="L16" s="24" t="n">
        <v>0.171887990410719</v>
      </c>
      <c r="M16" s="24" t="n">
        <v>0.0440689678866774</v>
      </c>
      <c r="N16" s="24" t="n">
        <v>0.175452998790212</v>
      </c>
      <c r="O16" s="24" t="n">
        <v>0.1711495720459</v>
      </c>
      <c r="P16" s="24" t="n">
        <v>0.162959892487921</v>
      </c>
      <c r="Q16" s="24" t="n">
        <v>0.137091540958598</v>
      </c>
      <c r="R16" s="24" t="n">
        <v>0.135942610917537</v>
      </c>
      <c r="S16" s="24" t="n">
        <v>0.105868276536776</v>
      </c>
      <c r="T16" s="24" t="n">
        <v>0.331811011844047</v>
      </c>
      <c r="U16" s="24" t="n">
        <v>0.183763310801836</v>
      </c>
      <c r="V16" s="24" t="n">
        <v>0.164685626967894</v>
      </c>
      <c r="W16" s="24"/>
      <c r="X16" s="24" t="n">
        <v>0.176190553309016</v>
      </c>
      <c r="Y16" s="24" t="n">
        <v>0.185007045196778</v>
      </c>
      <c r="Z16" s="24"/>
      <c r="AA16" s="24" t="n">
        <v>0.247704663822019</v>
      </c>
      <c r="AB16" s="24" t="n">
        <v>0.166354454857343</v>
      </c>
      <c r="AC16" s="24" t="n">
        <v>0.14765667217382</v>
      </c>
      <c r="AD16" s="24"/>
      <c r="AE16" s="24" t="n">
        <v>0.208563939237404</v>
      </c>
      <c r="AF16" s="24" t="n">
        <v>0.16534650654539</v>
      </c>
      <c r="AG16" s="24" t="n">
        <v>0.132173194774871</v>
      </c>
      <c r="AH16" s="24"/>
      <c r="AI16" s="24" t="n">
        <v>0.247227097114816</v>
      </c>
      <c r="AJ16" s="24" t="n">
        <v>0.204421369450124</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231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219</v>
      </c>
      <c r="C9" s="16" t="n">
        <v>0.090549406089958</v>
      </c>
      <c r="D9" s="16" t="n">
        <v>0.102750187121692</v>
      </c>
      <c r="E9" s="16" t="n">
        <v>0.0807004870909008</v>
      </c>
      <c r="F9" s="16"/>
      <c r="G9" s="16" t="n">
        <v>0.0956445125407773</v>
      </c>
      <c r="H9" s="16" t="n">
        <v>0.100126703949448</v>
      </c>
      <c r="I9" s="16" t="n">
        <v>0.0796271192967636</v>
      </c>
      <c r="J9" s="16"/>
      <c r="K9" s="16" t="n">
        <v>0.094113719599569</v>
      </c>
      <c r="L9" s="16" t="n">
        <v>0.0958869885297052</v>
      </c>
      <c r="M9" s="16" t="n">
        <v>0.0860408706760555</v>
      </c>
      <c r="N9" s="16" t="n">
        <v>0.117021257225634</v>
      </c>
      <c r="O9" s="16" t="n">
        <v>0.134147832568355</v>
      </c>
      <c r="P9" s="16" t="n">
        <v>0.0856110961082643</v>
      </c>
      <c r="Q9" s="16" t="n">
        <v>0.0659935379045967</v>
      </c>
      <c r="R9" s="16" t="n">
        <v>0.126997959218142</v>
      </c>
      <c r="S9" s="16" t="n">
        <v>0.0816018997128335</v>
      </c>
      <c r="T9" s="16" t="n">
        <v>0.0410570331952788</v>
      </c>
      <c r="U9" s="16" t="n">
        <v>0.078237994453534</v>
      </c>
      <c r="V9" s="16" t="n">
        <v>0.0995265504564223</v>
      </c>
      <c r="W9" s="16"/>
      <c r="X9" s="16" t="n">
        <v>0.0845177852003547</v>
      </c>
      <c r="Y9" s="16" t="n">
        <v>0.100854279928095</v>
      </c>
      <c r="Z9" s="16"/>
      <c r="AA9" s="16" t="n">
        <v>0.0967098995114428</v>
      </c>
      <c r="AB9" s="16" t="n">
        <v>0.0874303812142375</v>
      </c>
      <c r="AC9" s="16" t="n">
        <v>0.0902719078053844</v>
      </c>
      <c r="AD9" s="16"/>
      <c r="AE9" s="16" t="n">
        <v>0.0935340333764124</v>
      </c>
      <c r="AF9" s="16" t="n">
        <v>0.0847144524249814</v>
      </c>
      <c r="AG9" s="16" t="n">
        <v>0.0950719568220606</v>
      </c>
      <c r="AH9" s="16"/>
      <c r="AI9" s="16" t="n">
        <v>0.0697712510294099</v>
      </c>
      <c r="AJ9" s="16" t="n">
        <v>0.0926660844133628</v>
      </c>
    </row>
    <row r="10">
      <c r="B10" s="17" t="s">
        <v>161</v>
      </c>
      <c r="C10" s="16" t="n">
        <v>0.0954910774429415</v>
      </c>
      <c r="D10" s="16" t="n">
        <v>0.0869532329309767</v>
      </c>
      <c r="E10" s="16" t="n">
        <v>0.10452255972961</v>
      </c>
      <c r="F10" s="16"/>
      <c r="G10" s="16" t="n">
        <v>0.0895592945527361</v>
      </c>
      <c r="H10" s="16" t="n">
        <v>0.102723607875801</v>
      </c>
      <c r="I10" s="16" t="n">
        <v>0.0911053397621711</v>
      </c>
      <c r="J10" s="16"/>
      <c r="K10" s="16" t="n">
        <v>0.099566807159705</v>
      </c>
      <c r="L10" s="16" t="n">
        <v>0.119694511565404</v>
      </c>
      <c r="M10" s="16" t="n">
        <v>0.123653067249006</v>
      </c>
      <c r="N10" s="16" t="n">
        <v>0.0899846597786899</v>
      </c>
      <c r="O10" s="16" t="n">
        <v>0.0862304753665195</v>
      </c>
      <c r="P10" s="16" t="n">
        <v>0.100903547727481</v>
      </c>
      <c r="Q10" s="16" t="n">
        <v>0.0902236920475534</v>
      </c>
      <c r="R10" s="16" t="n">
        <v>0.0427682017184827</v>
      </c>
      <c r="S10" s="16" t="n">
        <v>0.105933507959027</v>
      </c>
      <c r="T10" s="16" t="n">
        <v>0.0738501164005941</v>
      </c>
      <c r="U10" s="16" t="n">
        <v>0.0537888676419159</v>
      </c>
      <c r="V10" s="16" t="n">
        <v>0.0830267657325397</v>
      </c>
      <c r="W10" s="16"/>
      <c r="X10" s="16" t="n">
        <v>0.0879088705484316</v>
      </c>
      <c r="Y10" s="16" t="n">
        <v>0.108445088792901</v>
      </c>
      <c r="Z10" s="16"/>
      <c r="AA10" s="16" t="n">
        <v>0.0793215139755997</v>
      </c>
      <c r="AB10" s="16" t="n">
        <v>0.101079475965427</v>
      </c>
      <c r="AC10" s="16" t="n">
        <v>0.0996945996496691</v>
      </c>
      <c r="AD10" s="16"/>
      <c r="AE10" s="16" t="n">
        <v>0.089095755941006</v>
      </c>
      <c r="AF10" s="16" t="n">
        <v>0.0934190978944665</v>
      </c>
      <c r="AG10" s="16" t="n">
        <v>0.116903758970186</v>
      </c>
      <c r="AH10" s="16"/>
      <c r="AI10" s="16" t="n">
        <v>0.0667393032638683</v>
      </c>
      <c r="AJ10" s="16" t="n">
        <v>0.118541770729275</v>
      </c>
    </row>
    <row r="11">
      <c r="B11" s="17" t="s">
        <v>220</v>
      </c>
      <c r="C11" s="16" t="n">
        <v>0.247667077524478</v>
      </c>
      <c r="D11" s="16" t="n">
        <v>0.231788674814262</v>
      </c>
      <c r="E11" s="16" t="n">
        <v>0.261253587383512</v>
      </c>
      <c r="F11" s="16"/>
      <c r="G11" s="16" t="n">
        <v>0.257169161388456</v>
      </c>
      <c r="H11" s="16" t="n">
        <v>0.24631919181692</v>
      </c>
      <c r="I11" s="16" t="n">
        <v>0.245168104146079</v>
      </c>
      <c r="J11" s="16"/>
      <c r="K11" s="16" t="n">
        <v>0.217105188951551</v>
      </c>
      <c r="L11" s="16" t="n">
        <v>0.211190209515701</v>
      </c>
      <c r="M11" s="16" t="n">
        <v>0.247481134047119</v>
      </c>
      <c r="N11" s="16" t="n">
        <v>0.212751838351519</v>
      </c>
      <c r="O11" s="16" t="n">
        <v>0.225431791393718</v>
      </c>
      <c r="P11" s="16" t="n">
        <v>0.285401921168601</v>
      </c>
      <c r="Q11" s="16" t="n">
        <v>0.319037675472689</v>
      </c>
      <c r="R11" s="16" t="n">
        <v>0.218580655900957</v>
      </c>
      <c r="S11" s="16" t="n">
        <v>0.240911430605627</v>
      </c>
      <c r="T11" s="16" t="n">
        <v>0.326835043847125</v>
      </c>
      <c r="U11" s="16" t="n">
        <v>0.286033255367203</v>
      </c>
      <c r="V11" s="16" t="n">
        <v>0.177134254840632</v>
      </c>
      <c r="W11" s="16"/>
      <c r="X11" s="16" t="n">
        <v>0.233538549327658</v>
      </c>
      <c r="Y11" s="16" t="n">
        <v>0.271805315529081</v>
      </c>
      <c r="Z11" s="16"/>
      <c r="AA11" s="16" t="n">
        <v>0.238390352188695</v>
      </c>
      <c r="AB11" s="16" t="n">
        <v>0.233943962106927</v>
      </c>
      <c r="AC11" s="16" t="n">
        <v>0.272722386146276</v>
      </c>
      <c r="AD11" s="16"/>
      <c r="AE11" s="16" t="n">
        <v>0.251208920471618</v>
      </c>
      <c r="AF11" s="16" t="n">
        <v>0.234796279776307</v>
      </c>
      <c r="AG11" s="16" t="n">
        <v>0.265724040385026</v>
      </c>
      <c r="AH11" s="16"/>
      <c r="AI11" s="16" t="n">
        <v>0.229795128992155</v>
      </c>
      <c r="AJ11" s="16" t="n">
        <v>0.205392547183113</v>
      </c>
    </row>
    <row r="12">
      <c r="B12" s="17" t="s">
        <v>159</v>
      </c>
      <c r="C12" s="16" t="n">
        <v>0.432179615185221</v>
      </c>
      <c r="D12" s="16" t="n">
        <v>0.452038991365944</v>
      </c>
      <c r="E12" s="16" t="n">
        <v>0.416404027564158</v>
      </c>
      <c r="F12" s="16"/>
      <c r="G12" s="16" t="n">
        <v>0.383368428396275</v>
      </c>
      <c r="H12" s="16" t="n">
        <v>0.41574005921636</v>
      </c>
      <c r="I12" s="16" t="n">
        <v>0.466752047108828</v>
      </c>
      <c r="J12" s="16"/>
      <c r="K12" s="16" t="n">
        <v>0.477200759486327</v>
      </c>
      <c r="L12" s="16" t="n">
        <v>0.412100626358462</v>
      </c>
      <c r="M12" s="16" t="n">
        <v>0.429450220848056</v>
      </c>
      <c r="N12" s="16" t="n">
        <v>0.429138527321739</v>
      </c>
      <c r="O12" s="16" t="n">
        <v>0.402765484572865</v>
      </c>
      <c r="P12" s="16" t="n">
        <v>0.401851440220486</v>
      </c>
      <c r="Q12" s="16" t="n">
        <v>0.408321775442905</v>
      </c>
      <c r="R12" s="16" t="n">
        <v>0.492024395690902</v>
      </c>
      <c r="S12" s="16" t="n">
        <v>0.477036584224913</v>
      </c>
      <c r="T12" s="16" t="n">
        <v>0.381754996038209</v>
      </c>
      <c r="U12" s="16" t="n">
        <v>0.413103439721545</v>
      </c>
      <c r="V12" s="16" t="n">
        <v>0.475841026042503</v>
      </c>
      <c r="W12" s="16"/>
      <c r="X12" s="16" t="n">
        <v>0.449138211756072</v>
      </c>
      <c r="Y12" s="16" t="n">
        <v>0.403206275956342</v>
      </c>
      <c r="Z12" s="16"/>
      <c r="AA12" s="16" t="n">
        <v>0.500000736328152</v>
      </c>
      <c r="AB12" s="16" t="n">
        <v>0.435760873645727</v>
      </c>
      <c r="AC12" s="16" t="n">
        <v>0.378406550976602</v>
      </c>
      <c r="AD12" s="16"/>
      <c r="AE12" s="16" t="n">
        <v>0.446123257116515</v>
      </c>
      <c r="AF12" s="16" t="n">
        <v>0.440739611828209</v>
      </c>
      <c r="AG12" s="16" t="n">
        <v>0.376866957777451</v>
      </c>
      <c r="AH12" s="16"/>
      <c r="AI12" s="16" t="n">
        <v>0.550146192314639</v>
      </c>
      <c r="AJ12" s="16" t="n">
        <v>0.458492829629148</v>
      </c>
    </row>
    <row r="13">
      <c r="B13" s="17" t="s">
        <v>94</v>
      </c>
      <c r="C13" s="16" t="n">
        <v>0.134112823757402</v>
      </c>
      <c r="D13" s="16" t="n">
        <v>0.126468913767126</v>
      </c>
      <c r="E13" s="16" t="n">
        <v>0.137119338231819</v>
      </c>
      <c r="F13" s="16"/>
      <c r="G13" s="16" t="n">
        <v>0.174258603121756</v>
      </c>
      <c r="H13" s="16" t="n">
        <v>0.135090437141471</v>
      </c>
      <c r="I13" s="16" t="n">
        <v>0.117347389686158</v>
      </c>
      <c r="J13" s="16"/>
      <c r="K13" s="16" t="n">
        <v>0.112013524802848</v>
      </c>
      <c r="L13" s="16" t="n">
        <v>0.161127664030728</v>
      </c>
      <c r="M13" s="16" t="n">
        <v>0.113374707179764</v>
      </c>
      <c r="N13" s="16" t="n">
        <v>0.151103717322418</v>
      </c>
      <c r="O13" s="16" t="n">
        <v>0.151424416098543</v>
      </c>
      <c r="P13" s="16" t="n">
        <v>0.126231994775168</v>
      </c>
      <c r="Q13" s="16" t="n">
        <v>0.116423319132256</v>
      </c>
      <c r="R13" s="16" t="n">
        <v>0.119628787471516</v>
      </c>
      <c r="S13" s="16" t="n">
        <v>0.0945165774976</v>
      </c>
      <c r="T13" s="16" t="n">
        <v>0.176502810518793</v>
      </c>
      <c r="U13" s="16" t="n">
        <v>0.168836442815801</v>
      </c>
      <c r="V13" s="16" t="n">
        <v>0.164471402927903</v>
      </c>
      <c r="W13" s="16"/>
      <c r="X13" s="16" t="n">
        <v>0.144896583167484</v>
      </c>
      <c r="Y13" s="16" t="n">
        <v>0.115689039793581</v>
      </c>
      <c r="Z13" s="16"/>
      <c r="AA13" s="16" t="n">
        <v>0.0855774979961104</v>
      </c>
      <c r="AB13" s="16" t="n">
        <v>0.141785307067681</v>
      </c>
      <c r="AC13" s="16" t="n">
        <v>0.158904555422069</v>
      </c>
      <c r="AD13" s="16"/>
      <c r="AE13" s="16" t="n">
        <v>0.120038033094448</v>
      </c>
      <c r="AF13" s="16" t="n">
        <v>0.146330558076036</v>
      </c>
      <c r="AG13" s="16" t="n">
        <v>0.145433286045276</v>
      </c>
      <c r="AH13" s="16"/>
      <c r="AI13" s="16" t="n">
        <v>0.0835481243999274</v>
      </c>
      <c r="AJ13" s="16" t="n">
        <v>0.124906768045101</v>
      </c>
    </row>
    <row r="14">
      <c r="B14" s="17" t="s">
        <v>165</v>
      </c>
      <c r="C14" s="23" t="n">
        <v>0.1860404835329</v>
      </c>
      <c r="D14" s="23" t="n">
        <v>0.189703420052669</v>
      </c>
      <c r="E14" s="23" t="n">
        <v>0.185223046820511</v>
      </c>
      <c r="F14" s="23"/>
      <c r="G14" s="23" t="n">
        <v>0.185203807093513</v>
      </c>
      <c r="H14" s="23" t="n">
        <v>0.202850311825249</v>
      </c>
      <c r="I14" s="23" t="n">
        <v>0.170732459058935</v>
      </c>
      <c r="J14" s="23"/>
      <c r="K14" s="23" t="n">
        <v>0.193680526759274</v>
      </c>
      <c r="L14" s="23" t="n">
        <v>0.21558150009511</v>
      </c>
      <c r="M14" s="23" t="n">
        <v>0.209693937925062</v>
      </c>
      <c r="N14" s="23" t="n">
        <v>0.207005917004324</v>
      </c>
      <c r="O14" s="23" t="n">
        <v>0.220378307934875</v>
      </c>
      <c r="P14" s="23" t="n">
        <v>0.186514643835745</v>
      </c>
      <c r="Q14" s="23" t="n">
        <v>0.15621722995215</v>
      </c>
      <c r="R14" s="23" t="n">
        <v>0.169766160936624</v>
      </c>
      <c r="S14" s="23" t="n">
        <v>0.18753540767186</v>
      </c>
      <c r="T14" s="23" t="n">
        <v>0.114907149595873</v>
      </c>
      <c r="U14" s="23" t="n">
        <v>0.13202686209545</v>
      </c>
      <c r="V14" s="23" t="n">
        <v>0.182553316188962</v>
      </c>
      <c r="W14" s="23"/>
      <c r="X14" s="23" t="n">
        <v>0.172426655748786</v>
      </c>
      <c r="Y14" s="23" t="n">
        <v>0.209299368720996</v>
      </c>
      <c r="Z14" s="23"/>
      <c r="AA14" s="23" t="n">
        <v>0.176031413487042</v>
      </c>
      <c r="AB14" s="23" t="n">
        <v>0.188509857179664</v>
      </c>
      <c r="AC14" s="23" t="n">
        <v>0.189966507455053</v>
      </c>
      <c r="AD14" s="23"/>
      <c r="AE14" s="23" t="n">
        <v>0.182629789317418</v>
      </c>
      <c r="AF14" s="23" t="n">
        <v>0.178133550319448</v>
      </c>
      <c r="AG14" s="23" t="n">
        <v>0.211975715792247</v>
      </c>
      <c r="AH14" s="23"/>
      <c r="AI14" s="23" t="n">
        <v>0.136510554293278</v>
      </c>
      <c r="AJ14" s="23" t="n">
        <v>0.211207855142638</v>
      </c>
    </row>
    <row r="15">
      <c r="B15" s="17" t="s">
        <v>164</v>
      </c>
      <c r="C15" s="23" t="n">
        <v>0.566292438942623</v>
      </c>
      <c r="D15" s="23" t="n">
        <v>0.57850790513307</v>
      </c>
      <c r="E15" s="23" t="n">
        <v>0.553523365795977</v>
      </c>
      <c r="F15" s="23"/>
      <c r="G15" s="23" t="n">
        <v>0.557627031518031</v>
      </c>
      <c r="H15" s="23" t="n">
        <v>0.550830496357831</v>
      </c>
      <c r="I15" s="23" t="n">
        <v>0.584099436794986</v>
      </c>
      <c r="J15" s="23"/>
      <c r="K15" s="23" t="n">
        <v>0.589214284289175</v>
      </c>
      <c r="L15" s="23" t="n">
        <v>0.573228290389189</v>
      </c>
      <c r="M15" s="23" t="n">
        <v>0.542824928027819</v>
      </c>
      <c r="N15" s="23" t="n">
        <v>0.580242244644157</v>
      </c>
      <c r="O15" s="23" t="n">
        <v>0.554189900671408</v>
      </c>
      <c r="P15" s="23" t="n">
        <v>0.528083434995654</v>
      </c>
      <c r="Q15" s="23" t="n">
        <v>0.524745094575161</v>
      </c>
      <c r="R15" s="23" t="n">
        <v>0.611653183162418</v>
      </c>
      <c r="S15" s="23" t="n">
        <v>0.571553161722513</v>
      </c>
      <c r="T15" s="23" t="n">
        <v>0.558257806557002</v>
      </c>
      <c r="U15" s="23" t="n">
        <v>0.581939882537347</v>
      </c>
      <c r="V15" s="23" t="n">
        <v>0.640312428970406</v>
      </c>
      <c r="W15" s="23"/>
      <c r="X15" s="23" t="n">
        <v>0.594034794923556</v>
      </c>
      <c r="Y15" s="23" t="n">
        <v>0.518895315749923</v>
      </c>
      <c r="Z15" s="23"/>
      <c r="AA15" s="23" t="n">
        <v>0.585578234324262</v>
      </c>
      <c r="AB15" s="23" t="n">
        <v>0.577546180713408</v>
      </c>
      <c r="AC15" s="23" t="n">
        <v>0.53731110639867</v>
      </c>
      <c r="AD15" s="23"/>
      <c r="AE15" s="23" t="n">
        <v>0.566161290210964</v>
      </c>
      <c r="AF15" s="23" t="n">
        <v>0.587070169904245</v>
      </c>
      <c r="AG15" s="23" t="n">
        <v>0.522300243822727</v>
      </c>
      <c r="AH15" s="23"/>
      <c r="AI15" s="23" t="n">
        <v>0.633694316714567</v>
      </c>
      <c r="AJ15" s="23" t="n">
        <v>0.583399597674249</v>
      </c>
    </row>
    <row r="16">
      <c r="B16" s="17" t="s">
        <v>138</v>
      </c>
      <c r="C16" s="24" t="n">
        <v>0.380251955409723</v>
      </c>
      <c r="D16" s="24" t="n">
        <v>0.388804485080401</v>
      </c>
      <c r="E16" s="24" t="n">
        <v>0.368300318975466</v>
      </c>
      <c r="F16" s="24"/>
      <c r="G16" s="24" t="n">
        <v>0.372423224424517</v>
      </c>
      <c r="H16" s="24" t="n">
        <v>0.347980184532582</v>
      </c>
      <c r="I16" s="24" t="n">
        <v>0.413366977736051</v>
      </c>
      <c r="J16" s="24"/>
      <c r="K16" s="24" t="n">
        <v>0.395533757529901</v>
      </c>
      <c r="L16" s="24" t="n">
        <v>0.35764679029408</v>
      </c>
      <c r="M16" s="24" t="n">
        <v>0.333130990102758</v>
      </c>
      <c r="N16" s="24" t="n">
        <v>0.373236327639833</v>
      </c>
      <c r="O16" s="24" t="n">
        <v>0.333811592736533</v>
      </c>
      <c r="P16" s="24" t="n">
        <v>0.341568791159909</v>
      </c>
      <c r="Q16" s="24" t="n">
        <v>0.368527864623011</v>
      </c>
      <c r="R16" s="24" t="n">
        <v>0.441887022225794</v>
      </c>
      <c r="S16" s="24" t="n">
        <v>0.384017754050653</v>
      </c>
      <c r="T16" s="24" t="n">
        <v>0.443350656961129</v>
      </c>
      <c r="U16" s="24" t="n">
        <v>0.449913020441897</v>
      </c>
      <c r="V16" s="24" t="n">
        <v>0.457759112781444</v>
      </c>
      <c r="W16" s="24"/>
      <c r="X16" s="24" t="n">
        <v>0.42160813917477</v>
      </c>
      <c r="Y16" s="24" t="n">
        <v>0.309595947028927</v>
      </c>
      <c r="Z16" s="24"/>
      <c r="AA16" s="24" t="n">
        <v>0.40954682083722</v>
      </c>
      <c r="AB16" s="24" t="n">
        <v>0.389036323533744</v>
      </c>
      <c r="AC16" s="24" t="n">
        <v>0.347344598943617</v>
      </c>
      <c r="AD16" s="24"/>
      <c r="AE16" s="24" t="n">
        <v>0.383531500893545</v>
      </c>
      <c r="AF16" s="24" t="n">
        <v>0.408936619584797</v>
      </c>
      <c r="AG16" s="24" t="n">
        <v>0.31032452803048</v>
      </c>
      <c r="AH16" s="24"/>
      <c r="AI16" s="24" t="n">
        <v>0.497183762421289</v>
      </c>
      <c r="AJ16" s="24" t="n">
        <v>0.372191742531611</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232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219</v>
      </c>
      <c r="C9" s="16" t="n">
        <v>0.0866496896261481</v>
      </c>
      <c r="D9" s="16" t="n">
        <v>0.0988794698056263</v>
      </c>
      <c r="E9" s="16" t="n">
        <v>0.0743909417663725</v>
      </c>
      <c r="F9" s="16"/>
      <c r="G9" s="16" t="n">
        <v>0.0905485208882129</v>
      </c>
      <c r="H9" s="16" t="n">
        <v>0.0971860271805988</v>
      </c>
      <c r="I9" s="16" t="n">
        <v>0.0753076712595697</v>
      </c>
      <c r="J9" s="16"/>
      <c r="K9" s="16" t="n">
        <v>0.107964667781525</v>
      </c>
      <c r="L9" s="16" t="n">
        <v>0.080173487248527</v>
      </c>
      <c r="M9" s="16" t="n">
        <v>0.0864503646152441</v>
      </c>
      <c r="N9" s="16" t="n">
        <v>0.0864890909328427</v>
      </c>
      <c r="O9" s="16" t="n">
        <v>0.10691620389198</v>
      </c>
      <c r="P9" s="16" t="n">
        <v>0.105258644245538</v>
      </c>
      <c r="Q9" s="16" t="n">
        <v>0.0808541529424954</v>
      </c>
      <c r="R9" s="16" t="n">
        <v>0.126997959218142</v>
      </c>
      <c r="S9" s="16" t="n">
        <v>0.0947929266006663</v>
      </c>
      <c r="T9" s="16" t="n">
        <v>0.0197336642759842</v>
      </c>
      <c r="U9" s="16" t="n">
        <v>0.0588511651994116</v>
      </c>
      <c r="V9" s="16" t="n">
        <v>0.0583761846486548</v>
      </c>
      <c r="W9" s="16"/>
      <c r="X9" s="16" t="n">
        <v>0.0791214189725438</v>
      </c>
      <c r="Y9" s="16" t="n">
        <v>0.0995115522538972</v>
      </c>
      <c r="Z9" s="16"/>
      <c r="AA9" s="16" t="n">
        <v>0.0844948646653801</v>
      </c>
      <c r="AB9" s="16" t="n">
        <v>0.0872971142472596</v>
      </c>
      <c r="AC9" s="16" t="n">
        <v>0.0873400245093738</v>
      </c>
      <c r="AD9" s="16"/>
      <c r="AE9" s="16" t="n">
        <v>0.080571651948151</v>
      </c>
      <c r="AF9" s="16" t="n">
        <v>0.0938144200346681</v>
      </c>
      <c r="AG9" s="16" t="n">
        <v>0.0875078550315254</v>
      </c>
      <c r="AH9" s="16"/>
      <c r="AI9" s="16" t="n">
        <v>0.0663315511199864</v>
      </c>
      <c r="AJ9" s="16" t="n">
        <v>0.0925023322770843</v>
      </c>
    </row>
    <row r="10">
      <c r="B10" s="17" t="s">
        <v>161</v>
      </c>
      <c r="C10" s="16" t="n">
        <v>0.104479359063171</v>
      </c>
      <c r="D10" s="16" t="n">
        <v>0.0944611798577722</v>
      </c>
      <c r="E10" s="16" t="n">
        <v>0.114341374716723</v>
      </c>
      <c r="F10" s="16"/>
      <c r="G10" s="16" t="n">
        <v>0.121541984020167</v>
      </c>
      <c r="H10" s="16" t="n">
        <v>0.102247734167468</v>
      </c>
      <c r="I10" s="16" t="n">
        <v>0.0998164387737106</v>
      </c>
      <c r="J10" s="16"/>
      <c r="K10" s="16" t="n">
        <v>0.0707615045746468</v>
      </c>
      <c r="L10" s="16" t="n">
        <v>0.121785658494711</v>
      </c>
      <c r="M10" s="16" t="n">
        <v>0.0974822689312337</v>
      </c>
      <c r="N10" s="16" t="n">
        <v>0.127359746947031</v>
      </c>
      <c r="O10" s="16" t="n">
        <v>0.111247388448885</v>
      </c>
      <c r="P10" s="16" t="n">
        <v>0.0987902410543678</v>
      </c>
      <c r="Q10" s="16" t="n">
        <v>0.120373718860458</v>
      </c>
      <c r="R10" s="16" t="n">
        <v>0.0931936103539436</v>
      </c>
      <c r="S10" s="16" t="n">
        <v>0.117091728958125</v>
      </c>
      <c r="T10" s="16" t="n">
        <v>0.109223841823127</v>
      </c>
      <c r="U10" s="16" t="n">
        <v>0.0855956933234321</v>
      </c>
      <c r="V10" s="16" t="n">
        <v>0.0787235280245872</v>
      </c>
      <c r="W10" s="16"/>
      <c r="X10" s="16" t="n">
        <v>0.0961734151228006</v>
      </c>
      <c r="Y10" s="16" t="n">
        <v>0.118669857103207</v>
      </c>
      <c r="Z10" s="16"/>
      <c r="AA10" s="16" t="n">
        <v>0.093168361961286</v>
      </c>
      <c r="AB10" s="16" t="n">
        <v>0.109619129510196</v>
      </c>
      <c r="AC10" s="16" t="n">
        <v>0.105773903015158</v>
      </c>
      <c r="AD10" s="16"/>
      <c r="AE10" s="16" t="n">
        <v>0.104068450847509</v>
      </c>
      <c r="AF10" s="16" t="n">
        <v>0.0941765795609218</v>
      </c>
      <c r="AG10" s="16" t="n">
        <v>0.127557656093472</v>
      </c>
      <c r="AH10" s="16"/>
      <c r="AI10" s="16" t="n">
        <v>0.0794017814944358</v>
      </c>
      <c r="AJ10" s="16" t="n">
        <v>0.125142607784357</v>
      </c>
    </row>
    <row r="11">
      <c r="B11" s="17" t="s">
        <v>220</v>
      </c>
      <c r="C11" s="16" t="n">
        <v>0.255282951222615</v>
      </c>
      <c r="D11" s="16" t="n">
        <v>0.250210732571452</v>
      </c>
      <c r="E11" s="16" t="n">
        <v>0.25934244379048</v>
      </c>
      <c r="F11" s="16"/>
      <c r="G11" s="16" t="n">
        <v>0.238491452010358</v>
      </c>
      <c r="H11" s="16" t="n">
        <v>0.27051692576535</v>
      </c>
      <c r="I11" s="16" t="n">
        <v>0.247742474448964</v>
      </c>
      <c r="J11" s="16"/>
      <c r="K11" s="16" t="n">
        <v>0.261039121248348</v>
      </c>
      <c r="L11" s="16" t="n">
        <v>0.229166130695557</v>
      </c>
      <c r="M11" s="16" t="n">
        <v>0.262989150486275</v>
      </c>
      <c r="N11" s="16" t="n">
        <v>0.239766759064032</v>
      </c>
      <c r="O11" s="16" t="n">
        <v>0.273769873259971</v>
      </c>
      <c r="P11" s="16" t="n">
        <v>0.276913503847207</v>
      </c>
      <c r="Q11" s="16" t="n">
        <v>0.269447334622087</v>
      </c>
      <c r="R11" s="16" t="n">
        <v>0.254471678295315</v>
      </c>
      <c r="S11" s="16" t="n">
        <v>0.257239232063977</v>
      </c>
      <c r="T11" s="16" t="n">
        <v>0.256573220166865</v>
      </c>
      <c r="U11" s="16" t="n">
        <v>0.226771100028847</v>
      </c>
      <c r="V11" s="16" t="n">
        <v>0.246040694231217</v>
      </c>
      <c r="W11" s="16"/>
      <c r="X11" s="16" t="n">
        <v>0.261220875076424</v>
      </c>
      <c r="Y11" s="16" t="n">
        <v>0.24513815643297</v>
      </c>
      <c r="Z11" s="16"/>
      <c r="AA11" s="16" t="n">
        <v>0.246247542804341</v>
      </c>
      <c r="AB11" s="16" t="n">
        <v>0.236757721316475</v>
      </c>
      <c r="AC11" s="16" t="n">
        <v>0.286587024457831</v>
      </c>
      <c r="AD11" s="16"/>
      <c r="AE11" s="16" t="n">
        <v>0.246449531080544</v>
      </c>
      <c r="AF11" s="16" t="n">
        <v>0.274527707569033</v>
      </c>
      <c r="AG11" s="16" t="n">
        <v>0.237682242052611</v>
      </c>
      <c r="AH11" s="16"/>
      <c r="AI11" s="16" t="n">
        <v>0.24678986187081</v>
      </c>
      <c r="AJ11" s="16" t="n">
        <v>0.229959852735807</v>
      </c>
    </row>
    <row r="12">
      <c r="B12" s="17" t="s">
        <v>159</v>
      </c>
      <c r="C12" s="16" t="n">
        <v>0.424878817087889</v>
      </c>
      <c r="D12" s="16" t="n">
        <v>0.434673521701964</v>
      </c>
      <c r="E12" s="16" t="n">
        <v>0.42115217975266</v>
      </c>
      <c r="F12" s="16"/>
      <c r="G12" s="16" t="n">
        <v>0.370009122313635</v>
      </c>
      <c r="H12" s="16" t="n">
        <v>0.403619580644601</v>
      </c>
      <c r="I12" s="16" t="n">
        <v>0.466327945334172</v>
      </c>
      <c r="J12" s="16"/>
      <c r="K12" s="16" t="n">
        <v>0.436567202689091</v>
      </c>
      <c r="L12" s="16" t="n">
        <v>0.405844064655542</v>
      </c>
      <c r="M12" s="16" t="n">
        <v>0.427716764534773</v>
      </c>
      <c r="N12" s="16" t="n">
        <v>0.414449786786264</v>
      </c>
      <c r="O12" s="16" t="n">
        <v>0.380391957355881</v>
      </c>
      <c r="P12" s="16" t="n">
        <v>0.403096392056489</v>
      </c>
      <c r="Q12" s="16" t="n">
        <v>0.424507834788296</v>
      </c>
      <c r="R12" s="16" t="n">
        <v>0.439689101785766</v>
      </c>
      <c r="S12" s="16" t="n">
        <v>0.446724474547973</v>
      </c>
      <c r="T12" s="16" t="n">
        <v>0.448628147674878</v>
      </c>
      <c r="U12" s="16" t="n">
        <v>0.443153982084663</v>
      </c>
      <c r="V12" s="16" t="n">
        <v>0.463644479026573</v>
      </c>
      <c r="W12" s="16"/>
      <c r="X12" s="16" t="n">
        <v>0.429443885420775</v>
      </c>
      <c r="Y12" s="16" t="n">
        <v>0.417079511711462</v>
      </c>
      <c r="Z12" s="16"/>
      <c r="AA12" s="16" t="n">
        <v>0.483916184550209</v>
      </c>
      <c r="AB12" s="16" t="n">
        <v>0.421947232215792</v>
      </c>
      <c r="AC12" s="16" t="n">
        <v>0.386160942639229</v>
      </c>
      <c r="AD12" s="16"/>
      <c r="AE12" s="16" t="n">
        <v>0.457907562629587</v>
      </c>
      <c r="AF12" s="16" t="n">
        <v>0.392652170198562</v>
      </c>
      <c r="AG12" s="16" t="n">
        <v>0.40590174227774</v>
      </c>
      <c r="AH12" s="16"/>
      <c r="AI12" s="16" t="n">
        <v>0.524662894501321</v>
      </c>
      <c r="AJ12" s="16" t="n">
        <v>0.424679834991324</v>
      </c>
    </row>
    <row r="13">
      <c r="B13" s="17" t="s">
        <v>94</v>
      </c>
      <c r="C13" s="16" t="n">
        <v>0.128709183000176</v>
      </c>
      <c r="D13" s="16" t="n">
        <v>0.121775096063185</v>
      </c>
      <c r="E13" s="16" t="n">
        <v>0.130773059973764</v>
      </c>
      <c r="F13" s="16"/>
      <c r="G13" s="16" t="n">
        <v>0.179408920767628</v>
      </c>
      <c r="H13" s="16" t="n">
        <v>0.126429732241983</v>
      </c>
      <c r="I13" s="16" t="n">
        <v>0.110805470183584</v>
      </c>
      <c r="J13" s="16"/>
      <c r="K13" s="16" t="n">
        <v>0.123667503706388</v>
      </c>
      <c r="L13" s="16" t="n">
        <v>0.163030658905663</v>
      </c>
      <c r="M13" s="16" t="n">
        <v>0.125361451432475</v>
      </c>
      <c r="N13" s="16" t="n">
        <v>0.131934616269831</v>
      </c>
      <c r="O13" s="16" t="n">
        <v>0.127674577043283</v>
      </c>
      <c r="P13" s="16" t="n">
        <v>0.115941218796398</v>
      </c>
      <c r="Q13" s="16" t="n">
        <v>0.104816958786663</v>
      </c>
      <c r="R13" s="16" t="n">
        <v>0.0856476503468342</v>
      </c>
      <c r="S13" s="16" t="n">
        <v>0.0841516378292591</v>
      </c>
      <c r="T13" s="16" t="n">
        <v>0.165841126059146</v>
      </c>
      <c r="U13" s="16" t="n">
        <v>0.185628059363647</v>
      </c>
      <c r="V13" s="16" t="n">
        <v>0.153215114068968</v>
      </c>
      <c r="W13" s="16"/>
      <c r="X13" s="16" t="n">
        <v>0.134040405407457</v>
      </c>
      <c r="Y13" s="16" t="n">
        <v>0.119600922498464</v>
      </c>
      <c r="Z13" s="16"/>
      <c r="AA13" s="16" t="n">
        <v>0.0921730460187837</v>
      </c>
      <c r="AB13" s="16" t="n">
        <v>0.144378802710277</v>
      </c>
      <c r="AC13" s="16" t="n">
        <v>0.134138105378409</v>
      </c>
      <c r="AD13" s="16"/>
      <c r="AE13" s="16" t="n">
        <v>0.111002803494209</v>
      </c>
      <c r="AF13" s="16" t="n">
        <v>0.144829122636815</v>
      </c>
      <c r="AG13" s="16" t="n">
        <v>0.141350504544651</v>
      </c>
      <c r="AH13" s="16"/>
      <c r="AI13" s="16" t="n">
        <v>0.0828139110134471</v>
      </c>
      <c r="AJ13" s="16" t="n">
        <v>0.127715372211428</v>
      </c>
    </row>
    <row r="14">
      <c r="B14" s="17" t="s">
        <v>165</v>
      </c>
      <c r="C14" s="23" t="n">
        <v>0.191129048689319</v>
      </c>
      <c r="D14" s="23" t="n">
        <v>0.193340649663399</v>
      </c>
      <c r="E14" s="23" t="n">
        <v>0.188732316483096</v>
      </c>
      <c r="F14" s="23"/>
      <c r="G14" s="23" t="n">
        <v>0.212090504908379</v>
      </c>
      <c r="H14" s="23" t="n">
        <v>0.199433761348066</v>
      </c>
      <c r="I14" s="23" t="n">
        <v>0.17512411003328</v>
      </c>
      <c r="J14" s="23"/>
      <c r="K14" s="23" t="n">
        <v>0.178726172356172</v>
      </c>
      <c r="L14" s="23" t="n">
        <v>0.201959145743238</v>
      </c>
      <c r="M14" s="23" t="n">
        <v>0.183932633546478</v>
      </c>
      <c r="N14" s="23" t="n">
        <v>0.213848837879874</v>
      </c>
      <c r="O14" s="23" t="n">
        <v>0.218163592340865</v>
      </c>
      <c r="P14" s="23" t="n">
        <v>0.204048885299906</v>
      </c>
      <c r="Q14" s="23" t="n">
        <v>0.201227871802954</v>
      </c>
      <c r="R14" s="23" t="n">
        <v>0.220191569572085</v>
      </c>
      <c r="S14" s="23" t="n">
        <v>0.211884655558791</v>
      </c>
      <c r="T14" s="23" t="n">
        <v>0.128957506099111</v>
      </c>
      <c r="U14" s="23" t="n">
        <v>0.144446858522844</v>
      </c>
      <c r="V14" s="23" t="n">
        <v>0.137099712673242</v>
      </c>
      <c r="W14" s="23"/>
      <c r="X14" s="23" t="n">
        <v>0.175294834095344</v>
      </c>
      <c r="Y14" s="23" t="n">
        <v>0.218181409357104</v>
      </c>
      <c r="Z14" s="23"/>
      <c r="AA14" s="23" t="n">
        <v>0.177663226626666</v>
      </c>
      <c r="AB14" s="23" t="n">
        <v>0.196916243757455</v>
      </c>
      <c r="AC14" s="23" t="n">
        <v>0.193113927524532</v>
      </c>
      <c r="AD14" s="23"/>
      <c r="AE14" s="23" t="n">
        <v>0.18464010279566</v>
      </c>
      <c r="AF14" s="23" t="n">
        <v>0.18799099959559</v>
      </c>
      <c r="AG14" s="23" t="n">
        <v>0.215065511124998</v>
      </c>
      <c r="AH14" s="23"/>
      <c r="AI14" s="23" t="n">
        <v>0.145733332614422</v>
      </c>
      <c r="AJ14" s="23" t="n">
        <v>0.217644940061441</v>
      </c>
    </row>
    <row r="15">
      <c r="B15" s="17" t="s">
        <v>164</v>
      </c>
      <c r="C15" s="23" t="n">
        <v>0.553588000088066</v>
      </c>
      <c r="D15" s="23" t="n">
        <v>0.55644861776515</v>
      </c>
      <c r="E15" s="23" t="n">
        <v>0.551925239726424</v>
      </c>
      <c r="F15" s="23"/>
      <c r="G15" s="23" t="n">
        <v>0.549418043081262</v>
      </c>
      <c r="H15" s="23" t="n">
        <v>0.530049312886584</v>
      </c>
      <c r="I15" s="23" t="n">
        <v>0.577133415517756</v>
      </c>
      <c r="J15" s="23"/>
      <c r="K15" s="23" t="n">
        <v>0.560234706395479</v>
      </c>
      <c r="L15" s="23" t="n">
        <v>0.568874723561205</v>
      </c>
      <c r="M15" s="23" t="n">
        <v>0.553078215967248</v>
      </c>
      <c r="N15" s="23" t="n">
        <v>0.546384403056094</v>
      </c>
      <c r="O15" s="23" t="n">
        <v>0.508066534399164</v>
      </c>
      <c r="P15" s="23" t="n">
        <v>0.519037610852887</v>
      </c>
      <c r="Q15" s="23" t="n">
        <v>0.529324793574959</v>
      </c>
      <c r="R15" s="23" t="n">
        <v>0.5253367521326</v>
      </c>
      <c r="S15" s="23" t="n">
        <v>0.530876112377232</v>
      </c>
      <c r="T15" s="23" t="n">
        <v>0.614469273734024</v>
      </c>
      <c r="U15" s="23" t="n">
        <v>0.62878204144831</v>
      </c>
      <c r="V15" s="23" t="n">
        <v>0.616859593095541</v>
      </c>
      <c r="W15" s="23"/>
      <c r="X15" s="23" t="n">
        <v>0.563484290828232</v>
      </c>
      <c r="Y15" s="23" t="n">
        <v>0.536680434209926</v>
      </c>
      <c r="Z15" s="23"/>
      <c r="AA15" s="23" t="n">
        <v>0.576089230568993</v>
      </c>
      <c r="AB15" s="23" t="n">
        <v>0.566326034926069</v>
      </c>
      <c r="AC15" s="23" t="n">
        <v>0.520299048017637</v>
      </c>
      <c r="AD15" s="23"/>
      <c r="AE15" s="23" t="n">
        <v>0.568910366123796</v>
      </c>
      <c r="AF15" s="23" t="n">
        <v>0.537481292835377</v>
      </c>
      <c r="AG15" s="23" t="n">
        <v>0.547252246822392</v>
      </c>
      <c r="AH15" s="23"/>
      <c r="AI15" s="23" t="n">
        <v>0.607476805514768</v>
      </c>
      <c r="AJ15" s="23" t="n">
        <v>0.552395207202752</v>
      </c>
    </row>
    <row r="16">
      <c r="B16" s="17" t="s">
        <v>138</v>
      </c>
      <c r="C16" s="24" t="n">
        <v>0.362458951398746</v>
      </c>
      <c r="D16" s="24" t="n">
        <v>0.363107968101751</v>
      </c>
      <c r="E16" s="24" t="n">
        <v>0.363192923243328</v>
      </c>
      <c r="F16" s="24"/>
      <c r="G16" s="24" t="n">
        <v>0.337327538172883</v>
      </c>
      <c r="H16" s="24" t="n">
        <v>0.330615551538518</v>
      </c>
      <c r="I16" s="24" t="n">
        <v>0.402009305484475</v>
      </c>
      <c r="J16" s="24"/>
      <c r="K16" s="24" t="n">
        <v>0.381508534039307</v>
      </c>
      <c r="L16" s="24" t="n">
        <v>0.366915577817966</v>
      </c>
      <c r="M16" s="24" t="n">
        <v>0.36914558242077</v>
      </c>
      <c r="N16" s="24" t="n">
        <v>0.332535565176221</v>
      </c>
      <c r="O16" s="24" t="n">
        <v>0.289902942058299</v>
      </c>
      <c r="P16" s="24" t="n">
        <v>0.314988725552981</v>
      </c>
      <c r="Q16" s="24" t="n">
        <v>0.328096921772006</v>
      </c>
      <c r="R16" s="24" t="n">
        <v>0.305145182560514</v>
      </c>
      <c r="S16" s="24" t="n">
        <v>0.31899145681844</v>
      </c>
      <c r="T16" s="24" t="n">
        <v>0.485511767634912</v>
      </c>
      <c r="U16" s="24" t="n">
        <v>0.484335182925466</v>
      </c>
      <c r="V16" s="24" t="n">
        <v>0.479759880422299</v>
      </c>
      <c r="W16" s="24"/>
      <c r="X16" s="24" t="n">
        <v>0.388189456732887</v>
      </c>
      <c r="Y16" s="24" t="n">
        <v>0.318499024852822</v>
      </c>
      <c r="Z16" s="24"/>
      <c r="AA16" s="24" t="n">
        <v>0.398426003942327</v>
      </c>
      <c r="AB16" s="24" t="n">
        <v>0.369409791168614</v>
      </c>
      <c r="AC16" s="24" t="n">
        <v>0.327185120493106</v>
      </c>
      <c r="AD16" s="24"/>
      <c r="AE16" s="24" t="n">
        <v>0.384270263328136</v>
      </c>
      <c r="AF16" s="24" t="n">
        <v>0.349490293239787</v>
      </c>
      <c r="AG16" s="24" t="n">
        <v>0.332186735697394</v>
      </c>
      <c r="AH16" s="24"/>
      <c r="AI16" s="24" t="n">
        <v>0.461743472900346</v>
      </c>
      <c r="AJ16" s="24" t="n">
        <v>0.334750267141311</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233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219</v>
      </c>
      <c r="C9" s="16" t="n">
        <v>0.0903081336984046</v>
      </c>
      <c r="D9" s="16" t="n">
        <v>0.111037976221238</v>
      </c>
      <c r="E9" s="16" t="n">
        <v>0.071932807568139</v>
      </c>
      <c r="F9" s="16"/>
      <c r="G9" s="16" t="n">
        <v>0.0979464095768887</v>
      </c>
      <c r="H9" s="16" t="n">
        <v>0.105179632755462</v>
      </c>
      <c r="I9" s="16" t="n">
        <v>0.0734561108058399</v>
      </c>
      <c r="J9" s="16"/>
      <c r="K9" s="16" t="n">
        <v>0.116032753177436</v>
      </c>
      <c r="L9" s="16" t="n">
        <v>0.100128618178709</v>
      </c>
      <c r="M9" s="16" t="n">
        <v>0.0839716370311373</v>
      </c>
      <c r="N9" s="16" t="n">
        <v>0.113502605893433</v>
      </c>
      <c r="O9" s="16" t="n">
        <v>0.084831932278202</v>
      </c>
      <c r="P9" s="16" t="n">
        <v>0.0824060358612321</v>
      </c>
      <c r="Q9" s="16" t="n">
        <v>0.0832690883130067</v>
      </c>
      <c r="R9" s="16" t="n">
        <v>0.0678562548980348</v>
      </c>
      <c r="S9" s="16" t="n">
        <v>0.120195784477968</v>
      </c>
      <c r="T9" s="16" t="n">
        <v>0.0184021267907952</v>
      </c>
      <c r="U9" s="16" t="n">
        <v>0.0768510609916775</v>
      </c>
      <c r="V9" s="16" t="n">
        <v>0.0619533882396026</v>
      </c>
      <c r="W9" s="16"/>
      <c r="X9" s="16" t="n">
        <v>0.0784141295268961</v>
      </c>
      <c r="Y9" s="16" t="n">
        <v>0.11062874314336</v>
      </c>
      <c r="Z9" s="16"/>
      <c r="AA9" s="16" t="n">
        <v>0.0976173666997859</v>
      </c>
      <c r="AB9" s="16" t="n">
        <v>0.0933839011915119</v>
      </c>
      <c r="AC9" s="16" t="n">
        <v>0.0809151479253457</v>
      </c>
      <c r="AD9" s="16"/>
      <c r="AE9" s="16" t="n">
        <v>0.0990482330055331</v>
      </c>
      <c r="AF9" s="16" t="n">
        <v>0.0807413288295253</v>
      </c>
      <c r="AG9" s="16" t="n">
        <v>0.0875035846809558</v>
      </c>
      <c r="AH9" s="16"/>
      <c r="AI9" s="16" t="n">
        <v>0.084823205362573</v>
      </c>
      <c r="AJ9" s="16" t="n">
        <v>0.0934831466905807</v>
      </c>
    </row>
    <row r="10">
      <c r="B10" s="17" t="s">
        <v>161</v>
      </c>
      <c r="C10" s="16" t="n">
        <v>0.111726134754142</v>
      </c>
      <c r="D10" s="16" t="n">
        <v>0.0927664028600275</v>
      </c>
      <c r="E10" s="16" t="n">
        <v>0.131593432296459</v>
      </c>
      <c r="F10" s="16"/>
      <c r="G10" s="16" t="n">
        <v>0.118597672483591</v>
      </c>
      <c r="H10" s="16" t="n">
        <v>0.11022243588245</v>
      </c>
      <c r="I10" s="16" t="n">
        <v>0.110411075376893</v>
      </c>
      <c r="J10" s="16"/>
      <c r="K10" s="16" t="n">
        <v>0.0962381570704171</v>
      </c>
      <c r="L10" s="16" t="n">
        <v>0.136477721913877</v>
      </c>
      <c r="M10" s="16" t="n">
        <v>0.180683102725194</v>
      </c>
      <c r="N10" s="16" t="n">
        <v>0.100094409923247</v>
      </c>
      <c r="O10" s="16" t="n">
        <v>0.114884122176767</v>
      </c>
      <c r="P10" s="16" t="n">
        <v>0.0908059585304553</v>
      </c>
      <c r="Q10" s="16" t="n">
        <v>0.105397945166087</v>
      </c>
      <c r="R10" s="16" t="n">
        <v>0.126391126774132</v>
      </c>
      <c r="S10" s="16" t="n">
        <v>0.126454125013345</v>
      </c>
      <c r="T10" s="16" t="n">
        <v>0.0554216572097604</v>
      </c>
      <c r="U10" s="16" t="n">
        <v>0.0820548194092929</v>
      </c>
      <c r="V10" s="16" t="n">
        <v>0.11795011450633</v>
      </c>
      <c r="W10" s="16"/>
      <c r="X10" s="16" t="n">
        <v>0.112490380253193</v>
      </c>
      <c r="Y10" s="16" t="n">
        <v>0.110420440382228</v>
      </c>
      <c r="Z10" s="16"/>
      <c r="AA10" s="16" t="n">
        <v>0.088114272402032</v>
      </c>
      <c r="AB10" s="16" t="n">
        <v>0.116840964647458</v>
      </c>
      <c r="AC10" s="16" t="n">
        <v>0.121938185210401</v>
      </c>
      <c r="AD10" s="16"/>
      <c r="AE10" s="16" t="n">
        <v>0.0992628987747088</v>
      </c>
      <c r="AF10" s="16" t="n">
        <v>0.113457420471305</v>
      </c>
      <c r="AG10" s="16" t="n">
        <v>0.141143607005926</v>
      </c>
      <c r="AH10" s="16"/>
      <c r="AI10" s="16" t="n">
        <v>0.0990314290864459</v>
      </c>
      <c r="AJ10" s="16" t="n">
        <v>0.112332664636439</v>
      </c>
    </row>
    <row r="11">
      <c r="B11" s="17" t="s">
        <v>220</v>
      </c>
      <c r="C11" s="16" t="n">
        <v>0.261350033160291</v>
      </c>
      <c r="D11" s="16" t="n">
        <v>0.252725760753038</v>
      </c>
      <c r="E11" s="16" t="n">
        <v>0.266580406088612</v>
      </c>
      <c r="F11" s="16"/>
      <c r="G11" s="16" t="n">
        <v>0.243565844744737</v>
      </c>
      <c r="H11" s="16" t="n">
        <v>0.273720786233721</v>
      </c>
      <c r="I11" s="16" t="n">
        <v>0.256865333129005</v>
      </c>
      <c r="J11" s="16"/>
      <c r="K11" s="16" t="n">
        <v>0.244613861228531</v>
      </c>
      <c r="L11" s="16" t="n">
        <v>0.223777543098459</v>
      </c>
      <c r="M11" s="16" t="n">
        <v>0.217699441321976</v>
      </c>
      <c r="N11" s="16" t="n">
        <v>0.240973595844574</v>
      </c>
      <c r="O11" s="16" t="n">
        <v>0.211003221983679</v>
      </c>
      <c r="P11" s="16" t="n">
        <v>0.294560133723597</v>
      </c>
      <c r="Q11" s="16" t="n">
        <v>0.268528247244825</v>
      </c>
      <c r="R11" s="16" t="n">
        <v>0.281099294110442</v>
      </c>
      <c r="S11" s="16" t="n">
        <v>0.286679425630002</v>
      </c>
      <c r="T11" s="16" t="n">
        <v>0.326546606059685</v>
      </c>
      <c r="U11" s="16" t="n">
        <v>0.347740099693055</v>
      </c>
      <c r="V11" s="16" t="n">
        <v>0.260161020573172</v>
      </c>
      <c r="W11" s="16"/>
      <c r="X11" s="16" t="n">
        <v>0.255864076556421</v>
      </c>
      <c r="Y11" s="16" t="n">
        <v>0.270722653177211</v>
      </c>
      <c r="Z11" s="16"/>
      <c r="AA11" s="16" t="n">
        <v>0.236776647807711</v>
      </c>
      <c r="AB11" s="16" t="n">
        <v>0.248973476352526</v>
      </c>
      <c r="AC11" s="16" t="n">
        <v>0.295652079608942</v>
      </c>
      <c r="AD11" s="16"/>
      <c r="AE11" s="16" t="n">
        <v>0.259367017757834</v>
      </c>
      <c r="AF11" s="16" t="n">
        <v>0.256167395659972</v>
      </c>
      <c r="AG11" s="16" t="n">
        <v>0.2776784606792</v>
      </c>
      <c r="AH11" s="16"/>
      <c r="AI11" s="16" t="n">
        <v>0.241860367836088</v>
      </c>
      <c r="AJ11" s="16" t="n">
        <v>0.229538165864151</v>
      </c>
    </row>
    <row r="12">
      <c r="B12" s="17" t="s">
        <v>159</v>
      </c>
      <c r="C12" s="16" t="n">
        <v>0.42017068194051</v>
      </c>
      <c r="D12" s="16" t="n">
        <v>0.421118907527417</v>
      </c>
      <c r="E12" s="16" t="n">
        <v>0.420778090194292</v>
      </c>
      <c r="F12" s="16"/>
      <c r="G12" s="16" t="n">
        <v>0.399677408164811</v>
      </c>
      <c r="H12" s="16" t="n">
        <v>0.400247081886198</v>
      </c>
      <c r="I12" s="16" t="n">
        <v>0.446799961971559</v>
      </c>
      <c r="J12" s="16"/>
      <c r="K12" s="16" t="n">
        <v>0.460806779422092</v>
      </c>
      <c r="L12" s="16" t="n">
        <v>0.384578344649728</v>
      </c>
      <c r="M12" s="16" t="n">
        <v>0.392284367489218</v>
      </c>
      <c r="N12" s="16" t="n">
        <v>0.403844633073965</v>
      </c>
      <c r="O12" s="16" t="n">
        <v>0.470406513414177</v>
      </c>
      <c r="P12" s="16" t="n">
        <v>0.450934612941612</v>
      </c>
      <c r="Q12" s="16" t="n">
        <v>0.470582174701764</v>
      </c>
      <c r="R12" s="16" t="n">
        <v>0.434614468306392</v>
      </c>
      <c r="S12" s="16" t="n">
        <v>0.376064680473408</v>
      </c>
      <c r="T12" s="16" t="n">
        <v>0.40871160906693</v>
      </c>
      <c r="U12" s="16" t="n">
        <v>0.354088602462251</v>
      </c>
      <c r="V12" s="16" t="n">
        <v>0.419258560416706</v>
      </c>
      <c r="W12" s="16"/>
      <c r="X12" s="16" t="n">
        <v>0.42025426478677</v>
      </c>
      <c r="Y12" s="16" t="n">
        <v>0.420027882732551</v>
      </c>
      <c r="Z12" s="16"/>
      <c r="AA12" s="16" t="n">
        <v>0.490078630145601</v>
      </c>
      <c r="AB12" s="16" t="n">
        <v>0.421460046655312</v>
      </c>
      <c r="AC12" s="16" t="n">
        <v>0.367955947867289</v>
      </c>
      <c r="AD12" s="16"/>
      <c r="AE12" s="16" t="n">
        <v>0.445759561979127</v>
      </c>
      <c r="AF12" s="16" t="n">
        <v>0.410951382613403</v>
      </c>
      <c r="AG12" s="16" t="n">
        <v>0.37186098362515</v>
      </c>
      <c r="AH12" s="16"/>
      <c r="AI12" s="16" t="n">
        <v>0.503312150873476</v>
      </c>
      <c r="AJ12" s="16" t="n">
        <v>0.451451331036287</v>
      </c>
    </row>
    <row r="13">
      <c r="B13" s="17" t="s">
        <v>94</v>
      </c>
      <c r="C13" s="16" t="n">
        <v>0.116445016446652</v>
      </c>
      <c r="D13" s="16" t="n">
        <v>0.12235095263828</v>
      </c>
      <c r="E13" s="16" t="n">
        <v>0.109115263852498</v>
      </c>
      <c r="F13" s="16"/>
      <c r="G13" s="16" t="n">
        <v>0.140212665029972</v>
      </c>
      <c r="H13" s="16" t="n">
        <v>0.110630063242169</v>
      </c>
      <c r="I13" s="16" t="n">
        <v>0.112467518716704</v>
      </c>
      <c r="J13" s="16"/>
      <c r="K13" s="16" t="n">
        <v>0.0823084491015239</v>
      </c>
      <c r="L13" s="16" t="n">
        <v>0.155037772159228</v>
      </c>
      <c r="M13" s="16" t="n">
        <v>0.125361451432475</v>
      </c>
      <c r="N13" s="16" t="n">
        <v>0.14158475526478</v>
      </c>
      <c r="O13" s="16" t="n">
        <v>0.118874210147176</v>
      </c>
      <c r="P13" s="16" t="n">
        <v>0.081293258943104</v>
      </c>
      <c r="Q13" s="16" t="n">
        <v>0.0722225445743177</v>
      </c>
      <c r="R13" s="16" t="n">
        <v>0.0900388559109984</v>
      </c>
      <c r="S13" s="16" t="n">
        <v>0.0906059844052779</v>
      </c>
      <c r="T13" s="16" t="n">
        <v>0.19091800087283</v>
      </c>
      <c r="U13" s="16" t="n">
        <v>0.139265417443724</v>
      </c>
      <c r="V13" s="16" t="n">
        <v>0.14067691626419</v>
      </c>
      <c r="W13" s="16"/>
      <c r="X13" s="16" t="n">
        <v>0.13297714887672</v>
      </c>
      <c r="Y13" s="16" t="n">
        <v>0.0882002805646497</v>
      </c>
      <c r="Z13" s="16"/>
      <c r="AA13" s="16" t="n">
        <v>0.0874130829448703</v>
      </c>
      <c r="AB13" s="16" t="n">
        <v>0.119341611153192</v>
      </c>
      <c r="AC13" s="16" t="n">
        <v>0.133538639388022</v>
      </c>
      <c r="AD13" s="16"/>
      <c r="AE13" s="16" t="n">
        <v>0.0965622884827969</v>
      </c>
      <c r="AF13" s="16" t="n">
        <v>0.138682472425794</v>
      </c>
      <c r="AG13" s="16" t="n">
        <v>0.121813364008768</v>
      </c>
      <c r="AH13" s="16"/>
      <c r="AI13" s="16" t="n">
        <v>0.0709728468414177</v>
      </c>
      <c r="AJ13" s="16" t="n">
        <v>0.113194691772542</v>
      </c>
    </row>
    <row r="14">
      <c r="B14" s="17" t="s">
        <v>165</v>
      </c>
      <c r="C14" s="23" t="n">
        <v>0.202034268452547</v>
      </c>
      <c r="D14" s="23" t="n">
        <v>0.203804379081266</v>
      </c>
      <c r="E14" s="23" t="n">
        <v>0.203526239864598</v>
      </c>
      <c r="F14" s="23"/>
      <c r="G14" s="23" t="n">
        <v>0.21654408206048</v>
      </c>
      <c r="H14" s="23" t="n">
        <v>0.215402068637912</v>
      </c>
      <c r="I14" s="23" t="n">
        <v>0.183867186182733</v>
      </c>
      <c r="J14" s="23"/>
      <c r="K14" s="23" t="n">
        <v>0.212270910247853</v>
      </c>
      <c r="L14" s="23" t="n">
        <v>0.236606340092586</v>
      </c>
      <c r="M14" s="23" t="n">
        <v>0.264654739756332</v>
      </c>
      <c r="N14" s="23" t="n">
        <v>0.21359701581668</v>
      </c>
      <c r="O14" s="23" t="n">
        <v>0.199716054454969</v>
      </c>
      <c r="P14" s="23" t="n">
        <v>0.173211994391687</v>
      </c>
      <c r="Q14" s="23" t="n">
        <v>0.188667033479093</v>
      </c>
      <c r="R14" s="23" t="n">
        <v>0.194247381672167</v>
      </c>
      <c r="S14" s="23" t="n">
        <v>0.246649909491313</v>
      </c>
      <c r="T14" s="23" t="n">
        <v>0.0738237840005556</v>
      </c>
      <c r="U14" s="23" t="n">
        <v>0.15890588040097</v>
      </c>
      <c r="V14" s="23" t="n">
        <v>0.179903502745932</v>
      </c>
      <c r="W14" s="23"/>
      <c r="X14" s="23" t="n">
        <v>0.190904509780089</v>
      </c>
      <c r="Y14" s="23" t="n">
        <v>0.221049183525588</v>
      </c>
      <c r="Z14" s="23"/>
      <c r="AA14" s="23" t="n">
        <v>0.185731639101818</v>
      </c>
      <c r="AB14" s="23" t="n">
        <v>0.21022486583897</v>
      </c>
      <c r="AC14" s="23" t="n">
        <v>0.202853333135747</v>
      </c>
      <c r="AD14" s="23"/>
      <c r="AE14" s="23" t="n">
        <v>0.198311131780242</v>
      </c>
      <c r="AF14" s="23" t="n">
        <v>0.19419874930083</v>
      </c>
      <c r="AG14" s="23" t="n">
        <v>0.228647191686882</v>
      </c>
      <c r="AH14" s="23"/>
      <c r="AI14" s="23" t="n">
        <v>0.183854634449019</v>
      </c>
      <c r="AJ14" s="23" t="n">
        <v>0.20581581132702</v>
      </c>
    </row>
    <row r="15">
      <c r="B15" s="17" t="s">
        <v>164</v>
      </c>
      <c r="C15" s="23" t="n">
        <v>0.536615698387162</v>
      </c>
      <c r="D15" s="23" t="n">
        <v>0.543469860165696</v>
      </c>
      <c r="E15" s="23" t="n">
        <v>0.52989335404679</v>
      </c>
      <c r="F15" s="23"/>
      <c r="G15" s="23" t="n">
        <v>0.539890073194782</v>
      </c>
      <c r="H15" s="23" t="n">
        <v>0.510877145128367</v>
      </c>
      <c r="I15" s="23" t="n">
        <v>0.559267480688262</v>
      </c>
      <c r="J15" s="23"/>
      <c r="K15" s="23" t="n">
        <v>0.543115228523616</v>
      </c>
      <c r="L15" s="23" t="n">
        <v>0.539616116808955</v>
      </c>
      <c r="M15" s="23" t="n">
        <v>0.517645818921693</v>
      </c>
      <c r="N15" s="23" t="n">
        <v>0.545429388338745</v>
      </c>
      <c r="O15" s="23" t="n">
        <v>0.589280723561352</v>
      </c>
      <c r="P15" s="23" t="n">
        <v>0.532227871884716</v>
      </c>
      <c r="Q15" s="23" t="n">
        <v>0.542804719276081</v>
      </c>
      <c r="R15" s="23" t="n">
        <v>0.524653324217391</v>
      </c>
      <c r="S15" s="23" t="n">
        <v>0.466670664878686</v>
      </c>
      <c r="T15" s="23" t="n">
        <v>0.59962960993976</v>
      </c>
      <c r="U15" s="23" t="n">
        <v>0.493354019905975</v>
      </c>
      <c r="V15" s="23" t="n">
        <v>0.559935476680896</v>
      </c>
      <c r="W15" s="23"/>
      <c r="X15" s="23" t="n">
        <v>0.55323141366349</v>
      </c>
      <c r="Y15" s="23" t="n">
        <v>0.5082281632972</v>
      </c>
      <c r="Z15" s="23"/>
      <c r="AA15" s="23" t="n">
        <v>0.577491713090471</v>
      </c>
      <c r="AB15" s="23" t="n">
        <v>0.540801657808504</v>
      </c>
      <c r="AC15" s="23" t="n">
        <v>0.501494587255311</v>
      </c>
      <c r="AD15" s="23"/>
      <c r="AE15" s="23" t="n">
        <v>0.542321850461924</v>
      </c>
      <c r="AF15" s="23" t="n">
        <v>0.549633855039197</v>
      </c>
      <c r="AG15" s="23" t="n">
        <v>0.493674347633918</v>
      </c>
      <c r="AH15" s="23"/>
      <c r="AI15" s="23" t="n">
        <v>0.574284997714893</v>
      </c>
      <c r="AJ15" s="23" t="n">
        <v>0.564646022808829</v>
      </c>
    </row>
    <row r="16">
      <c r="B16" s="17" t="s">
        <v>138</v>
      </c>
      <c r="C16" s="24" t="n">
        <v>0.334581429934615</v>
      </c>
      <c r="D16" s="24" t="n">
        <v>0.339665481084431</v>
      </c>
      <c r="E16" s="24" t="n">
        <v>0.326367114182192</v>
      </c>
      <c r="F16" s="24"/>
      <c r="G16" s="24" t="n">
        <v>0.323345991134302</v>
      </c>
      <c r="H16" s="24" t="n">
        <v>0.295475076490455</v>
      </c>
      <c r="I16" s="24" t="n">
        <v>0.37540029450553</v>
      </c>
      <c r="J16" s="24"/>
      <c r="K16" s="24" t="n">
        <v>0.330844318275763</v>
      </c>
      <c r="L16" s="24" t="n">
        <v>0.30300977671637</v>
      </c>
      <c r="M16" s="24" t="n">
        <v>0.252991079165361</v>
      </c>
      <c r="N16" s="24" t="n">
        <v>0.331832372522065</v>
      </c>
      <c r="O16" s="24" t="n">
        <v>0.389564669106384</v>
      </c>
      <c r="P16" s="24" t="n">
        <v>0.359015877493029</v>
      </c>
      <c r="Q16" s="24" t="n">
        <v>0.354137685796988</v>
      </c>
      <c r="R16" s="24" t="n">
        <v>0.330405942545224</v>
      </c>
      <c r="S16" s="24" t="n">
        <v>0.220020755387373</v>
      </c>
      <c r="T16" s="24" t="n">
        <v>0.525805825939204</v>
      </c>
      <c r="U16" s="24" t="n">
        <v>0.334448139505004</v>
      </c>
      <c r="V16" s="24" t="n">
        <v>0.380031973934963</v>
      </c>
      <c r="W16" s="24"/>
      <c r="X16" s="24" t="n">
        <v>0.362326903883402</v>
      </c>
      <c r="Y16" s="24" t="n">
        <v>0.287178979771612</v>
      </c>
      <c r="Z16" s="24"/>
      <c r="AA16" s="24" t="n">
        <v>0.391760073988654</v>
      </c>
      <c r="AB16" s="24" t="n">
        <v>0.330576791969534</v>
      </c>
      <c r="AC16" s="24" t="n">
        <v>0.298641254119564</v>
      </c>
      <c r="AD16" s="24"/>
      <c r="AE16" s="24" t="n">
        <v>0.344010718681682</v>
      </c>
      <c r="AF16" s="24" t="n">
        <v>0.355435105738367</v>
      </c>
      <c r="AG16" s="24" t="n">
        <v>0.265027155947036</v>
      </c>
      <c r="AH16" s="24"/>
      <c r="AI16" s="24" t="n">
        <v>0.390430363265874</v>
      </c>
      <c r="AJ16" s="24" t="n">
        <v>0.358830211481809</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248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234</v>
      </c>
      <c r="C9" s="16" t="n">
        <v>0.529831567028027</v>
      </c>
      <c r="D9" s="16" t="n">
        <v>0.488763572776777</v>
      </c>
      <c r="E9" s="16" t="n">
        <v>0.568691024022886</v>
      </c>
      <c r="F9" s="16"/>
      <c r="G9" s="16" t="n">
        <v>0.576257983612733</v>
      </c>
      <c r="H9" s="16" t="n">
        <v>0.557267320775023</v>
      </c>
      <c r="I9" s="16" t="n">
        <v>0.485971066668835</v>
      </c>
      <c r="J9" s="16"/>
      <c r="K9" s="16" t="n">
        <v>0.450133999294623</v>
      </c>
      <c r="L9" s="16" t="n">
        <v>0.552139340591788</v>
      </c>
      <c r="M9" s="16" t="n">
        <v>0.509109286594403</v>
      </c>
      <c r="N9" s="16" t="n">
        <v>0.543664458535936</v>
      </c>
      <c r="O9" s="16" t="n">
        <v>0.540495504356868</v>
      </c>
      <c r="P9" s="16" t="n">
        <v>0.515226521578956</v>
      </c>
      <c r="Q9" s="16" t="n">
        <v>0.568481666520525</v>
      </c>
      <c r="R9" s="16" t="n">
        <v>0.462198164523102</v>
      </c>
      <c r="S9" s="16" t="n">
        <v>0.580839532329957</v>
      </c>
      <c r="T9" s="16" t="n">
        <v>0.577137907103192</v>
      </c>
      <c r="U9" s="16" t="n">
        <v>0.562765962597569</v>
      </c>
      <c r="V9" s="16" t="n">
        <v>0.450057177436489</v>
      </c>
      <c r="W9" s="16"/>
      <c r="X9" s="16" t="n">
        <v>0.562699502229717</v>
      </c>
      <c r="Y9" s="16" t="n">
        <v>0.473677519588261</v>
      </c>
      <c r="Z9" s="16"/>
      <c r="AA9" s="16" t="n">
        <v>0.47133416920231</v>
      </c>
      <c r="AB9" s="16" t="n">
        <v>0.568826303428044</v>
      </c>
      <c r="AC9" s="16" t="n">
        <v>0.519923302958783</v>
      </c>
      <c r="AD9" s="16"/>
      <c r="AE9" s="16" t="n">
        <v>0.518936041918516</v>
      </c>
      <c r="AF9" s="16" t="n">
        <v>0.529852262521553</v>
      </c>
      <c r="AG9" s="16" t="n">
        <v>0.558734449303309</v>
      </c>
      <c r="AH9" s="16"/>
      <c r="AI9" s="16" t="n">
        <v>0.489308165155915</v>
      </c>
      <c r="AJ9" s="16" t="n">
        <v>0.54195114780537</v>
      </c>
    </row>
    <row r="10">
      <c r="B10" s="17" t="s">
        <v>235</v>
      </c>
      <c r="C10" s="16" t="n">
        <v>0.474427288568969</v>
      </c>
      <c r="D10" s="16" t="n">
        <v>0.437437587756489</v>
      </c>
      <c r="E10" s="16" t="n">
        <v>0.505340902637276</v>
      </c>
      <c r="F10" s="16"/>
      <c r="G10" s="16" t="n">
        <v>0.413976195389983</v>
      </c>
      <c r="H10" s="16" t="n">
        <v>0.487871756972516</v>
      </c>
      <c r="I10" s="16" t="n">
        <v>0.485795377165725</v>
      </c>
      <c r="J10" s="16"/>
      <c r="K10" s="16" t="n">
        <v>0.37505720360114</v>
      </c>
      <c r="L10" s="16" t="n">
        <v>0.54140049679002</v>
      </c>
      <c r="M10" s="16" t="n">
        <v>0.443381758592961</v>
      </c>
      <c r="N10" s="16" t="n">
        <v>0.507042869893352</v>
      </c>
      <c r="O10" s="16" t="n">
        <v>0.515296675369076</v>
      </c>
      <c r="P10" s="16" t="n">
        <v>0.390518313868609</v>
      </c>
      <c r="Q10" s="16" t="n">
        <v>0.496410144141693</v>
      </c>
      <c r="R10" s="16" t="n">
        <v>0.430657859575944</v>
      </c>
      <c r="S10" s="16" t="n">
        <v>0.489707965123937</v>
      </c>
      <c r="T10" s="16" t="n">
        <v>0.57583060355752</v>
      </c>
      <c r="U10" s="16" t="n">
        <v>0.460296840523565</v>
      </c>
      <c r="V10" s="16" t="n">
        <v>0.486719288457757</v>
      </c>
      <c r="W10" s="16"/>
      <c r="X10" s="16" t="n">
        <v>0.516937740221358</v>
      </c>
      <c r="Y10" s="16" t="n">
        <v>0.401799242294515</v>
      </c>
      <c r="Z10" s="16"/>
      <c r="AA10" s="16" t="n">
        <v>0.473064411322508</v>
      </c>
      <c r="AB10" s="16" t="n">
        <v>0.512020583063821</v>
      </c>
      <c r="AC10" s="16" t="n">
        <v>0.425128819813505</v>
      </c>
      <c r="AD10" s="16"/>
      <c r="AE10" s="16" t="n">
        <v>0.440593608023739</v>
      </c>
      <c r="AF10" s="16" t="n">
        <v>0.492820170333555</v>
      </c>
      <c r="AG10" s="16" t="n">
        <v>0.525064789065819</v>
      </c>
      <c r="AH10" s="16"/>
      <c r="AI10" s="16" t="n">
        <v>0.526438574712487</v>
      </c>
      <c r="AJ10" s="16" t="n">
        <v>0.53226311851554</v>
      </c>
    </row>
    <row r="11">
      <c r="B11" s="17" t="s">
        <v>236</v>
      </c>
      <c r="C11" s="16" t="n">
        <v>0.451520898235986</v>
      </c>
      <c r="D11" s="16" t="n">
        <v>0.405511780982647</v>
      </c>
      <c r="E11" s="16" t="n">
        <v>0.491706833534738</v>
      </c>
      <c r="F11" s="16"/>
      <c r="G11" s="16" t="n">
        <v>0.400276300429393</v>
      </c>
      <c r="H11" s="16" t="n">
        <v>0.446411930290963</v>
      </c>
      <c r="I11" s="16" t="n">
        <v>0.476513383760055</v>
      </c>
      <c r="J11" s="16"/>
      <c r="K11" s="16" t="n">
        <v>0.326996370814438</v>
      </c>
      <c r="L11" s="16" t="n">
        <v>0.520305253086307</v>
      </c>
      <c r="M11" s="16" t="n">
        <v>0.490846515831297</v>
      </c>
      <c r="N11" s="16" t="n">
        <v>0.45194538482572</v>
      </c>
      <c r="O11" s="16" t="n">
        <v>0.42159842316346</v>
      </c>
      <c r="P11" s="16" t="n">
        <v>0.404654861448114</v>
      </c>
      <c r="Q11" s="16" t="n">
        <v>0.485011343646616</v>
      </c>
      <c r="R11" s="16" t="n">
        <v>0.399116972502389</v>
      </c>
      <c r="S11" s="16" t="n">
        <v>0.473087911624834</v>
      </c>
      <c r="T11" s="16" t="n">
        <v>0.528552605699951</v>
      </c>
      <c r="U11" s="16" t="n">
        <v>0.497819594043847</v>
      </c>
      <c r="V11" s="16" t="n">
        <v>0.470356382077897</v>
      </c>
      <c r="W11" s="16"/>
      <c r="X11" s="16" t="n">
        <v>0.499306566049515</v>
      </c>
      <c r="Y11" s="16" t="n">
        <v>0.369880276734342</v>
      </c>
      <c r="Z11" s="16"/>
      <c r="AA11" s="16" t="n">
        <v>0.456215105451686</v>
      </c>
      <c r="AB11" s="16" t="n">
        <v>0.470704413319069</v>
      </c>
      <c r="AC11" s="16" t="n">
        <v>0.422471716503359</v>
      </c>
      <c r="AD11" s="16"/>
      <c r="AE11" s="16" t="n">
        <v>0.404233237509392</v>
      </c>
      <c r="AF11" s="16" t="n">
        <v>0.478906995263463</v>
      </c>
      <c r="AG11" s="16" t="n">
        <v>0.518710773450122</v>
      </c>
      <c r="AH11" s="16"/>
      <c r="AI11" s="16" t="n">
        <v>0.477183219859381</v>
      </c>
      <c r="AJ11" s="16" t="n">
        <v>0.518287482969639</v>
      </c>
    </row>
    <row r="12">
      <c r="B12" s="17" t="s">
        <v>237</v>
      </c>
      <c r="C12" s="16" t="n">
        <v>0.439552320602838</v>
      </c>
      <c r="D12" s="16" t="n">
        <v>0.425620318551607</v>
      </c>
      <c r="E12" s="16" t="n">
        <v>0.449449151562974</v>
      </c>
      <c r="F12" s="16"/>
      <c r="G12" s="16" t="n">
        <v>0.382030060133243</v>
      </c>
      <c r="H12" s="16" t="n">
        <v>0.45033921525951</v>
      </c>
      <c r="I12" s="16" t="n">
        <v>0.452236027272175</v>
      </c>
      <c r="J12" s="16"/>
      <c r="K12" s="16" t="n">
        <v>0.354331824531321</v>
      </c>
      <c r="L12" s="16" t="n">
        <v>0.500858844518743</v>
      </c>
      <c r="M12" s="16" t="n">
        <v>0.49399055181934</v>
      </c>
      <c r="N12" s="16" t="n">
        <v>0.427076113992464</v>
      </c>
      <c r="O12" s="16" t="n">
        <v>0.479710823137775</v>
      </c>
      <c r="P12" s="16" t="n">
        <v>0.348465490584092</v>
      </c>
      <c r="Q12" s="16" t="n">
        <v>0.464683271511147</v>
      </c>
      <c r="R12" s="16" t="n">
        <v>0.371663031292506</v>
      </c>
      <c r="S12" s="16" t="n">
        <v>0.443138469046107</v>
      </c>
      <c r="T12" s="16" t="n">
        <v>0.572303553416148</v>
      </c>
      <c r="U12" s="16" t="n">
        <v>0.426032287506578</v>
      </c>
      <c r="V12" s="16" t="n">
        <v>0.295474158870335</v>
      </c>
      <c r="W12" s="16"/>
      <c r="X12" s="16" t="n">
        <v>0.478655912389607</v>
      </c>
      <c r="Y12" s="16" t="n">
        <v>0.37274480942865</v>
      </c>
      <c r="Z12" s="16"/>
      <c r="AA12" s="16" t="n">
        <v>0.439466321946856</v>
      </c>
      <c r="AB12" s="16" t="n">
        <v>0.442777240590676</v>
      </c>
      <c r="AC12" s="16" t="n">
        <v>0.435300950725016</v>
      </c>
      <c r="AD12" s="16"/>
      <c r="AE12" s="16" t="n">
        <v>0.452566553041028</v>
      </c>
      <c r="AF12" s="16" t="n">
        <v>0.429732297653606</v>
      </c>
      <c r="AG12" s="16" t="n">
        <v>0.425932705720445</v>
      </c>
      <c r="AH12" s="16"/>
      <c r="AI12" s="16" t="n">
        <v>0.498631821377513</v>
      </c>
      <c r="AJ12" s="16" t="n">
        <v>0.446354118168253</v>
      </c>
    </row>
    <row r="13">
      <c r="B13" s="17" t="s">
        <v>238</v>
      </c>
      <c r="C13" s="16" t="n">
        <v>0.370614329145741</v>
      </c>
      <c r="D13" s="16" t="n">
        <v>0.390507713446492</v>
      </c>
      <c r="E13" s="16" t="n">
        <v>0.344728341070789</v>
      </c>
      <c r="F13" s="16"/>
      <c r="G13" s="16" t="n">
        <v>0.39228456571655</v>
      </c>
      <c r="H13" s="16" t="n">
        <v>0.389908227620846</v>
      </c>
      <c r="I13" s="16" t="n">
        <v>0.344106019281061</v>
      </c>
      <c r="J13" s="16"/>
      <c r="K13" s="16" t="n">
        <v>0.319073304390853</v>
      </c>
      <c r="L13" s="16" t="n">
        <v>0.433436166648625</v>
      </c>
      <c r="M13" s="16" t="n">
        <v>0.336981142229668</v>
      </c>
      <c r="N13" s="16" t="n">
        <v>0.377307138690142</v>
      </c>
      <c r="O13" s="16" t="n">
        <v>0.384455152888345</v>
      </c>
      <c r="P13" s="16" t="n">
        <v>0.332856013175511</v>
      </c>
      <c r="Q13" s="16" t="n">
        <v>0.407102617305353</v>
      </c>
      <c r="R13" s="16" t="n">
        <v>0.32614861710951</v>
      </c>
      <c r="S13" s="16" t="n">
        <v>0.379284865952661</v>
      </c>
      <c r="T13" s="16" t="n">
        <v>0.397262213100543</v>
      </c>
      <c r="U13" s="16" t="n">
        <v>0.378169993884826</v>
      </c>
      <c r="V13" s="16" t="n">
        <v>0.329409110752605</v>
      </c>
      <c r="W13" s="16"/>
      <c r="X13" s="16" t="n">
        <v>0.405635930705805</v>
      </c>
      <c r="Y13" s="16" t="n">
        <v>0.310780796453389</v>
      </c>
      <c r="Z13" s="16"/>
      <c r="AA13" s="16" t="n">
        <v>0.3166785918109</v>
      </c>
      <c r="AB13" s="16" t="n">
        <v>0.410163925041203</v>
      </c>
      <c r="AC13" s="16" t="n">
        <v>0.356669311839207</v>
      </c>
      <c r="AD13" s="16"/>
      <c r="AE13" s="16" t="n">
        <v>0.375587076960269</v>
      </c>
      <c r="AF13" s="16" t="n">
        <v>0.353819448664236</v>
      </c>
      <c r="AG13" s="16" t="n">
        <v>0.393243860236879</v>
      </c>
      <c r="AH13" s="16"/>
      <c r="AI13" s="16" t="n">
        <v>0.360693712076092</v>
      </c>
      <c r="AJ13" s="16" t="n">
        <v>0.378000956132176</v>
      </c>
    </row>
    <row r="14">
      <c r="B14" s="17" t="s">
        <v>239</v>
      </c>
      <c r="C14" s="16" t="n">
        <v>0.289266647587404</v>
      </c>
      <c r="D14" s="16" t="n">
        <v>0.277175959250016</v>
      </c>
      <c r="E14" s="16" t="n">
        <v>0.296709718985021</v>
      </c>
      <c r="F14" s="16"/>
      <c r="G14" s="16" t="n">
        <v>0.251257373332335</v>
      </c>
      <c r="H14" s="16" t="n">
        <v>0.302817173867729</v>
      </c>
      <c r="I14" s="16" t="n">
        <v>0.291672466771478</v>
      </c>
      <c r="J14" s="16"/>
      <c r="K14" s="16" t="n">
        <v>0.200358393550186</v>
      </c>
      <c r="L14" s="16" t="n">
        <v>0.285248803817194</v>
      </c>
      <c r="M14" s="16" t="n">
        <v>0.318665695754276</v>
      </c>
      <c r="N14" s="16" t="n">
        <v>0.334920218721199</v>
      </c>
      <c r="O14" s="16" t="n">
        <v>0.28386380165647</v>
      </c>
      <c r="P14" s="16" t="n">
        <v>0.247724475854711</v>
      </c>
      <c r="Q14" s="16" t="n">
        <v>0.306556244500967</v>
      </c>
      <c r="R14" s="16" t="n">
        <v>0.35229575905673</v>
      </c>
      <c r="S14" s="16" t="n">
        <v>0.276396213878694</v>
      </c>
      <c r="T14" s="16" t="n">
        <v>0.374828597613839</v>
      </c>
      <c r="U14" s="16" t="n">
        <v>0.282784181368006</v>
      </c>
      <c r="V14" s="16" t="n">
        <v>0.359017667933701</v>
      </c>
      <c r="W14" s="16"/>
      <c r="X14" s="16" t="n">
        <v>0.320491009677029</v>
      </c>
      <c r="Y14" s="16" t="n">
        <v>0.235920603812586</v>
      </c>
      <c r="Z14" s="16"/>
      <c r="AA14" s="16" t="n">
        <v>0.269002069246753</v>
      </c>
      <c r="AB14" s="16" t="n">
        <v>0.296085635249151</v>
      </c>
      <c r="AC14" s="16" t="n">
        <v>0.29478177295303</v>
      </c>
      <c r="AD14" s="16"/>
      <c r="AE14" s="16" t="n">
        <v>0.278075822766149</v>
      </c>
      <c r="AF14" s="16" t="n">
        <v>0.277728899511006</v>
      </c>
      <c r="AG14" s="16" t="n">
        <v>0.343620324760568</v>
      </c>
      <c r="AH14" s="16"/>
      <c r="AI14" s="16" t="n">
        <v>0.274531769235615</v>
      </c>
      <c r="AJ14" s="16" t="n">
        <v>0.33590345568518</v>
      </c>
    </row>
    <row r="15">
      <c r="B15" s="17" t="s">
        <v>240</v>
      </c>
      <c r="C15" s="16" t="n">
        <v>0.241809478048595</v>
      </c>
      <c r="D15" s="16" t="n">
        <v>0.211327371260047</v>
      </c>
      <c r="E15" s="16" t="n">
        <v>0.270394796802193</v>
      </c>
      <c r="F15" s="16"/>
      <c r="G15" s="16" t="n">
        <v>0.191369887181032</v>
      </c>
      <c r="H15" s="16" t="n">
        <v>0.248453787275331</v>
      </c>
      <c r="I15" s="16" t="n">
        <v>0.25554973922967</v>
      </c>
      <c r="J15" s="16"/>
      <c r="K15" s="16" t="n">
        <v>0.19939843711242</v>
      </c>
      <c r="L15" s="16" t="n">
        <v>0.28066001470098</v>
      </c>
      <c r="M15" s="16" t="n">
        <v>0.270823558508899</v>
      </c>
      <c r="N15" s="16" t="n">
        <v>0.226026142068198</v>
      </c>
      <c r="O15" s="16" t="n">
        <v>0.227516671330382</v>
      </c>
      <c r="P15" s="16" t="n">
        <v>0.213203634469128</v>
      </c>
      <c r="Q15" s="16" t="n">
        <v>0.240667719036185</v>
      </c>
      <c r="R15" s="16" t="n">
        <v>0.25303852045655</v>
      </c>
      <c r="S15" s="16" t="n">
        <v>0.237458469331277</v>
      </c>
      <c r="T15" s="16" t="n">
        <v>0.300313994319891</v>
      </c>
      <c r="U15" s="16" t="n">
        <v>0.204034780932502</v>
      </c>
      <c r="V15" s="16" t="n">
        <v>0.270420920254</v>
      </c>
      <c r="W15" s="16"/>
      <c r="X15" s="16" t="n">
        <v>0.268880705895964</v>
      </c>
      <c r="Y15" s="16" t="n">
        <v>0.195558960531581</v>
      </c>
      <c r="Z15" s="16"/>
      <c r="AA15" s="16" t="n">
        <v>0.215424944017298</v>
      </c>
      <c r="AB15" s="16" t="n">
        <v>0.248112640954975</v>
      </c>
      <c r="AC15" s="16" t="n">
        <v>0.252434605239612</v>
      </c>
      <c r="AD15" s="16"/>
      <c r="AE15" s="16" t="n">
        <v>0.22441347051516</v>
      </c>
      <c r="AF15" s="16" t="n">
        <v>0.249453326398102</v>
      </c>
      <c r="AG15" s="16" t="n">
        <v>0.271714575322895</v>
      </c>
      <c r="AH15" s="16"/>
      <c r="AI15" s="16" t="n">
        <v>0.215842221385256</v>
      </c>
      <c r="AJ15" s="16" t="n">
        <v>0.29112397543767</v>
      </c>
    </row>
    <row r="16">
      <c r="B16" s="17" t="s">
        <v>241</v>
      </c>
      <c r="C16" s="16" t="n">
        <v>0.218911470942962</v>
      </c>
      <c r="D16" s="16" t="n">
        <v>0.192385723893874</v>
      </c>
      <c r="E16" s="16" t="n">
        <v>0.241801706047079</v>
      </c>
      <c r="F16" s="16"/>
      <c r="G16" s="16" t="n">
        <v>0.193632496660589</v>
      </c>
      <c r="H16" s="16" t="n">
        <v>0.215868192748645</v>
      </c>
      <c r="I16" s="16" t="n">
        <v>0.231726848321987</v>
      </c>
      <c r="J16" s="16"/>
      <c r="K16" s="16" t="n">
        <v>0.197913126594092</v>
      </c>
      <c r="L16" s="16" t="n">
        <v>0.25395291797744</v>
      </c>
      <c r="M16" s="16" t="n">
        <v>0.233197150657061</v>
      </c>
      <c r="N16" s="16" t="n">
        <v>0.222585508637022</v>
      </c>
      <c r="O16" s="16" t="n">
        <v>0.234142862082315</v>
      </c>
      <c r="P16" s="16" t="n">
        <v>0.186349388865769</v>
      </c>
      <c r="Q16" s="16" t="n">
        <v>0.189843637983739</v>
      </c>
      <c r="R16" s="16" t="n">
        <v>0.242345524239759</v>
      </c>
      <c r="S16" s="16" t="n">
        <v>0.213679910756592</v>
      </c>
      <c r="T16" s="16" t="n">
        <v>0.267061616349808</v>
      </c>
      <c r="U16" s="16" t="n">
        <v>0.132578214060356</v>
      </c>
      <c r="V16" s="16" t="n">
        <v>0.253663648478093</v>
      </c>
      <c r="W16" s="16"/>
      <c r="X16" s="16" t="n">
        <v>0.231367185177528</v>
      </c>
      <c r="Y16" s="16" t="n">
        <v>0.197631193866477</v>
      </c>
      <c r="Z16" s="16"/>
      <c r="AA16" s="16" t="n">
        <v>0.214042710917886</v>
      </c>
      <c r="AB16" s="16" t="n">
        <v>0.22631015464339</v>
      </c>
      <c r="AC16" s="16" t="n">
        <v>0.212531786930944</v>
      </c>
      <c r="AD16" s="16"/>
      <c r="AE16" s="16" t="n">
        <v>0.219023278631897</v>
      </c>
      <c r="AF16" s="16" t="n">
        <v>0.213566346815928</v>
      </c>
      <c r="AG16" s="16" t="n">
        <v>0.230021161691017</v>
      </c>
      <c r="AH16" s="16"/>
      <c r="AI16" s="16" t="n">
        <v>0.205991965010414</v>
      </c>
      <c r="AJ16" s="16" t="n">
        <v>0.258104754124708</v>
      </c>
    </row>
    <row r="17">
      <c r="B17" s="17" t="s">
        <v>242</v>
      </c>
      <c r="C17" s="16" t="n">
        <v>0.205372345041527</v>
      </c>
      <c r="D17" s="16" t="n">
        <v>0.207593122715668</v>
      </c>
      <c r="E17" s="16" t="n">
        <v>0.201190614089117</v>
      </c>
      <c r="F17" s="16"/>
      <c r="G17" s="16" t="n">
        <v>0.184362979867881</v>
      </c>
      <c r="H17" s="16" t="n">
        <v>0.20977287969259</v>
      </c>
      <c r="I17" s="16" t="n">
        <v>0.209576291815513</v>
      </c>
      <c r="J17" s="16"/>
      <c r="K17" s="16" t="n">
        <v>0.204667460586675</v>
      </c>
      <c r="L17" s="16" t="n">
        <v>0.240733125049069</v>
      </c>
      <c r="M17" s="16" t="n">
        <v>0.195284879521085</v>
      </c>
      <c r="N17" s="16" t="n">
        <v>0.197102794383055</v>
      </c>
      <c r="O17" s="16" t="n">
        <v>0.251439844132944</v>
      </c>
      <c r="P17" s="16" t="n">
        <v>0.161794510543821</v>
      </c>
      <c r="Q17" s="16" t="n">
        <v>0.184436533287783</v>
      </c>
      <c r="R17" s="16" t="n">
        <v>0.18853356536032</v>
      </c>
      <c r="S17" s="16" t="n">
        <v>0.219357294199336</v>
      </c>
      <c r="T17" s="16" t="n">
        <v>0.209387754600124</v>
      </c>
      <c r="U17" s="16" t="n">
        <v>0.182109534610852</v>
      </c>
      <c r="V17" s="16" t="n">
        <v>0.173814538301709</v>
      </c>
      <c r="W17" s="16"/>
      <c r="X17" s="16" t="n">
        <v>0.213903966190129</v>
      </c>
      <c r="Y17" s="16" t="n">
        <v>0.190796283120482</v>
      </c>
      <c r="Z17" s="16"/>
      <c r="AA17" s="16" t="n">
        <v>0.210551827774326</v>
      </c>
      <c r="AB17" s="16" t="n">
        <v>0.197217096602771</v>
      </c>
      <c r="AC17" s="16" t="n">
        <v>0.21253955416051</v>
      </c>
      <c r="AD17" s="16"/>
      <c r="AE17" s="16" t="n">
        <v>0.208195750168627</v>
      </c>
      <c r="AF17" s="16" t="n">
        <v>0.202748933125958</v>
      </c>
      <c r="AG17" s="16" t="n">
        <v>0.203469651004328</v>
      </c>
      <c r="AH17" s="16"/>
      <c r="AI17" s="16" t="n">
        <v>0.191952106657325</v>
      </c>
      <c r="AJ17" s="16" t="n">
        <v>0.222393866541673</v>
      </c>
    </row>
    <row r="18">
      <c r="B18" s="17" t="s">
        <v>243</v>
      </c>
      <c r="C18" s="16" t="n">
        <v>0.188795739507463</v>
      </c>
      <c r="D18" s="16" t="n">
        <v>0.188832310153608</v>
      </c>
      <c r="E18" s="16" t="n">
        <v>0.188318704596573</v>
      </c>
      <c r="F18" s="16"/>
      <c r="G18" s="16" t="n">
        <v>0.18897367469846</v>
      </c>
      <c r="H18" s="16" t="n">
        <v>0.192178881061858</v>
      </c>
      <c r="I18" s="16" t="n">
        <v>0.1855780665683</v>
      </c>
      <c r="J18" s="16"/>
      <c r="K18" s="16" t="n">
        <v>0.202264395445825</v>
      </c>
      <c r="L18" s="16" t="n">
        <v>0.221681985647047</v>
      </c>
      <c r="M18" s="16" t="n">
        <v>0.191442751553238</v>
      </c>
      <c r="N18" s="16" t="n">
        <v>0.145298901239961</v>
      </c>
      <c r="O18" s="16" t="n">
        <v>0.210908096158631</v>
      </c>
      <c r="P18" s="16" t="n">
        <v>0.1489807270995</v>
      </c>
      <c r="Q18" s="16" t="n">
        <v>0.196976945071279</v>
      </c>
      <c r="R18" s="16" t="n">
        <v>0.202146746725306</v>
      </c>
      <c r="S18" s="16" t="n">
        <v>0.203700831414937</v>
      </c>
      <c r="T18" s="16" t="n">
        <v>0.185856187179101</v>
      </c>
      <c r="U18" s="16" t="n">
        <v>0.161053239169749</v>
      </c>
      <c r="V18" s="16" t="n">
        <v>0.109129415050434</v>
      </c>
      <c r="W18" s="16"/>
      <c r="X18" s="16" t="n">
        <v>0.196731839949273</v>
      </c>
      <c r="Y18" s="16" t="n">
        <v>0.175237109859402</v>
      </c>
      <c r="Z18" s="16"/>
      <c r="AA18" s="16" t="n">
        <v>0.18635982441129</v>
      </c>
      <c r="AB18" s="16" t="n">
        <v>0.206303622651769</v>
      </c>
      <c r="AC18" s="16" t="n">
        <v>0.167137436274046</v>
      </c>
      <c r="AD18" s="16"/>
      <c r="AE18" s="16" t="n">
        <v>0.197333092459156</v>
      </c>
      <c r="AF18" s="16" t="n">
        <v>0.184852935323444</v>
      </c>
      <c r="AG18" s="16" t="n">
        <v>0.174527968719389</v>
      </c>
      <c r="AH18" s="16"/>
      <c r="AI18" s="16" t="n">
        <v>0.184836568363677</v>
      </c>
      <c r="AJ18" s="16" t="n">
        <v>0.220418089962134</v>
      </c>
    </row>
    <row r="19">
      <c r="B19" s="17" t="s">
        <v>244</v>
      </c>
      <c r="C19" s="16" t="n">
        <v>0.172081995364158</v>
      </c>
      <c r="D19" s="16" t="n">
        <v>0.204828798217753</v>
      </c>
      <c r="E19" s="16" t="n">
        <v>0.135581870005802</v>
      </c>
      <c r="F19" s="16"/>
      <c r="G19" s="16" t="n">
        <v>0.151227738855292</v>
      </c>
      <c r="H19" s="16" t="n">
        <v>0.15763426825926</v>
      </c>
      <c r="I19" s="16" t="n">
        <v>0.193759548378241</v>
      </c>
      <c r="J19" s="16"/>
      <c r="K19" s="16" t="n">
        <v>0.167511502824963</v>
      </c>
      <c r="L19" s="16" t="n">
        <v>0.176671509898717</v>
      </c>
      <c r="M19" s="16" t="n">
        <v>0.167072857927972</v>
      </c>
      <c r="N19" s="16" t="n">
        <v>0.106220608870356</v>
      </c>
      <c r="O19" s="16" t="n">
        <v>0.148042477186635</v>
      </c>
      <c r="P19" s="16" t="n">
        <v>0.1439951426371</v>
      </c>
      <c r="Q19" s="16" t="n">
        <v>0.185856314835103</v>
      </c>
      <c r="R19" s="16" t="n">
        <v>0.246770603707754</v>
      </c>
      <c r="S19" s="16" t="n">
        <v>0.154926715753088</v>
      </c>
      <c r="T19" s="16" t="n">
        <v>0.279094838184498</v>
      </c>
      <c r="U19" s="16" t="n">
        <v>0.169580782492043</v>
      </c>
      <c r="V19" s="16" t="n">
        <v>0.162681100318957</v>
      </c>
      <c r="W19" s="16"/>
      <c r="X19" s="16" t="n">
        <v>0.169051595809172</v>
      </c>
      <c r="Y19" s="16" t="n">
        <v>0.177259357414069</v>
      </c>
      <c r="Z19" s="16"/>
      <c r="AA19" s="16" t="n">
        <v>0.197513943516221</v>
      </c>
      <c r="AB19" s="16" t="n">
        <v>0.175585460487849</v>
      </c>
      <c r="AC19" s="16" t="n">
        <v>0.149028037779809</v>
      </c>
      <c r="AD19" s="16"/>
      <c r="AE19" s="16" t="n">
        <v>0.185178123270157</v>
      </c>
      <c r="AF19" s="16" t="n">
        <v>0.158678219799835</v>
      </c>
      <c r="AG19" s="16" t="n">
        <v>0.16589269409095</v>
      </c>
      <c r="AH19" s="16"/>
      <c r="AI19" s="16" t="n">
        <v>0.265158528009425</v>
      </c>
      <c r="AJ19" s="16" t="n">
        <v>0.139946148664182</v>
      </c>
    </row>
    <row r="20">
      <c r="B20" s="17" t="s">
        <v>245</v>
      </c>
      <c r="C20" s="16" t="n">
        <v>0.15763679678381</v>
      </c>
      <c r="D20" s="16" t="n">
        <v>0.16892213819866</v>
      </c>
      <c r="E20" s="16" t="n">
        <v>0.146979701782943</v>
      </c>
      <c r="F20" s="16"/>
      <c r="G20" s="16" t="n">
        <v>0.112720112733619</v>
      </c>
      <c r="H20" s="16" t="n">
        <v>0.139293991895556</v>
      </c>
      <c r="I20" s="16" t="n">
        <v>0.19244168496742</v>
      </c>
      <c r="J20" s="16"/>
      <c r="K20" s="16" t="n">
        <v>0.118526723728358</v>
      </c>
      <c r="L20" s="16" t="n">
        <v>0.157077439543727</v>
      </c>
      <c r="M20" s="16" t="n">
        <v>0.18032183143068</v>
      </c>
      <c r="N20" s="16" t="n">
        <v>0.162989409515611</v>
      </c>
      <c r="O20" s="16" t="n">
        <v>0.160095601655182</v>
      </c>
      <c r="P20" s="16" t="n">
        <v>0.157476673378661</v>
      </c>
      <c r="Q20" s="16" t="n">
        <v>0.164353047521266</v>
      </c>
      <c r="R20" s="16" t="n">
        <v>0.134886184401314</v>
      </c>
      <c r="S20" s="16" t="n">
        <v>0.147457988920598</v>
      </c>
      <c r="T20" s="16" t="n">
        <v>0.232423239870421</v>
      </c>
      <c r="U20" s="16" t="n">
        <v>0.117404272989433</v>
      </c>
      <c r="V20" s="16" t="n">
        <v>0.174930361942086</v>
      </c>
      <c r="W20" s="16"/>
      <c r="X20" s="16" t="n">
        <v>0.178463737884538</v>
      </c>
      <c r="Y20" s="16" t="n">
        <v>0.122054487416978</v>
      </c>
      <c r="Z20" s="16"/>
      <c r="AA20" s="16" t="n">
        <v>0.18358625451308</v>
      </c>
      <c r="AB20" s="16" t="n">
        <v>0.156351642481553</v>
      </c>
      <c r="AC20" s="16" t="n">
        <v>0.140614076812743</v>
      </c>
      <c r="AD20" s="16"/>
      <c r="AE20" s="16" t="n">
        <v>0.145973709547821</v>
      </c>
      <c r="AF20" s="16" t="n">
        <v>0.162164256837805</v>
      </c>
      <c r="AG20" s="16" t="n">
        <v>0.178961283330645</v>
      </c>
      <c r="AH20" s="16"/>
      <c r="AI20" s="16" t="n">
        <v>0.155464741306677</v>
      </c>
      <c r="AJ20" s="16" t="n">
        <v>0.211664262587516</v>
      </c>
    </row>
    <row r="21">
      <c r="B21" s="17" t="s">
        <v>246</v>
      </c>
      <c r="C21" s="16" t="n">
        <v>0.149230438924658</v>
      </c>
      <c r="D21" s="16" t="n">
        <v>0.14063344216885</v>
      </c>
      <c r="E21" s="16" t="n">
        <v>0.155194455223397</v>
      </c>
      <c r="F21" s="16"/>
      <c r="G21" s="16" t="n">
        <v>0.165035714953762</v>
      </c>
      <c r="H21" s="16" t="n">
        <v>0.148908213914658</v>
      </c>
      <c r="I21" s="16" t="n">
        <v>0.143287771974054</v>
      </c>
      <c r="J21" s="16"/>
      <c r="K21" s="16" t="n">
        <v>0.121965409663143</v>
      </c>
      <c r="L21" s="16" t="n">
        <v>0.148023163451</v>
      </c>
      <c r="M21" s="16" t="n">
        <v>0.153060816061668</v>
      </c>
      <c r="N21" s="16" t="n">
        <v>0.0782518350036202</v>
      </c>
      <c r="O21" s="16" t="n">
        <v>0.181415847632005</v>
      </c>
      <c r="P21" s="16" t="n">
        <v>0.174622247436815</v>
      </c>
      <c r="Q21" s="16" t="n">
        <v>0.177683774918452</v>
      </c>
      <c r="R21" s="16" t="n">
        <v>0.176027668996979</v>
      </c>
      <c r="S21" s="16" t="n">
        <v>0.161001411277818</v>
      </c>
      <c r="T21" s="16" t="n">
        <v>0.190802217385559</v>
      </c>
      <c r="U21" s="16" t="n">
        <v>0.109382912670095</v>
      </c>
      <c r="V21" s="16" t="n">
        <v>0.103829788164375</v>
      </c>
      <c r="W21" s="16"/>
      <c r="X21" s="16" t="n">
        <v>0.165798225201629</v>
      </c>
      <c r="Y21" s="16" t="n">
        <v>0.120924789334563</v>
      </c>
      <c r="Z21" s="16"/>
      <c r="AA21" s="16" t="n">
        <v>0.130819831277561</v>
      </c>
      <c r="AB21" s="16" t="n">
        <v>0.158700018771529</v>
      </c>
      <c r="AC21" s="16" t="n">
        <v>0.149861265915419</v>
      </c>
      <c r="AD21" s="16"/>
      <c r="AE21" s="16" t="n">
        <v>0.148745448727195</v>
      </c>
      <c r="AF21" s="16" t="n">
        <v>0.151876216101448</v>
      </c>
      <c r="AG21" s="16" t="n">
        <v>0.144872743112816</v>
      </c>
      <c r="AH21" s="16"/>
      <c r="AI21" s="16" t="n">
        <v>0.165250212183263</v>
      </c>
      <c r="AJ21" s="16" t="n">
        <v>0.141939088364583</v>
      </c>
    </row>
    <row r="22">
      <c r="B22" s="17" t="s">
        <v>247</v>
      </c>
      <c r="C22" s="16" t="n">
        <v>0.145274193625215</v>
      </c>
      <c r="D22" s="16" t="n">
        <v>0.161441035944819</v>
      </c>
      <c r="E22" s="16" t="n">
        <v>0.125115026097633</v>
      </c>
      <c r="F22" s="16"/>
      <c r="G22" s="16" t="n">
        <v>0.102231153513935</v>
      </c>
      <c r="H22" s="16" t="n">
        <v>0.14896018272611</v>
      </c>
      <c r="I22" s="16" t="n">
        <v>0.158845296339988</v>
      </c>
      <c r="J22" s="16"/>
      <c r="K22" s="16" t="n">
        <v>0.126652439075243</v>
      </c>
      <c r="L22" s="16" t="n">
        <v>0.135457723295958</v>
      </c>
      <c r="M22" s="16" t="n">
        <v>0.126370367877342</v>
      </c>
      <c r="N22" s="16" t="n">
        <v>0.141645386716878</v>
      </c>
      <c r="O22" s="16" t="n">
        <v>0.173611814908262</v>
      </c>
      <c r="P22" s="16" t="n">
        <v>0.127130080007407</v>
      </c>
      <c r="Q22" s="16" t="n">
        <v>0.134472622364856</v>
      </c>
      <c r="R22" s="16" t="n">
        <v>0.232883074866091</v>
      </c>
      <c r="S22" s="16" t="n">
        <v>0.141112243575284</v>
      </c>
      <c r="T22" s="16" t="n">
        <v>0.20316838572212</v>
      </c>
      <c r="U22" s="16" t="n">
        <v>0.123604646436615</v>
      </c>
      <c r="V22" s="16" t="n">
        <v>0.127757751545167</v>
      </c>
      <c r="W22" s="16"/>
      <c r="X22" s="16" t="n">
        <v>0.162029040994126</v>
      </c>
      <c r="Y22" s="16" t="n">
        <v>0.116648954825564</v>
      </c>
      <c r="Z22" s="16"/>
      <c r="AA22" s="16" t="n">
        <v>0.155198284806221</v>
      </c>
      <c r="AB22" s="16" t="n">
        <v>0.149802024208857</v>
      </c>
      <c r="AC22" s="16" t="n">
        <v>0.132050456657833</v>
      </c>
      <c r="AD22" s="16"/>
      <c r="AE22" s="16" t="n">
        <v>0.139744272044642</v>
      </c>
      <c r="AF22" s="16" t="n">
        <v>0.140961543629445</v>
      </c>
      <c r="AG22" s="16" t="n">
        <v>0.169169388521505</v>
      </c>
      <c r="AH22" s="16"/>
      <c r="AI22" s="16" t="n">
        <v>0.189411081794175</v>
      </c>
      <c r="AJ22" s="16" t="n">
        <v>0.137060776096689</v>
      </c>
    </row>
    <row r="23">
      <c r="B23" s="17" t="s">
        <v>94</v>
      </c>
      <c r="C23" s="16" t="n">
        <v>0.0685172923502346</v>
      </c>
      <c r="D23" s="16" t="n">
        <v>0.0640447980932503</v>
      </c>
      <c r="E23" s="16" t="n">
        <v>0.0724760639268203</v>
      </c>
      <c r="F23" s="16"/>
      <c r="G23" s="16" t="n">
        <v>0.0821784397675093</v>
      </c>
      <c r="H23" s="16" t="n">
        <v>0.0721685126916692</v>
      </c>
      <c r="I23" s="16" t="n">
        <v>0.059724902870668</v>
      </c>
      <c r="J23" s="16"/>
      <c r="K23" s="16" t="n">
        <v>0.0747176122494376</v>
      </c>
      <c r="L23" s="16" t="n">
        <v>0.0447014515970061</v>
      </c>
      <c r="M23" s="16" t="n">
        <v>0.0789814871976234</v>
      </c>
      <c r="N23" s="16" t="n">
        <v>0.0585475404513546</v>
      </c>
      <c r="O23" s="16" t="n">
        <v>0.0493178931183961</v>
      </c>
      <c r="P23" s="16" t="n">
        <v>0.0795845752840818</v>
      </c>
      <c r="Q23" s="16" t="n">
        <v>0.101062102892475</v>
      </c>
      <c r="R23" s="16" t="n">
        <v>0.0775451698877073</v>
      </c>
      <c r="S23" s="16" t="n">
        <v>0.0471734785588483</v>
      </c>
      <c r="T23" s="16" t="n">
        <v>0.0439216949038185</v>
      </c>
      <c r="U23" s="16" t="n">
        <v>0.130939189909135</v>
      </c>
      <c r="V23" s="16" t="n">
        <v>0.107286383047321</v>
      </c>
      <c r="W23" s="16"/>
      <c r="X23" s="16" t="n">
        <v>0.0758523224321874</v>
      </c>
      <c r="Y23" s="16" t="n">
        <v>0.0559855764189916</v>
      </c>
      <c r="Z23" s="16"/>
      <c r="AA23" s="16" t="n">
        <v>0.0369812715010094</v>
      </c>
      <c r="AB23" s="16" t="n">
        <v>0.0653229783016339</v>
      </c>
      <c r="AC23" s="16" t="n">
        <v>0.0955663367006446</v>
      </c>
      <c r="AD23" s="16"/>
      <c r="AE23" s="16" t="n">
        <v>0.0603528397746552</v>
      </c>
      <c r="AF23" s="16" t="n">
        <v>0.0700183226691906</v>
      </c>
      <c r="AG23" s="16" t="n">
        <v>0.0870052048932457</v>
      </c>
      <c r="AH23" s="16"/>
      <c r="AI23" s="16" t="n">
        <v>0.0415478098877827</v>
      </c>
      <c r="AJ23" s="16" t="n">
        <v>0.0364682315670193</v>
      </c>
    </row>
    <row r="24">
      <c r="B24" s="17" t="s">
        <v>96</v>
      </c>
      <c r="C24" s="22" t="n">
        <v>0.0346042423947873</v>
      </c>
      <c r="D24" s="22" t="n">
        <v>0.0410789626404189</v>
      </c>
      <c r="E24" s="22" t="n">
        <v>0.0290301948196091</v>
      </c>
      <c r="F24" s="22"/>
      <c r="G24" s="22" t="n">
        <v>0.035885770724901</v>
      </c>
      <c r="H24" s="22" t="n">
        <v>0.0286804892375877</v>
      </c>
      <c r="I24" s="22" t="n">
        <v>0.0396090622944915</v>
      </c>
      <c r="J24" s="22"/>
      <c r="K24" s="22" t="n">
        <v>0.0222950461032856</v>
      </c>
      <c r="L24" s="22" t="n">
        <v>0.0432445133295931</v>
      </c>
      <c r="M24" s="22" t="n">
        <v>0.0428639396546677</v>
      </c>
      <c r="N24" s="22" t="n">
        <v>0.045473896538981</v>
      </c>
      <c r="O24" s="22" t="n">
        <v>0.0182671191877258</v>
      </c>
      <c r="P24" s="22" t="n">
        <v>0.0550437957544242</v>
      </c>
      <c r="Q24" s="22" t="n">
        <v>0.0194203805383371</v>
      </c>
      <c r="R24" s="22" t="n">
        <v>0.0703409547461415</v>
      </c>
      <c r="S24" s="22" t="n">
        <v>0.0283247848188965</v>
      </c>
      <c r="T24" s="22" t="n">
        <v>0.0164475882966864</v>
      </c>
      <c r="U24" s="22" t="n">
        <v>0.0247930545869997</v>
      </c>
      <c r="V24" s="22" t="n">
        <v>0.0665269810086571</v>
      </c>
      <c r="W24" s="22"/>
      <c r="X24" s="22" t="n">
        <v>0.0431069006612964</v>
      </c>
      <c r="Y24" s="22" t="n">
        <v>0.0200776628353534</v>
      </c>
      <c r="Z24" s="22"/>
      <c r="AA24" s="22" t="n">
        <v>0.0325435534238999</v>
      </c>
      <c r="AB24" s="22" t="n">
        <v>0.0232068181722351</v>
      </c>
      <c r="AC24" s="22" t="n">
        <v>0.0513371374943197</v>
      </c>
      <c r="AD24" s="22"/>
      <c r="AE24" s="22" t="n">
        <v>0.0327750430557634</v>
      </c>
      <c r="AF24" s="22" t="n">
        <v>0.0331101418152437</v>
      </c>
      <c r="AG24" s="22" t="n">
        <v>0.0426525073782948</v>
      </c>
      <c r="AH24" s="22"/>
      <c r="AI24" s="22" t="n">
        <v>0.0235603662509121</v>
      </c>
      <c r="AJ24" s="22" t="n">
        <v>0.0192916009611848</v>
      </c>
    </row>
    <row r="25">
      <c r="B25" s="18"/>
    </row>
    <row r="26">
      <c r="B26" t="s">
        <v>63</v>
      </c>
    </row>
    <row r="27">
      <c r="B27" t="s">
        <v>64</v>
      </c>
    </row>
    <row r="29">
      <c r="B2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263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249</v>
      </c>
      <c r="C9" s="16" t="n">
        <v>0.633213453245932</v>
      </c>
      <c r="D9" s="16" t="n">
        <v>0.574185978195418</v>
      </c>
      <c r="E9" s="16" t="n">
        <v>0.686955674136245</v>
      </c>
      <c r="F9" s="16"/>
      <c r="G9" s="16" t="n">
        <v>0.630424413208233</v>
      </c>
      <c r="H9" s="16" t="n">
        <v>0.653680541365771</v>
      </c>
      <c r="I9" s="16" t="n">
        <v>0.615274119822042</v>
      </c>
      <c r="J9" s="16"/>
      <c r="K9" s="16" t="n">
        <v>0.59329436541742</v>
      </c>
      <c r="L9" s="16" t="n">
        <v>0.695649807107871</v>
      </c>
      <c r="M9" s="16" t="n">
        <v>0.642486229621529</v>
      </c>
      <c r="N9" s="16" t="n">
        <v>0.613847993955805</v>
      </c>
      <c r="O9" s="16" t="n">
        <v>0.670911261509712</v>
      </c>
      <c r="P9" s="16" t="n">
        <v>0.631325076843726</v>
      </c>
      <c r="Q9" s="16" t="n">
        <v>0.622451260186774</v>
      </c>
      <c r="R9" s="16" t="n">
        <v>0.623173667754285</v>
      </c>
      <c r="S9" s="16" t="n">
        <v>0.616006980377205</v>
      </c>
      <c r="T9" s="16" t="n">
        <v>0.638482841994106</v>
      </c>
      <c r="U9" s="16" t="n">
        <v>0.593599531139663</v>
      </c>
      <c r="V9" s="16" t="n">
        <v>0.648743338902929</v>
      </c>
      <c r="W9" s="16"/>
      <c r="X9" s="16" t="n">
        <v>0.636071849028977</v>
      </c>
      <c r="Y9" s="16" t="n">
        <v>0.628329955349948</v>
      </c>
      <c r="Z9" s="16"/>
      <c r="AA9" s="16" t="n">
        <v>0.66089502707875</v>
      </c>
      <c r="AB9" s="16" t="n">
        <v>0.691968187973374</v>
      </c>
      <c r="AC9" s="16" t="n">
        <v>0.534633573756197</v>
      </c>
      <c r="AD9" s="16"/>
      <c r="AE9" s="16" t="n">
        <v>0.593056713487427</v>
      </c>
      <c r="AF9" s="16" t="n">
        <v>0.680258012525672</v>
      </c>
      <c r="AG9" s="16" t="n">
        <v>0.63950595965901</v>
      </c>
      <c r="AH9" s="16"/>
      <c r="AI9" s="16" t="n">
        <v>0.692282879006873</v>
      </c>
      <c r="AJ9" s="16" t="n">
        <v>0.70707532636003</v>
      </c>
    </row>
    <row r="10">
      <c r="B10" s="17" t="s">
        <v>250</v>
      </c>
      <c r="C10" s="16" t="n">
        <v>0.580527624493199</v>
      </c>
      <c r="D10" s="16" t="n">
        <v>0.535127968370785</v>
      </c>
      <c r="E10" s="16" t="n">
        <v>0.623401366888512</v>
      </c>
      <c r="F10" s="16"/>
      <c r="G10" s="16" t="n">
        <v>0.62597794889569</v>
      </c>
      <c r="H10" s="16" t="n">
        <v>0.586476449124032</v>
      </c>
      <c r="I10" s="16" t="n">
        <v>0.557042306940433</v>
      </c>
      <c r="J10" s="16"/>
      <c r="K10" s="16" t="n">
        <v>0.559290515763078</v>
      </c>
      <c r="L10" s="16" t="n">
        <v>0.639091387988433</v>
      </c>
      <c r="M10" s="16" t="n">
        <v>0.557072837934353</v>
      </c>
      <c r="N10" s="16" t="n">
        <v>0.582852562368654</v>
      </c>
      <c r="O10" s="16" t="n">
        <v>0.584063518287363</v>
      </c>
      <c r="P10" s="16" t="n">
        <v>0.511946259444666</v>
      </c>
      <c r="Q10" s="16" t="n">
        <v>0.558677487587471</v>
      </c>
      <c r="R10" s="16" t="n">
        <v>0.633361872321273</v>
      </c>
      <c r="S10" s="16" t="n">
        <v>0.541260974843881</v>
      </c>
      <c r="T10" s="16" t="n">
        <v>0.661258541712597</v>
      </c>
      <c r="U10" s="16" t="n">
        <v>0.562896427026636</v>
      </c>
      <c r="V10" s="16" t="n">
        <v>0.636546791886999</v>
      </c>
      <c r="W10" s="16"/>
      <c r="X10" s="16" t="n">
        <v>0.58542732922201</v>
      </c>
      <c r="Y10" s="16" t="n">
        <v>0.572156601181446</v>
      </c>
      <c r="Z10" s="16"/>
      <c r="AA10" s="16" t="n">
        <v>0.58607873934597</v>
      </c>
      <c r="AB10" s="16" t="n">
        <v>0.623031597063883</v>
      </c>
      <c r="AC10" s="16" t="n">
        <v>0.519667349065081</v>
      </c>
      <c r="AD10" s="16"/>
      <c r="AE10" s="16" t="n">
        <v>0.559385966782547</v>
      </c>
      <c r="AF10" s="16" t="n">
        <v>0.621594584135227</v>
      </c>
      <c r="AG10" s="16" t="n">
        <v>0.549057652746287</v>
      </c>
      <c r="AH10" s="16"/>
      <c r="AI10" s="16" t="n">
        <v>0.612204728740792</v>
      </c>
      <c r="AJ10" s="16" t="n">
        <v>0.606029295228792</v>
      </c>
    </row>
    <row r="11">
      <c r="B11" s="17" t="s">
        <v>251</v>
      </c>
      <c r="C11" s="16" t="n">
        <v>0.266657741822385</v>
      </c>
      <c r="D11" s="16" t="n">
        <v>0.257551209161728</v>
      </c>
      <c r="E11" s="16" t="n">
        <v>0.276275782654975</v>
      </c>
      <c r="F11" s="16"/>
      <c r="G11" s="16" t="n">
        <v>0.253390459658437</v>
      </c>
      <c r="H11" s="16" t="n">
        <v>0.266924016242296</v>
      </c>
      <c r="I11" s="16" t="n">
        <v>0.271650056665477</v>
      </c>
      <c r="J11" s="16"/>
      <c r="K11" s="16" t="n">
        <v>0.280519275363989</v>
      </c>
      <c r="L11" s="16" t="n">
        <v>0.283419442904809</v>
      </c>
      <c r="M11" s="16" t="n">
        <v>0.199468253568106</v>
      </c>
      <c r="N11" s="16" t="n">
        <v>0.240756404636388</v>
      </c>
      <c r="O11" s="16" t="n">
        <v>0.30236630868227</v>
      </c>
      <c r="P11" s="16" t="n">
        <v>0.27163607557052</v>
      </c>
      <c r="Q11" s="16" t="n">
        <v>0.333054464791582</v>
      </c>
      <c r="R11" s="16" t="n">
        <v>0.264902579769301</v>
      </c>
      <c r="S11" s="16" t="n">
        <v>0.213113883915598</v>
      </c>
      <c r="T11" s="16" t="n">
        <v>0.290522934186981</v>
      </c>
      <c r="U11" s="16" t="n">
        <v>0.251726224884015</v>
      </c>
      <c r="V11" s="16" t="n">
        <v>0.251140954867667</v>
      </c>
      <c r="W11" s="16"/>
      <c r="X11" s="16" t="n">
        <v>0.264935140879896</v>
      </c>
      <c r="Y11" s="16" t="n">
        <v>0.269600762564356</v>
      </c>
      <c r="Z11" s="16"/>
      <c r="AA11" s="16" t="n">
        <v>0.295972308074886</v>
      </c>
      <c r="AB11" s="16" t="n">
        <v>0.258613591653254</v>
      </c>
      <c r="AC11" s="16" t="n">
        <v>0.256245087108286</v>
      </c>
      <c r="AD11" s="16"/>
      <c r="AE11" s="16" t="n">
        <v>0.253709798736106</v>
      </c>
      <c r="AF11" s="16" t="n">
        <v>0.285430687644851</v>
      </c>
      <c r="AG11" s="16" t="n">
        <v>0.260995293089815</v>
      </c>
      <c r="AH11" s="16"/>
      <c r="AI11" s="16" t="n">
        <v>0.266795193823999</v>
      </c>
      <c r="AJ11" s="16" t="n">
        <v>0.279590985024088</v>
      </c>
    </row>
    <row r="12">
      <c r="B12" s="17" t="s">
        <v>252</v>
      </c>
      <c r="C12" s="16" t="n">
        <v>0.26644541615928</v>
      </c>
      <c r="D12" s="16" t="n">
        <v>0.258378531328579</v>
      </c>
      <c r="E12" s="16" t="n">
        <v>0.278183294442561</v>
      </c>
      <c r="F12" s="16"/>
      <c r="G12" s="16" t="n">
        <v>0.288399487035095</v>
      </c>
      <c r="H12" s="16" t="n">
        <v>0.293216123290669</v>
      </c>
      <c r="I12" s="16" t="n">
        <v>0.232869197370883</v>
      </c>
      <c r="J12" s="16"/>
      <c r="K12" s="16" t="n">
        <v>0.219883171648307</v>
      </c>
      <c r="L12" s="16" t="n">
        <v>0.286009524824825</v>
      </c>
      <c r="M12" s="16" t="n">
        <v>0.2740320574571</v>
      </c>
      <c r="N12" s="16" t="n">
        <v>0.259436660865693</v>
      </c>
      <c r="O12" s="16" t="n">
        <v>0.309928166890821</v>
      </c>
      <c r="P12" s="16" t="n">
        <v>0.25521102106474</v>
      </c>
      <c r="Q12" s="16" t="n">
        <v>0.300912279149489</v>
      </c>
      <c r="R12" s="16" t="n">
        <v>0.181907536317473</v>
      </c>
      <c r="S12" s="16" t="n">
        <v>0.269952264278782</v>
      </c>
      <c r="T12" s="16" t="n">
        <v>0.28260461544563</v>
      </c>
      <c r="U12" s="16" t="n">
        <v>0.309898794130862</v>
      </c>
      <c r="V12" s="16" t="n">
        <v>0.214156948423829</v>
      </c>
      <c r="W12" s="16"/>
      <c r="X12" s="16" t="n">
        <v>0.272398808951103</v>
      </c>
      <c r="Y12" s="16" t="n">
        <v>0.256274193074893</v>
      </c>
      <c r="Z12" s="16"/>
      <c r="AA12" s="16" t="n">
        <v>0.221573762014977</v>
      </c>
      <c r="AB12" s="16" t="n">
        <v>0.279192225655836</v>
      </c>
      <c r="AC12" s="16" t="n">
        <v>0.281803957799691</v>
      </c>
      <c r="AD12" s="16"/>
      <c r="AE12" s="16" t="n">
        <v>0.283698507891587</v>
      </c>
      <c r="AF12" s="16" t="n">
        <v>0.241724164964474</v>
      </c>
      <c r="AG12" s="16" t="n">
        <v>0.273363974472208</v>
      </c>
      <c r="AH12" s="16"/>
      <c r="AI12" s="16" t="n">
        <v>0.252525769545257</v>
      </c>
      <c r="AJ12" s="16" t="n">
        <v>0.267516239978875</v>
      </c>
    </row>
    <row r="13">
      <c r="B13" s="17" t="s">
        <v>18</v>
      </c>
      <c r="C13" s="16" t="n">
        <v>0.226390250312898</v>
      </c>
      <c r="D13" s="16" t="n">
        <v>0.203298546974787</v>
      </c>
      <c r="E13" s="16" t="n">
        <v>0.253648343448818</v>
      </c>
      <c r="F13" s="16"/>
      <c r="G13" s="16" t="n">
        <v>0.212892621562456</v>
      </c>
      <c r="H13" s="16" t="n">
        <v>0.232775918727827</v>
      </c>
      <c r="I13" s="16" t="n">
        <v>0.225780563303697</v>
      </c>
      <c r="J13" s="16"/>
      <c r="K13" s="16" t="n">
        <v>0.238961557255017</v>
      </c>
      <c r="L13" s="16" t="n">
        <v>0.227819683467497</v>
      </c>
      <c r="M13" s="16" t="n">
        <v>0.186955858991711</v>
      </c>
      <c r="N13" s="16" t="n">
        <v>0.237648891486678</v>
      </c>
      <c r="O13" s="16" t="n">
        <v>0.23525324204895</v>
      </c>
      <c r="P13" s="16" t="n">
        <v>0.214007135993068</v>
      </c>
      <c r="Q13" s="16" t="n">
        <v>0.255870704137414</v>
      </c>
      <c r="R13" s="16" t="n">
        <v>0.183990838327344</v>
      </c>
      <c r="S13" s="16" t="n">
        <v>0.174016379967076</v>
      </c>
      <c r="T13" s="16" t="n">
        <v>0.284833109657595</v>
      </c>
      <c r="U13" s="16" t="n">
        <v>0.303476216152195</v>
      </c>
      <c r="V13" s="16" t="n">
        <v>0.13651055690026</v>
      </c>
      <c r="W13" s="16"/>
      <c r="X13" s="16" t="n">
        <v>0.217493658195698</v>
      </c>
      <c r="Y13" s="16" t="n">
        <v>0.241589856030017</v>
      </c>
      <c r="Z13" s="16"/>
      <c r="AA13" s="16" t="n">
        <v>0.206717913646838</v>
      </c>
      <c r="AB13" s="16" t="n">
        <v>0.224909937538121</v>
      </c>
      <c r="AC13" s="16" t="n">
        <v>0.242578339037189</v>
      </c>
      <c r="AD13" s="16"/>
      <c r="AE13" s="16" t="n">
        <v>0.225337199833098</v>
      </c>
      <c r="AF13" s="16" t="n">
        <v>0.232285326939389</v>
      </c>
      <c r="AG13" s="16" t="n">
        <v>0.21660761373678</v>
      </c>
      <c r="AH13" s="16"/>
      <c r="AI13" s="16" t="n">
        <v>0.217746480545742</v>
      </c>
      <c r="AJ13" s="16" t="n">
        <v>0.215253277451836</v>
      </c>
    </row>
    <row r="14">
      <c r="B14" s="17" t="s">
        <v>17</v>
      </c>
      <c r="C14" s="16" t="n">
        <v>0.221871609223113</v>
      </c>
      <c r="D14" s="16" t="n">
        <v>0.250840729351695</v>
      </c>
      <c r="E14" s="16" t="n">
        <v>0.197571225125163</v>
      </c>
      <c r="F14" s="16"/>
      <c r="G14" s="16" t="n">
        <v>0.203370765380443</v>
      </c>
      <c r="H14" s="16" t="n">
        <v>0.239340327796677</v>
      </c>
      <c r="I14" s="16" t="n">
        <v>0.212927232277585</v>
      </c>
      <c r="J14" s="16"/>
      <c r="K14" s="16" t="n">
        <v>0.239881279501031</v>
      </c>
      <c r="L14" s="16" t="n">
        <v>0.208210853014754</v>
      </c>
      <c r="M14" s="16" t="n">
        <v>0.241263455937639</v>
      </c>
      <c r="N14" s="16" t="n">
        <v>0.26770830954552</v>
      </c>
      <c r="O14" s="16" t="n">
        <v>0.266619804529811</v>
      </c>
      <c r="P14" s="16" t="n">
        <v>0.147473703111687</v>
      </c>
      <c r="Q14" s="16" t="n">
        <v>0.237156298037894</v>
      </c>
      <c r="R14" s="16" t="n">
        <v>0.168356506633232</v>
      </c>
      <c r="S14" s="16" t="n">
        <v>0.222938310531557</v>
      </c>
      <c r="T14" s="16" t="n">
        <v>0.227719151740231</v>
      </c>
      <c r="U14" s="16" t="n">
        <v>0.239897802346402</v>
      </c>
      <c r="V14" s="16" t="n">
        <v>0.0919035962095466</v>
      </c>
      <c r="W14" s="16"/>
      <c r="X14" s="16" t="n">
        <v>0.212195203414158</v>
      </c>
      <c r="Y14" s="16" t="n">
        <v>0.238403507181052</v>
      </c>
      <c r="Z14" s="16"/>
      <c r="AA14" s="16" t="n">
        <v>0.246635799345459</v>
      </c>
      <c r="AB14" s="16" t="n">
        <v>0.200556413674968</v>
      </c>
      <c r="AC14" s="16" t="n">
        <v>0.232496051219036</v>
      </c>
      <c r="AD14" s="16"/>
      <c r="AE14" s="16" t="n">
        <v>0.233669979119224</v>
      </c>
      <c r="AF14" s="16" t="n">
        <v>0.198608312583745</v>
      </c>
      <c r="AG14" s="16" t="n">
        <v>0.240170838789288</v>
      </c>
      <c r="AH14" s="16"/>
      <c r="AI14" s="16" t="n">
        <v>0.234386389007399</v>
      </c>
      <c r="AJ14" s="16" t="n">
        <v>0.230207845227055</v>
      </c>
    </row>
    <row r="15">
      <c r="B15" s="17" t="s">
        <v>253</v>
      </c>
      <c r="C15" s="16" t="n">
        <v>0.199718104449647</v>
      </c>
      <c r="D15" s="16" t="n">
        <v>0.186218710975392</v>
      </c>
      <c r="E15" s="16" t="n">
        <v>0.215525938538375</v>
      </c>
      <c r="F15" s="16"/>
      <c r="G15" s="16" t="n">
        <v>0.178536214094481</v>
      </c>
      <c r="H15" s="16" t="n">
        <v>0.221542525220932</v>
      </c>
      <c r="I15" s="16" t="n">
        <v>0.187780445382245</v>
      </c>
      <c r="J15" s="16"/>
      <c r="K15" s="16" t="n">
        <v>0.175526318672379</v>
      </c>
      <c r="L15" s="16" t="n">
        <v>0.224088513270648</v>
      </c>
      <c r="M15" s="16" t="n">
        <v>0.218147120182762</v>
      </c>
      <c r="N15" s="16" t="n">
        <v>0.160507309223432</v>
      </c>
      <c r="O15" s="16" t="n">
        <v>0.275171840425419</v>
      </c>
      <c r="P15" s="16" t="n">
        <v>0.18787194535195</v>
      </c>
      <c r="Q15" s="16" t="n">
        <v>0.25979762326384</v>
      </c>
      <c r="R15" s="16" t="n">
        <v>0.183262378488757</v>
      </c>
      <c r="S15" s="16" t="n">
        <v>0.191113140496886</v>
      </c>
      <c r="T15" s="16" t="n">
        <v>0.137711480614677</v>
      </c>
      <c r="U15" s="16" t="n">
        <v>0.207253098656737</v>
      </c>
      <c r="V15" s="16" t="n">
        <v>0.15022364983709</v>
      </c>
      <c r="W15" s="16"/>
      <c r="X15" s="16" t="n">
        <v>0.244613015628587</v>
      </c>
      <c r="Y15" s="16" t="n">
        <v>0.123016268551643</v>
      </c>
      <c r="Z15" s="16"/>
      <c r="AA15" s="16" t="n">
        <v>0.203141414282274</v>
      </c>
      <c r="AB15" s="16" t="n">
        <v>0.185426847897909</v>
      </c>
      <c r="AC15" s="16" t="n">
        <v>0.216360885546053</v>
      </c>
      <c r="AD15" s="16"/>
      <c r="AE15" s="16" t="n">
        <v>0.185545078983854</v>
      </c>
      <c r="AF15" s="16" t="n">
        <v>0.195204495751834</v>
      </c>
      <c r="AG15" s="16" t="n">
        <v>0.247005007088078</v>
      </c>
      <c r="AH15" s="16"/>
      <c r="AI15" s="16" t="n">
        <v>0.152573699198139</v>
      </c>
      <c r="AJ15" s="16" t="n">
        <v>0.229736877805215</v>
      </c>
    </row>
    <row r="16">
      <c r="B16" s="17" t="s">
        <v>254</v>
      </c>
      <c r="C16" s="16" t="n">
        <v>0.193627754847366</v>
      </c>
      <c r="D16" s="16" t="n">
        <v>0.194514179264642</v>
      </c>
      <c r="E16" s="16" t="n">
        <v>0.192009429990102</v>
      </c>
      <c r="F16" s="16"/>
      <c r="G16" s="16" t="n">
        <v>0.206676432856389</v>
      </c>
      <c r="H16" s="16" t="n">
        <v>0.212848986106389</v>
      </c>
      <c r="I16" s="16" t="n">
        <v>0.170592212078784</v>
      </c>
      <c r="J16" s="16"/>
      <c r="K16" s="16" t="n">
        <v>0.208600337490671</v>
      </c>
      <c r="L16" s="16" t="n">
        <v>0.198784109554761</v>
      </c>
      <c r="M16" s="16" t="n">
        <v>0.200606722386414</v>
      </c>
      <c r="N16" s="16" t="n">
        <v>0.205136028297252</v>
      </c>
      <c r="O16" s="16" t="n">
        <v>0.167295324736571</v>
      </c>
      <c r="P16" s="16" t="n">
        <v>0.197228795558765</v>
      </c>
      <c r="Q16" s="16" t="n">
        <v>0.204982371218451</v>
      </c>
      <c r="R16" s="16" t="n">
        <v>0.139636194044986</v>
      </c>
      <c r="S16" s="16" t="n">
        <v>0.175701926962164</v>
      </c>
      <c r="T16" s="16" t="n">
        <v>0.184240150135752</v>
      </c>
      <c r="U16" s="16" t="n">
        <v>0.194462653338642</v>
      </c>
      <c r="V16" s="16" t="n">
        <v>0.238084911804621</v>
      </c>
      <c r="W16" s="16"/>
      <c r="X16" s="16" t="n">
        <v>0.170792539511103</v>
      </c>
      <c r="Y16" s="16" t="n">
        <v>0.23264115065155</v>
      </c>
      <c r="Z16" s="16"/>
      <c r="AA16" s="16" t="n">
        <v>0.177792767981552</v>
      </c>
      <c r="AB16" s="16" t="n">
        <v>0.21209942468795</v>
      </c>
      <c r="AC16" s="16" t="n">
        <v>0.180357655206765</v>
      </c>
      <c r="AD16" s="16"/>
      <c r="AE16" s="16" t="n">
        <v>0.204004241822324</v>
      </c>
      <c r="AF16" s="16" t="n">
        <v>0.182769663904424</v>
      </c>
      <c r="AG16" s="16" t="n">
        <v>0.189231342248131</v>
      </c>
      <c r="AH16" s="16"/>
      <c r="AI16" s="16" t="n">
        <v>0.206469250974958</v>
      </c>
      <c r="AJ16" s="16" t="n">
        <v>0.187309952908805</v>
      </c>
    </row>
    <row r="17">
      <c r="B17" s="17" t="s">
        <v>36</v>
      </c>
      <c r="C17" s="16" t="n">
        <v>0.186841903982868</v>
      </c>
      <c r="D17" s="16" t="n">
        <v>0.203073373734265</v>
      </c>
      <c r="E17" s="16" t="n">
        <v>0.173276016778149</v>
      </c>
      <c r="F17" s="16"/>
      <c r="G17" s="16" t="n">
        <v>0.181748484361007</v>
      </c>
      <c r="H17" s="16" t="n">
        <v>0.194016572282667</v>
      </c>
      <c r="I17" s="16" t="n">
        <v>0.182178877206453</v>
      </c>
      <c r="J17" s="16"/>
      <c r="K17" s="16" t="n">
        <v>0.221215673227123</v>
      </c>
      <c r="L17" s="16" t="n">
        <v>0.194115422270725</v>
      </c>
      <c r="M17" s="16" t="n">
        <v>0.19876609133009</v>
      </c>
      <c r="N17" s="16" t="n">
        <v>0.178298036088577</v>
      </c>
      <c r="O17" s="16" t="n">
        <v>0.214774255140821</v>
      </c>
      <c r="P17" s="16" t="n">
        <v>0.141654342846777</v>
      </c>
      <c r="Q17" s="16" t="n">
        <v>0.151738334683549</v>
      </c>
      <c r="R17" s="16" t="n">
        <v>0.178188704547933</v>
      </c>
      <c r="S17" s="16" t="n">
        <v>0.173912526483152</v>
      </c>
      <c r="T17" s="16" t="n">
        <v>0.199445150457049</v>
      </c>
      <c r="U17" s="16" t="n">
        <v>0.196369460375823</v>
      </c>
      <c r="V17" s="16" t="n">
        <v>0.159826514431102</v>
      </c>
      <c r="W17" s="16"/>
      <c r="X17" s="16" t="n">
        <v>0.203067587505705</v>
      </c>
      <c r="Y17" s="16" t="n">
        <v>0.159120728414859</v>
      </c>
      <c r="Z17" s="16"/>
      <c r="AA17" s="16" t="n">
        <v>0.201317775923859</v>
      </c>
      <c r="AB17" s="16" t="n">
        <v>0.18522783191309</v>
      </c>
      <c r="AC17" s="16" t="n">
        <v>0.178545781929306</v>
      </c>
      <c r="AD17" s="16"/>
      <c r="AE17" s="16" t="n">
        <v>0.169188205697995</v>
      </c>
      <c r="AF17" s="16" t="n">
        <v>0.200291218625414</v>
      </c>
      <c r="AG17" s="16" t="n">
        <v>0.205042498918002</v>
      </c>
      <c r="AH17" s="16"/>
      <c r="AI17" s="16" t="n">
        <v>0.170812317001053</v>
      </c>
      <c r="AJ17" s="16" t="n">
        <v>0.216115542822363</v>
      </c>
    </row>
    <row r="18">
      <c r="B18" s="17" t="s">
        <v>255</v>
      </c>
      <c r="C18" s="16" t="n">
        <v>0.108588837101864</v>
      </c>
      <c r="D18" s="16" t="n">
        <v>0.103687087859738</v>
      </c>
      <c r="E18" s="16" t="n">
        <v>0.112834917634229</v>
      </c>
      <c r="F18" s="16"/>
      <c r="G18" s="16" t="n">
        <v>0.0972539551827868</v>
      </c>
      <c r="H18" s="16" t="n">
        <v>0.107939977259915</v>
      </c>
      <c r="I18" s="16" t="n">
        <v>0.113669298192829</v>
      </c>
      <c r="J18" s="16"/>
      <c r="K18" s="16" t="n">
        <v>0.0912837375370328</v>
      </c>
      <c r="L18" s="16" t="n">
        <v>0.11279261429298</v>
      </c>
      <c r="M18" s="16" t="n">
        <v>0.0762723818295848</v>
      </c>
      <c r="N18" s="16" t="n">
        <v>0.116992886023641</v>
      </c>
      <c r="O18" s="16" t="n">
        <v>0.137979966458775</v>
      </c>
      <c r="P18" s="16" t="n">
        <v>0.143473702833691</v>
      </c>
      <c r="Q18" s="16" t="n">
        <v>0.127476923449874</v>
      </c>
      <c r="R18" s="16" t="n">
        <v>0.0741622127553695</v>
      </c>
      <c r="S18" s="16" t="n">
        <v>0.109653527860929</v>
      </c>
      <c r="T18" s="16" t="n">
        <v>0.103943248395189</v>
      </c>
      <c r="U18" s="16" t="n">
        <v>0.0894093149894133</v>
      </c>
      <c r="V18" s="16" t="n">
        <v>0.0849505450585646</v>
      </c>
      <c r="W18" s="16"/>
      <c r="X18" s="16" t="n">
        <v>0.0958369442497623</v>
      </c>
      <c r="Y18" s="16" t="n">
        <v>0.130375127958581</v>
      </c>
      <c r="Z18" s="16"/>
      <c r="AA18" s="16" t="n">
        <v>0.106522596573471</v>
      </c>
      <c r="AB18" s="16" t="n">
        <v>0.105238335266152</v>
      </c>
      <c r="AC18" s="16" t="n">
        <v>0.114562606630272</v>
      </c>
      <c r="AD18" s="16"/>
      <c r="AE18" s="16" t="n">
        <v>0.100469235767098</v>
      </c>
      <c r="AF18" s="16" t="n">
        <v>0.117839599954681</v>
      </c>
      <c r="AG18" s="16" t="n">
        <v>0.110419305695687</v>
      </c>
      <c r="AH18" s="16"/>
      <c r="AI18" s="16" t="n">
        <v>0.0739881504198096</v>
      </c>
      <c r="AJ18" s="16" t="n">
        <v>0.14268977155307</v>
      </c>
    </row>
    <row r="19">
      <c r="B19" s="17" t="s">
        <v>256</v>
      </c>
      <c r="C19" s="16" t="n">
        <v>0.0906509215199697</v>
      </c>
      <c r="D19" s="16" t="n">
        <v>0.0862208316678656</v>
      </c>
      <c r="E19" s="16" t="n">
        <v>0.094023969441099</v>
      </c>
      <c r="F19" s="16"/>
      <c r="G19" s="16" t="n">
        <v>0.105478216091707</v>
      </c>
      <c r="H19" s="16" t="n">
        <v>0.0890146695589697</v>
      </c>
      <c r="I19" s="16" t="n">
        <v>0.0863169795756079</v>
      </c>
      <c r="J19" s="16"/>
      <c r="K19" s="16" t="n">
        <v>0.0700848915066847</v>
      </c>
      <c r="L19" s="16" t="n">
        <v>0.0848749346784312</v>
      </c>
      <c r="M19" s="16" t="n">
        <v>0.141038194719221</v>
      </c>
      <c r="N19" s="16" t="n">
        <v>0.0743263616896019</v>
      </c>
      <c r="O19" s="16" t="n">
        <v>0.131905887550664</v>
      </c>
      <c r="P19" s="16" t="n">
        <v>0.0914020851495453</v>
      </c>
      <c r="Q19" s="16" t="n">
        <v>0.0883774105268091</v>
      </c>
      <c r="R19" s="16" t="n">
        <v>0.130382190262334</v>
      </c>
      <c r="S19" s="16" t="n">
        <v>0.0976782574272967</v>
      </c>
      <c r="T19" s="16" t="n">
        <v>0.0833449738728719</v>
      </c>
      <c r="U19" s="16" t="n">
        <v>0.0404166035799056</v>
      </c>
      <c r="V19" s="16" t="n">
        <v>0.0349233487737901</v>
      </c>
      <c r="W19" s="16"/>
      <c r="X19" s="16" t="n">
        <v>0.0913281708624147</v>
      </c>
      <c r="Y19" s="16" t="n">
        <v>0.0894938579115977</v>
      </c>
      <c r="Z19" s="16"/>
      <c r="AA19" s="16" t="n">
        <v>0.0779479906083297</v>
      </c>
      <c r="AB19" s="16" t="n">
        <v>0.0831072802233086</v>
      </c>
      <c r="AC19" s="16" t="n">
        <v>0.109915428917576</v>
      </c>
      <c r="AD19" s="16"/>
      <c r="AE19" s="16" t="n">
        <v>0.0977902384223226</v>
      </c>
      <c r="AF19" s="16" t="n">
        <v>0.0857569478079727</v>
      </c>
      <c r="AG19" s="16" t="n">
        <v>0.0821272686433163</v>
      </c>
      <c r="AH19" s="16"/>
      <c r="AI19" s="16" t="n">
        <v>0.0597010164398631</v>
      </c>
      <c r="AJ19" s="16" t="n">
        <v>0.0774024239242038</v>
      </c>
    </row>
    <row r="20">
      <c r="B20" s="17" t="s">
        <v>257</v>
      </c>
      <c r="C20" s="16" t="n">
        <v>0.0857564542034814</v>
      </c>
      <c r="D20" s="16" t="n">
        <v>0.0949772547153763</v>
      </c>
      <c r="E20" s="16" t="n">
        <v>0.0769827948617649</v>
      </c>
      <c r="F20" s="16"/>
      <c r="G20" s="16" t="n">
        <v>0.0851522333761962</v>
      </c>
      <c r="H20" s="16" t="n">
        <v>0.0921115962613006</v>
      </c>
      <c r="I20" s="16" t="n">
        <v>0.0800827968573401</v>
      </c>
      <c r="J20" s="16"/>
      <c r="K20" s="16" t="n">
        <v>0.0269769465892843</v>
      </c>
      <c r="L20" s="16" t="n">
        <v>0.141254274602132</v>
      </c>
      <c r="M20" s="16" t="n">
        <v>0.0349942707451305</v>
      </c>
      <c r="N20" s="16" t="n">
        <v>0.118509149978396</v>
      </c>
      <c r="O20" s="16" t="n">
        <v>0.100692460258284</v>
      </c>
      <c r="P20" s="16" t="n">
        <v>0.091885939425962</v>
      </c>
      <c r="Q20" s="16" t="n">
        <v>0.142932172876386</v>
      </c>
      <c r="R20" s="16" t="n">
        <v>0.0447115923236136</v>
      </c>
      <c r="S20" s="16" t="n">
        <v>0.0914341341297357</v>
      </c>
      <c r="T20" s="16" t="n">
        <v>0.0660212272358814</v>
      </c>
      <c r="U20" s="16" t="n">
        <v>0.0537888676419159</v>
      </c>
      <c r="V20" s="16" t="n">
        <v>0.0830267657325397</v>
      </c>
      <c r="W20" s="16"/>
      <c r="X20" s="16" t="n">
        <v>0.0992158632665226</v>
      </c>
      <c r="Y20" s="16" t="n">
        <v>0.0627613895485417</v>
      </c>
      <c r="Z20" s="16"/>
      <c r="AA20" s="16" t="n">
        <v>0.0750122071578199</v>
      </c>
      <c r="AB20" s="16" t="n">
        <v>0.0975330679010018</v>
      </c>
      <c r="AC20" s="16" t="n">
        <v>0.0777645816487854</v>
      </c>
      <c r="AD20" s="16"/>
      <c r="AE20" s="16" t="n">
        <v>0.0819788272036795</v>
      </c>
      <c r="AF20" s="16" t="n">
        <v>0.0828409848514214</v>
      </c>
      <c r="AG20" s="16" t="n">
        <v>0.102014534960374</v>
      </c>
      <c r="AH20" s="16"/>
      <c r="AI20" s="16" t="n">
        <v>0.0754335589422684</v>
      </c>
      <c r="AJ20" s="16" t="n">
        <v>0.0962350504900278</v>
      </c>
    </row>
    <row r="21">
      <c r="B21" s="17" t="s">
        <v>258</v>
      </c>
      <c r="C21" s="16" t="n">
        <v>0.0845004870122807</v>
      </c>
      <c r="D21" s="16" t="n">
        <v>0.0989779691011201</v>
      </c>
      <c r="E21" s="16" t="n">
        <v>0.0701636283748934</v>
      </c>
      <c r="F21" s="16"/>
      <c r="G21" s="16" t="n">
        <v>0.0635905645592954</v>
      </c>
      <c r="H21" s="16" t="n">
        <v>0.0839950036147372</v>
      </c>
      <c r="I21" s="16" t="n">
        <v>0.0932293124375935</v>
      </c>
      <c r="J21" s="16"/>
      <c r="K21" s="16" t="n">
        <v>0.0752418842199707</v>
      </c>
      <c r="L21" s="16" t="n">
        <v>0.0829679466667183</v>
      </c>
      <c r="M21" s="16" t="n">
        <v>0.0688164661697261</v>
      </c>
      <c r="N21" s="16" t="n">
        <v>0.0952070733387757</v>
      </c>
      <c r="O21" s="16" t="n">
        <v>0.0844113204476025</v>
      </c>
      <c r="P21" s="16" t="n">
        <v>0.0676077653763567</v>
      </c>
      <c r="Q21" s="16" t="n">
        <v>0.0815044272366743</v>
      </c>
      <c r="R21" s="16" t="n">
        <v>0.0618434669876398</v>
      </c>
      <c r="S21" s="16" t="n">
        <v>0.082900452217065</v>
      </c>
      <c r="T21" s="16" t="n">
        <v>0.159649405163109</v>
      </c>
      <c r="U21" s="16" t="n">
        <v>0.0574288324275335</v>
      </c>
      <c r="V21" s="16" t="n">
        <v>0.0830267657325397</v>
      </c>
      <c r="W21" s="16"/>
      <c r="X21" s="16" t="n">
        <v>0.0948226817862797</v>
      </c>
      <c r="Y21" s="16" t="n">
        <v>0.0668652747160171</v>
      </c>
      <c r="Z21" s="16"/>
      <c r="AA21" s="16" t="n">
        <v>0.0698603300508018</v>
      </c>
      <c r="AB21" s="16" t="n">
        <v>0.0710950584541177</v>
      </c>
      <c r="AC21" s="16" t="n">
        <v>0.1130045465624</v>
      </c>
      <c r="AD21" s="16"/>
      <c r="AE21" s="16" t="n">
        <v>0.0872783317173148</v>
      </c>
      <c r="AF21" s="16" t="n">
        <v>0.0803211287478388</v>
      </c>
      <c r="AG21" s="16" t="n">
        <v>0.0860392978596677</v>
      </c>
      <c r="AH21" s="16"/>
      <c r="AI21" s="16" t="n">
        <v>0.0584674624318156</v>
      </c>
      <c r="AJ21" s="16" t="n">
        <v>0.083091033183419</v>
      </c>
    </row>
    <row r="22">
      <c r="B22" s="17" t="s">
        <v>259</v>
      </c>
      <c r="C22" s="16" t="n">
        <v>0.059095503450351</v>
      </c>
      <c r="D22" s="16" t="n">
        <v>0.0584593153939849</v>
      </c>
      <c r="E22" s="16" t="n">
        <v>0.0601780592357351</v>
      </c>
      <c r="F22" s="16"/>
      <c r="G22" s="16" t="n">
        <v>0.0550004309113578</v>
      </c>
      <c r="H22" s="16" t="n">
        <v>0.0604473052323494</v>
      </c>
      <c r="I22" s="16" t="n">
        <v>0.0594552849941746</v>
      </c>
      <c r="J22" s="16"/>
      <c r="K22" s="16" t="n">
        <v>0.0599540191757142</v>
      </c>
      <c r="L22" s="16" t="n">
        <v>0.0922488651372139</v>
      </c>
      <c r="M22" s="16" t="n">
        <v>0.0264118477557199</v>
      </c>
      <c r="N22" s="16" t="n">
        <v>0.0822058473515547</v>
      </c>
      <c r="O22" s="16" t="n">
        <v>0.0910054101219941</v>
      </c>
      <c r="P22" s="16" t="n">
        <v>0.0523726239792483</v>
      </c>
      <c r="Q22" s="16" t="n">
        <v>0.0454151717298874</v>
      </c>
      <c r="R22" s="16" t="n">
        <v>0.049088268347942</v>
      </c>
      <c r="S22" s="16" t="n">
        <v>0.031661883044704</v>
      </c>
      <c r="T22" s="16" t="n">
        <v>0.0500405661780509</v>
      </c>
      <c r="U22" s="16" t="n">
        <v>0.0559981468360355</v>
      </c>
      <c r="V22" s="16" t="n">
        <v>0.0576501505316501</v>
      </c>
      <c r="W22" s="16"/>
      <c r="X22" s="16" t="n">
        <v>0.0624536689435575</v>
      </c>
      <c r="Y22" s="16" t="n">
        <v>0.0533581614707306</v>
      </c>
      <c r="Z22" s="16"/>
      <c r="AA22" s="16" t="n">
        <v>0.0527344569321018</v>
      </c>
      <c r="AB22" s="16" t="n">
        <v>0.0519880114466663</v>
      </c>
      <c r="AC22" s="16" t="n">
        <v>0.0731962934278541</v>
      </c>
      <c r="AD22" s="16"/>
      <c r="AE22" s="16" t="n">
        <v>0.0713875031168741</v>
      </c>
      <c r="AF22" s="16" t="n">
        <v>0.0496426705509034</v>
      </c>
      <c r="AG22" s="16" t="n">
        <v>0.0466111040460796</v>
      </c>
      <c r="AH22" s="16"/>
      <c r="AI22" s="16" t="n">
        <v>0.0556759764650681</v>
      </c>
      <c r="AJ22" s="16" t="n">
        <v>0.0441612197486124</v>
      </c>
    </row>
    <row r="23">
      <c r="B23" s="17" t="s">
        <v>163</v>
      </c>
      <c r="C23" s="16" t="n">
        <v>0.0522983736139717</v>
      </c>
      <c r="D23" s="16" t="n">
        <v>0.0607510066564556</v>
      </c>
      <c r="E23" s="16" t="n">
        <v>0.0452055639934075</v>
      </c>
      <c r="F23" s="16"/>
      <c r="G23" s="16" t="n">
        <v>0.0596752042931773</v>
      </c>
      <c r="H23" s="16" t="n">
        <v>0.0515305976830434</v>
      </c>
      <c r="I23" s="16" t="n">
        <v>0.0500991021653372</v>
      </c>
      <c r="J23" s="16"/>
      <c r="K23" s="16" t="n">
        <v>0.0461964594174494</v>
      </c>
      <c r="L23" s="16" t="n">
        <v>0.0335511596920702</v>
      </c>
      <c r="M23" s="16" t="n">
        <v>0.0676977277952764</v>
      </c>
      <c r="N23" s="16" t="n">
        <v>0.0454526408727168</v>
      </c>
      <c r="O23" s="16" t="n">
        <v>0.0465228142916914</v>
      </c>
      <c r="P23" s="16" t="n">
        <v>0.0964422542996251</v>
      </c>
      <c r="Q23" s="16" t="n">
        <v>0.0507310856362388</v>
      </c>
      <c r="R23" s="16" t="n">
        <v>0.0465455920571278</v>
      </c>
      <c r="S23" s="16" t="n">
        <v>0.0485668213339777</v>
      </c>
      <c r="T23" s="16" t="n">
        <v>0.0524272541311954</v>
      </c>
      <c r="U23" s="16" t="n">
        <v>0.0553517469037151</v>
      </c>
      <c r="V23" s="16" t="n">
        <v>0.0418763999247722</v>
      </c>
      <c r="W23" s="16"/>
      <c r="X23" s="16" t="n">
        <v>0.0543305157695819</v>
      </c>
      <c r="Y23" s="16" t="n">
        <v>0.0488265094305285</v>
      </c>
      <c r="Z23" s="16"/>
      <c r="AA23" s="16" t="n">
        <v>0.0304554202917036</v>
      </c>
      <c r="AB23" s="16" t="n">
        <v>0.0552260397254221</v>
      </c>
      <c r="AC23" s="16" t="n">
        <v>0.0641582853352792</v>
      </c>
      <c r="AD23" s="16"/>
      <c r="AE23" s="16" t="n">
        <v>0.0464791917392349</v>
      </c>
      <c r="AF23" s="16" t="n">
        <v>0.0573130844689043</v>
      </c>
      <c r="AG23" s="16" t="n">
        <v>0.0570570554184384</v>
      </c>
      <c r="AH23" s="16"/>
      <c r="AI23" s="16" t="n">
        <v>0.0363449919551857</v>
      </c>
      <c r="AJ23" s="16" t="n">
        <v>0.0383015190939037</v>
      </c>
    </row>
    <row r="24">
      <c r="B24" s="17" t="s">
        <v>260</v>
      </c>
      <c r="C24" s="16" t="n">
        <v>0.0422102025887218</v>
      </c>
      <c r="D24" s="16" t="n">
        <v>0.0471384931172603</v>
      </c>
      <c r="E24" s="16" t="n">
        <v>0.0373871482883301</v>
      </c>
      <c r="F24" s="16"/>
      <c r="G24" s="16" t="n">
        <v>0.0383081471100107</v>
      </c>
      <c r="H24" s="16" t="n">
        <v>0.0482843160278389</v>
      </c>
      <c r="I24" s="16" t="n">
        <v>0.0381005010838543</v>
      </c>
      <c r="J24" s="16"/>
      <c r="K24" s="16" t="n">
        <v>0.0378814866087863</v>
      </c>
      <c r="L24" s="16" t="n">
        <v>0.0186225125779966</v>
      </c>
      <c r="M24" s="16" t="n">
        <v>0.0279505105326658</v>
      </c>
      <c r="N24" s="16" t="n">
        <v>0.0842454512614955</v>
      </c>
      <c r="O24" s="16" t="n">
        <v>0.0903471756446289</v>
      </c>
      <c r="P24" s="16" t="n">
        <v>0.0278477009532045</v>
      </c>
      <c r="Q24" s="16" t="n">
        <v>0.0463897042627772</v>
      </c>
      <c r="R24" s="16" t="n">
        <v>0.0384799964870742</v>
      </c>
      <c r="S24" s="16" t="n">
        <v>0.0437438054363411</v>
      </c>
      <c r="T24" s="16" t="n">
        <v>0.0225664595709189</v>
      </c>
      <c r="U24" s="16" t="n">
        <v>0.0458228289127829</v>
      </c>
      <c r="V24" s="16" t="n">
        <v>0.0411503658077675</v>
      </c>
      <c r="W24" s="16"/>
      <c r="X24" s="16" t="n">
        <v>0.0362990344135451</v>
      </c>
      <c r="Y24" s="16" t="n">
        <v>0.052309285968813</v>
      </c>
      <c r="Z24" s="16"/>
      <c r="AA24" s="16" t="n">
        <v>0.0536076466512942</v>
      </c>
      <c r="AB24" s="16" t="n">
        <v>0.0421297015643035</v>
      </c>
      <c r="AC24" s="16" t="n">
        <v>0.0340862138743278</v>
      </c>
      <c r="AD24" s="16"/>
      <c r="AE24" s="16" t="n">
        <v>0.0498645040032804</v>
      </c>
      <c r="AF24" s="16" t="n">
        <v>0.031247187702355</v>
      </c>
      <c r="AG24" s="16" t="n">
        <v>0.0452699591862158</v>
      </c>
      <c r="AH24" s="16"/>
      <c r="AI24" s="16" t="n">
        <v>0.0457289781309282</v>
      </c>
      <c r="AJ24" s="16" t="n">
        <v>0.0445254210658546</v>
      </c>
    </row>
    <row r="25">
      <c r="B25" s="17" t="s">
        <v>261</v>
      </c>
      <c r="C25" s="16" t="n">
        <v>0.039643595915006</v>
      </c>
      <c r="D25" s="16" t="n">
        <v>0.0424442732929688</v>
      </c>
      <c r="E25" s="16" t="n">
        <v>0.0378699437821185</v>
      </c>
      <c r="F25" s="16"/>
      <c r="G25" s="16" t="n">
        <v>0.0254588896475396</v>
      </c>
      <c r="H25" s="16" t="n">
        <v>0.0402350583095982</v>
      </c>
      <c r="I25" s="16" t="n">
        <v>0.04469572774498</v>
      </c>
      <c r="J25" s="16"/>
      <c r="K25" s="16" t="n">
        <v>0.0225481336989252</v>
      </c>
      <c r="L25" s="16" t="n">
        <v>0.0434069352147721</v>
      </c>
      <c r="M25" s="16" t="n">
        <v>0.0244321485122854</v>
      </c>
      <c r="N25" s="16" t="n">
        <v>0.0330727066749089</v>
      </c>
      <c r="O25" s="16" t="n">
        <v>0.0537500281330419</v>
      </c>
      <c r="P25" s="16" t="n">
        <v>0.0186463521659096</v>
      </c>
      <c r="Q25" s="16" t="n">
        <v>0.0241164896749229</v>
      </c>
      <c r="R25" s="16" t="n">
        <v>0.0674618216917276</v>
      </c>
      <c r="S25" s="16" t="n">
        <v>0.0461016734914346</v>
      </c>
      <c r="T25" s="16" t="n">
        <v>0.0681404762278098</v>
      </c>
      <c r="U25" s="16" t="n">
        <v>0.0426258827740253</v>
      </c>
      <c r="V25" s="16" t="n">
        <v>0.101450329782447</v>
      </c>
      <c r="W25" s="16"/>
      <c r="X25" s="16" t="n">
        <v>0.0357610552282239</v>
      </c>
      <c r="Y25" s="16" t="n">
        <v>0.0462768198329225</v>
      </c>
      <c r="Z25" s="16"/>
      <c r="AA25" s="16" t="n">
        <v>0.0492074425657524</v>
      </c>
      <c r="AB25" s="16" t="n">
        <v>0.036283816804143</v>
      </c>
      <c r="AC25" s="16" t="n">
        <v>0.0372300880274059</v>
      </c>
      <c r="AD25" s="16"/>
      <c r="AE25" s="16" t="n">
        <v>0.0446951297157905</v>
      </c>
      <c r="AF25" s="16" t="n">
        <v>0.0353595144670784</v>
      </c>
      <c r="AG25" s="16" t="n">
        <v>0.0353651919752893</v>
      </c>
      <c r="AH25" s="16"/>
      <c r="AI25" s="16" t="n">
        <v>0.0433684808566541</v>
      </c>
      <c r="AJ25" s="16" t="n">
        <v>0.0379012129810289</v>
      </c>
    </row>
    <row r="26">
      <c r="B26" s="17" t="s">
        <v>262</v>
      </c>
      <c r="C26" s="16" t="n">
        <v>0.0186350994896471</v>
      </c>
      <c r="D26" s="16" t="n">
        <v>0.0194232601908836</v>
      </c>
      <c r="E26" s="16" t="n">
        <v>0.0183291577322621</v>
      </c>
      <c r="F26" s="16"/>
      <c r="G26" s="16" t="n">
        <v>0.0137838662268178</v>
      </c>
      <c r="H26" s="16" t="n">
        <v>0.0180081999784484</v>
      </c>
      <c r="I26" s="16" t="n">
        <v>0.0211343540843704</v>
      </c>
      <c r="J26" s="16"/>
      <c r="K26" s="16" t="n">
        <v>0.00825066889572789</v>
      </c>
      <c r="L26" s="16" t="n">
        <v>0.0199054881833027</v>
      </c>
      <c r="M26" s="16" t="n">
        <v>0.010562122232845</v>
      </c>
      <c r="N26" s="16" t="n">
        <v>0.00758074438471225</v>
      </c>
      <c r="O26" s="16" t="n">
        <v>0.0237771065132873</v>
      </c>
      <c r="P26" s="16" t="n">
        <v>0.0155125611222769</v>
      </c>
      <c r="Q26" s="16" t="n">
        <v>0.0252303757363828</v>
      </c>
      <c r="R26" s="16" t="n">
        <v>0.021310662840907</v>
      </c>
      <c r="S26" s="16" t="n">
        <v>0.0247149607726403</v>
      </c>
      <c r="T26" s="16" t="n">
        <v>0.0422116770133383</v>
      </c>
      <c r="U26" s="16" t="n">
        <v>0.00945864474597164</v>
      </c>
      <c r="V26" s="16" t="n">
        <v>0.0184235640499075</v>
      </c>
      <c r="W26" s="16"/>
      <c r="X26" s="16" t="n">
        <v>0.0167854746207375</v>
      </c>
      <c r="Y26" s="16" t="n">
        <v>0.0217951374414432</v>
      </c>
      <c r="Z26" s="16"/>
      <c r="AA26" s="16" t="n">
        <v>0.0161766317789219</v>
      </c>
      <c r="AB26" s="16" t="n">
        <v>0.0155150537665964</v>
      </c>
      <c r="AC26" s="16" t="n">
        <v>0.0245839044042508</v>
      </c>
      <c r="AD26" s="16"/>
      <c r="AE26" s="16" t="n">
        <v>0.0197044887778821</v>
      </c>
      <c r="AF26" s="16" t="n">
        <v>0.0196922985666296</v>
      </c>
      <c r="AG26" s="16" t="n">
        <v>0.0135378528414486</v>
      </c>
      <c r="AH26" s="16"/>
      <c r="AI26" s="16" t="n">
        <v>0.0096638028842232</v>
      </c>
      <c r="AJ26" s="16" t="n">
        <v>0.0150274016041806</v>
      </c>
    </row>
    <row r="27">
      <c r="B27" s="17" t="s">
        <v>96</v>
      </c>
      <c r="C27" s="22" t="n">
        <v>0.013693032422647</v>
      </c>
      <c r="D27" s="22" t="n">
        <v>0.0141797071115178</v>
      </c>
      <c r="E27" s="22" t="n">
        <v>0.0112880684700901</v>
      </c>
      <c r="F27" s="22"/>
      <c r="G27" s="22" t="n">
        <v>0.00806033705223371</v>
      </c>
      <c r="H27" s="22" t="n">
        <v>0.0165287588530537</v>
      </c>
      <c r="I27" s="22" t="n">
        <v>0.0132795911110559</v>
      </c>
      <c r="J27" s="22"/>
      <c r="K27" s="22" t="n">
        <v>0.00350594661053348</v>
      </c>
      <c r="L27" s="22" t="n">
        <v>0.019768830254122</v>
      </c>
      <c r="M27" s="22" t="n">
        <v>0.0124868013721468</v>
      </c>
      <c r="N27" s="22" t="n">
        <v>0.0278344346298912</v>
      </c>
      <c r="O27" s="22" t="n">
        <v>0.00555123033442808</v>
      </c>
      <c r="P27" s="22" t="n">
        <v>0.00555774500648251</v>
      </c>
      <c r="Q27" s="22" t="n">
        <v>0.0127736833509874</v>
      </c>
      <c r="R27" s="22" t="n">
        <v>0.0327592155432984</v>
      </c>
      <c r="S27" s="22" t="n">
        <v>0.0119902096670575</v>
      </c>
      <c r="T27" s="22" t="n">
        <v>0.020547708182762</v>
      </c>
      <c r="U27" s="22" t="n">
        <v>0.00847097780133364</v>
      </c>
      <c r="V27" s="22" t="n">
        <v>0.0164997847238826</v>
      </c>
      <c r="W27" s="22"/>
      <c r="X27" s="22" t="n">
        <v>0.0170332079193096</v>
      </c>
      <c r="Y27" s="22" t="n">
        <v>0.00798642590338231</v>
      </c>
      <c r="Z27" s="22"/>
      <c r="AA27" s="22" t="n">
        <v>0.00732475214149852</v>
      </c>
      <c r="AB27" s="22" t="n">
        <v>0.0146982608109944</v>
      </c>
      <c r="AC27" s="22" t="n">
        <v>0.0169479038711344</v>
      </c>
      <c r="AD27" s="22"/>
      <c r="AE27" s="22" t="n">
        <v>0.0113445125980697</v>
      </c>
      <c r="AF27" s="22" t="n">
        <v>0.0139416411448709</v>
      </c>
      <c r="AG27" s="22" t="n">
        <v>0.0194019979031657</v>
      </c>
      <c r="AH27" s="22"/>
      <c r="AI27" s="22" t="n">
        <v>0.00227864606914211</v>
      </c>
      <c r="AJ27" s="22" t="n">
        <v>0.0179941114260676</v>
      </c>
    </row>
    <row r="28">
      <c r="B28" s="18"/>
    </row>
    <row r="29">
      <c r="B29" t="s">
        <v>63</v>
      </c>
    </row>
    <row r="30">
      <c r="B30" t="s">
        <v>64</v>
      </c>
    </row>
    <row r="32">
      <c r="B32"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254</v>
      </c>
      <c r="C9" s="16" t="n">
        <v>0.298521778308176</v>
      </c>
      <c r="D9" s="16" t="n">
        <v>0.281325972465086</v>
      </c>
      <c r="E9" s="16" t="n">
        <v>0.316638050022359</v>
      </c>
      <c r="F9" s="16"/>
      <c r="G9" s="16" t="n">
        <v>0.29613265189493</v>
      </c>
      <c r="H9" s="16" t="n">
        <v>0.295243782074749</v>
      </c>
      <c r="I9" s="16" t="n">
        <v>0.302514962938837</v>
      </c>
      <c r="J9" s="16"/>
      <c r="K9" s="16" t="n">
        <v>0.35172741832036</v>
      </c>
      <c r="L9" s="16" t="n">
        <v>0.257963339542425</v>
      </c>
      <c r="M9" s="16" t="n">
        <v>0.31932862938719</v>
      </c>
      <c r="N9" s="16" t="n">
        <v>0.278833814829789</v>
      </c>
      <c r="O9" s="16" t="n">
        <v>0.36869583647825</v>
      </c>
      <c r="P9" s="16" t="n">
        <v>0.306257641180067</v>
      </c>
      <c r="Q9" s="16" t="n">
        <v>0.277887957979056</v>
      </c>
      <c r="R9" s="16" t="n">
        <v>0.264422105901394</v>
      </c>
      <c r="S9" s="16" t="n">
        <v>0.276928415886642</v>
      </c>
      <c r="T9" s="16" t="n">
        <v>0.273856655010469</v>
      </c>
      <c r="U9" s="16" t="n">
        <v>0.316288880261672</v>
      </c>
      <c r="V9" s="16" t="n">
        <v>0.242404419148595</v>
      </c>
      <c r="W9" s="16"/>
      <c r="X9" s="16" t="n">
        <v>0.270633349214308</v>
      </c>
      <c r="Y9" s="16" t="n">
        <v>0.346168463770702</v>
      </c>
      <c r="Z9" s="16"/>
      <c r="AA9" s="16" t="n">
        <v>0.353904826269256</v>
      </c>
      <c r="AB9" s="16" t="n">
        <v>0.318348989596821</v>
      </c>
      <c r="AC9" s="16" t="n">
        <v>0.2320022363057</v>
      </c>
      <c r="AD9" s="16"/>
      <c r="AE9" s="16" t="n">
        <v>0.327091205255584</v>
      </c>
      <c r="AF9" s="16" t="n">
        <v>0.286831235591526</v>
      </c>
      <c r="AG9" s="16" t="n">
        <v>0.247567159720313</v>
      </c>
      <c r="AH9" s="16"/>
      <c r="AI9" s="16" t="n">
        <v>0.397078190873802</v>
      </c>
      <c r="AJ9" s="16" t="n">
        <v>0.299050643762361</v>
      </c>
    </row>
    <row r="10">
      <c r="B10" s="17" t="s">
        <v>264</v>
      </c>
      <c r="C10" s="16" t="n">
        <v>0.228178806423407</v>
      </c>
      <c r="D10" s="16" t="n">
        <v>0.239178005716523</v>
      </c>
      <c r="E10" s="16" t="n">
        <v>0.219078289351326</v>
      </c>
      <c r="F10" s="16"/>
      <c r="G10" s="16" t="n">
        <v>0.255747629427177</v>
      </c>
      <c r="H10" s="16" t="n">
        <v>0.239332383593497</v>
      </c>
      <c r="I10" s="16" t="n">
        <v>0.206913879222468</v>
      </c>
      <c r="J10" s="16"/>
      <c r="K10" s="16" t="n">
        <v>0.223444103605961</v>
      </c>
      <c r="L10" s="16" t="n">
        <v>0.254663207400987</v>
      </c>
      <c r="M10" s="16" t="n">
        <v>0.203922322614628</v>
      </c>
      <c r="N10" s="16" t="n">
        <v>0.245244883735423</v>
      </c>
      <c r="O10" s="16" t="n">
        <v>0.220669874772483</v>
      </c>
      <c r="P10" s="16" t="n">
        <v>0.218358055110612</v>
      </c>
      <c r="Q10" s="16" t="n">
        <v>0.221850246915317</v>
      </c>
      <c r="R10" s="16" t="n">
        <v>0.215592131974927</v>
      </c>
      <c r="S10" s="16" t="n">
        <v>0.257172056788163</v>
      </c>
      <c r="T10" s="16" t="n">
        <v>0.214183725116923</v>
      </c>
      <c r="U10" s="16" t="n">
        <v>0.199514423548944</v>
      </c>
      <c r="V10" s="16" t="n">
        <v>0.206006152063827</v>
      </c>
      <c r="W10" s="16"/>
      <c r="X10" s="16" t="n">
        <v>0.230553751096982</v>
      </c>
      <c r="Y10" s="16" t="n">
        <v>0.22412127268883</v>
      </c>
      <c r="Z10" s="16"/>
      <c r="AA10" s="16" t="n">
        <v>0.18988584492699</v>
      </c>
      <c r="AB10" s="16" t="n">
        <v>0.229519976090924</v>
      </c>
      <c r="AC10" s="16" t="n">
        <v>0.254041545710095</v>
      </c>
      <c r="AD10" s="16"/>
      <c r="AE10" s="16" t="n">
        <v>0.227204754919114</v>
      </c>
      <c r="AF10" s="16" t="n">
        <v>0.234463428736719</v>
      </c>
      <c r="AG10" s="16" t="n">
        <v>0.217354978376135</v>
      </c>
      <c r="AH10" s="16"/>
      <c r="AI10" s="16" t="n">
        <v>0.174055552431575</v>
      </c>
      <c r="AJ10" s="16" t="n">
        <v>0.236802451465735</v>
      </c>
    </row>
    <row r="11">
      <c r="B11" s="17" t="s">
        <v>18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17</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265</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266</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267</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268</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269</v>
      </c>
      <c r="C17" s="16" t="n">
        <v>0.373491435549212</v>
      </c>
      <c r="D17" s="16" t="n">
        <v>0.375427180857653</v>
      </c>
      <c r="E17" s="16" t="n">
        <v>0.369648738154178</v>
      </c>
      <c r="F17" s="16"/>
      <c r="G17" s="16" t="n">
        <v>0.375024619012567</v>
      </c>
      <c r="H17" s="16" t="n">
        <v>0.349117960792362</v>
      </c>
      <c r="I17" s="16" t="n">
        <v>0.395560960893708</v>
      </c>
      <c r="J17" s="16"/>
      <c r="K17" s="16" t="n">
        <v>0.335199762739308</v>
      </c>
      <c r="L17" s="16" t="n">
        <v>0.397957438032672</v>
      </c>
      <c r="M17" s="16" t="n">
        <v>0.369091644692103</v>
      </c>
      <c r="N17" s="16" t="n">
        <v>0.407736997177227</v>
      </c>
      <c r="O17" s="16" t="n">
        <v>0.327073293254632</v>
      </c>
      <c r="P17" s="16" t="n">
        <v>0.3678437954007</v>
      </c>
      <c r="Q17" s="16" t="n">
        <v>0.363214747058639</v>
      </c>
      <c r="R17" s="16" t="n">
        <v>0.410440322848143</v>
      </c>
      <c r="S17" s="16" t="n">
        <v>0.374078201725512</v>
      </c>
      <c r="T17" s="16" t="n">
        <v>0.401025760159001</v>
      </c>
      <c r="U17" s="16" t="n">
        <v>0.369524244324079</v>
      </c>
      <c r="V17" s="16" t="n">
        <v>0.408988733197364</v>
      </c>
      <c r="W17" s="16"/>
      <c r="X17" s="16" t="n">
        <v>0.396941468295803</v>
      </c>
      <c r="Y17" s="16" t="n">
        <v>0.333427639535388</v>
      </c>
      <c r="Z17" s="16"/>
      <c r="AA17" s="16" t="n">
        <v>0.360176936100972</v>
      </c>
      <c r="AB17" s="16" t="n">
        <v>0.343920062354415</v>
      </c>
      <c r="AC17" s="16" t="n">
        <v>0.422660762572615</v>
      </c>
      <c r="AD17" s="16"/>
      <c r="AE17" s="16" t="n">
        <v>0.348003539073852</v>
      </c>
      <c r="AF17" s="16" t="n">
        <v>0.381974987231554</v>
      </c>
      <c r="AG17" s="16" t="n">
        <v>0.423102961585102</v>
      </c>
      <c r="AH17" s="16"/>
      <c r="AI17" s="16" t="n">
        <v>0.347353389912535</v>
      </c>
      <c r="AJ17" s="16" t="n">
        <v>0.341323333314171</v>
      </c>
    </row>
    <row r="18">
      <c r="B18" s="17" t="s">
        <v>270</v>
      </c>
      <c r="C18" s="22" t="n">
        <v>0.0998079797192042</v>
      </c>
      <c r="D18" s="22" t="n">
        <v>0.104068840960738</v>
      </c>
      <c r="E18" s="22" t="n">
        <v>0.0946349224721379</v>
      </c>
      <c r="F18" s="22"/>
      <c r="G18" s="22" t="n">
        <v>0.0730950996653264</v>
      </c>
      <c r="H18" s="22" t="n">
        <v>0.116305873539392</v>
      </c>
      <c r="I18" s="22" t="n">
        <v>0.0950101969449874</v>
      </c>
      <c r="J18" s="22"/>
      <c r="K18" s="22" t="n">
        <v>0.0896287153343709</v>
      </c>
      <c r="L18" s="22" t="n">
        <v>0.0894160150239172</v>
      </c>
      <c r="M18" s="22" t="n">
        <v>0.107657403306079</v>
      </c>
      <c r="N18" s="22" t="n">
        <v>0.0681843042575611</v>
      </c>
      <c r="O18" s="22" t="n">
        <v>0.0835609954946341</v>
      </c>
      <c r="P18" s="22" t="n">
        <v>0.107540508308621</v>
      </c>
      <c r="Q18" s="22" t="n">
        <v>0.137047048046988</v>
      </c>
      <c r="R18" s="22" t="n">
        <v>0.109545439275536</v>
      </c>
      <c r="S18" s="22" t="n">
        <v>0.091821325599684</v>
      </c>
      <c r="T18" s="22" t="n">
        <v>0.110933859713607</v>
      </c>
      <c r="U18" s="22" t="n">
        <v>0.114672451865306</v>
      </c>
      <c r="V18" s="22" t="n">
        <v>0.142600695590215</v>
      </c>
      <c r="W18" s="22"/>
      <c r="X18" s="22" t="n">
        <v>0.101871431392907</v>
      </c>
      <c r="Y18" s="22" t="n">
        <v>0.096282624005079</v>
      </c>
      <c r="Z18" s="22"/>
      <c r="AA18" s="22" t="n">
        <v>0.0960323927027829</v>
      </c>
      <c r="AB18" s="22" t="n">
        <v>0.108210971957841</v>
      </c>
      <c r="AC18" s="22" t="n">
        <v>0.0912954554115899</v>
      </c>
      <c r="AD18" s="22"/>
      <c r="AE18" s="22" t="n">
        <v>0.0977005007514491</v>
      </c>
      <c r="AF18" s="22" t="n">
        <v>0.096730348440201</v>
      </c>
      <c r="AG18" s="22" t="n">
        <v>0.11197490031845</v>
      </c>
      <c r="AH18" s="22"/>
      <c r="AI18" s="22" t="n">
        <v>0.0815128667820884</v>
      </c>
      <c r="AJ18" s="22" t="n">
        <v>0.122823571457733</v>
      </c>
    </row>
    <row r="19">
      <c r="B19" s="18"/>
    </row>
    <row r="20">
      <c r="B20" t="s">
        <v>63</v>
      </c>
    </row>
    <row r="21">
      <c r="B21" t="s">
        <v>64</v>
      </c>
    </row>
    <row r="23">
      <c r="B23"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254</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264</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18</v>
      </c>
      <c r="C11" s="16" t="n">
        <v>0.297612030032634</v>
      </c>
      <c r="D11" s="16" t="n">
        <v>0.236169866839425</v>
      </c>
      <c r="E11" s="16" t="n">
        <v>0.360660981733661</v>
      </c>
      <c r="F11" s="16"/>
      <c r="G11" s="16" t="n">
        <v>0.301506218226413</v>
      </c>
      <c r="H11" s="16" t="n">
        <v>0.312136932839116</v>
      </c>
      <c r="I11" s="16" t="n">
        <v>0.282561213419381</v>
      </c>
      <c r="J11" s="16"/>
      <c r="K11" s="16" t="n">
        <v>0.314078537991217</v>
      </c>
      <c r="L11" s="16" t="n">
        <v>0.266403604566505</v>
      </c>
      <c r="M11" s="16" t="n">
        <v>0.244660939259545</v>
      </c>
      <c r="N11" s="16" t="n">
        <v>0.285354031107624</v>
      </c>
      <c r="O11" s="16" t="n">
        <v>0.289129451249714</v>
      </c>
      <c r="P11" s="16" t="n">
        <v>0.333750004808892</v>
      </c>
      <c r="Q11" s="16" t="n">
        <v>0.280700702659642</v>
      </c>
      <c r="R11" s="16" t="n">
        <v>0.288254371629062</v>
      </c>
      <c r="S11" s="16" t="n">
        <v>0.290802394681848</v>
      </c>
      <c r="T11" s="16" t="n">
        <v>0.377838286575903</v>
      </c>
      <c r="U11" s="16" t="n">
        <v>0.316114680854595</v>
      </c>
      <c r="V11" s="16" t="n">
        <v>0.289644923646317</v>
      </c>
      <c r="W11" s="16"/>
      <c r="X11" s="16" t="n">
        <v>0.299451160493296</v>
      </c>
      <c r="Y11" s="16" t="n">
        <v>0.294469921515557</v>
      </c>
      <c r="Z11" s="16"/>
      <c r="AA11" s="16" t="n">
        <v>0.256181727471178</v>
      </c>
      <c r="AB11" s="16" t="n">
        <v>0.299294852934943</v>
      </c>
      <c r="AC11" s="16" t="n">
        <v>0.325283697804425</v>
      </c>
      <c r="AD11" s="16"/>
      <c r="AE11" s="16" t="n">
        <v>0.293223439577436</v>
      </c>
      <c r="AF11" s="16" t="n">
        <v>0.323665280057625</v>
      </c>
      <c r="AG11" s="16" t="n">
        <v>0.25367273516153</v>
      </c>
      <c r="AH11" s="16"/>
      <c r="AI11" s="16" t="n">
        <v>0.27076322835129</v>
      </c>
      <c r="AJ11" s="16" t="n">
        <v>0.28192033698748</v>
      </c>
    </row>
    <row r="12">
      <c r="B12" s="17" t="s">
        <v>17</v>
      </c>
      <c r="C12" s="16" t="n">
        <v>0.245066642121996</v>
      </c>
      <c r="D12" s="16" t="n">
        <v>0.270139540706035</v>
      </c>
      <c r="E12" s="16" t="n">
        <v>0.219822273633321</v>
      </c>
      <c r="F12" s="16"/>
      <c r="G12" s="16" t="n">
        <v>0.238110758088082</v>
      </c>
      <c r="H12" s="16" t="n">
        <v>0.244539864969882</v>
      </c>
      <c r="I12" s="16" t="n">
        <v>0.24830400223066</v>
      </c>
      <c r="J12" s="16"/>
      <c r="K12" s="16" t="n">
        <v>0.251430205571604</v>
      </c>
      <c r="L12" s="16" t="n">
        <v>0.250915641995805</v>
      </c>
      <c r="M12" s="16" t="n">
        <v>0.264530072299303</v>
      </c>
      <c r="N12" s="16" t="n">
        <v>0.220758527883812</v>
      </c>
      <c r="O12" s="16" t="n">
        <v>0.27841062244702</v>
      </c>
      <c r="P12" s="16" t="n">
        <v>0.238734127003801</v>
      </c>
      <c r="Q12" s="16" t="n">
        <v>0.255947848716589</v>
      </c>
      <c r="R12" s="16" t="n">
        <v>0.27379450073411</v>
      </c>
      <c r="S12" s="16" t="n">
        <v>0.31071640760294</v>
      </c>
      <c r="T12" s="16" t="n">
        <v>0.138204740253571</v>
      </c>
      <c r="U12" s="16" t="n">
        <v>0.213801420547567</v>
      </c>
      <c r="V12" s="16" t="n">
        <v>0.150949683954095</v>
      </c>
      <c r="W12" s="16"/>
      <c r="X12" s="16" t="n">
        <v>0.224131486230365</v>
      </c>
      <c r="Y12" s="16" t="n">
        <v>0.280833833759794</v>
      </c>
      <c r="Z12" s="16"/>
      <c r="AA12" s="16" t="n">
        <v>0.294811472731047</v>
      </c>
      <c r="AB12" s="16" t="n">
        <v>0.240635741777802</v>
      </c>
      <c r="AC12" s="16" t="n">
        <v>0.215065591730487</v>
      </c>
      <c r="AD12" s="16"/>
      <c r="AE12" s="16" t="n">
        <v>0.263409516612443</v>
      </c>
      <c r="AF12" s="16" t="n">
        <v>0.229499938378736</v>
      </c>
      <c r="AG12" s="16" t="n">
        <v>0.229553660716642</v>
      </c>
      <c r="AH12" s="16"/>
      <c r="AI12" s="16" t="n">
        <v>0.260538688779586</v>
      </c>
      <c r="AJ12" s="16" t="n">
        <v>0.277167792890538</v>
      </c>
    </row>
    <row r="13">
      <c r="B13" s="17" t="s">
        <v>265</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266</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267</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268</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269</v>
      </c>
      <c r="C17" s="16" t="n">
        <v>0.330689030203377</v>
      </c>
      <c r="D17" s="16" t="n">
        <v>0.354203188999191</v>
      </c>
      <c r="E17" s="16" t="n">
        <v>0.304191228405269</v>
      </c>
      <c r="F17" s="16"/>
      <c r="G17" s="16" t="n">
        <v>0.326964581021294</v>
      </c>
      <c r="H17" s="16" t="n">
        <v>0.303888250908162</v>
      </c>
      <c r="I17" s="16" t="n">
        <v>0.357093269611398</v>
      </c>
      <c r="J17" s="16"/>
      <c r="K17" s="16" t="n">
        <v>0.300300146234436</v>
      </c>
      <c r="L17" s="16" t="n">
        <v>0.379358469014223</v>
      </c>
      <c r="M17" s="16" t="n">
        <v>0.372735046186607</v>
      </c>
      <c r="N17" s="16" t="n">
        <v>0.375378291030168</v>
      </c>
      <c r="O17" s="16" t="n">
        <v>0.268287143326232</v>
      </c>
      <c r="P17" s="16" t="n">
        <v>0.315802879349338</v>
      </c>
      <c r="Q17" s="16" t="n">
        <v>0.333529384213928</v>
      </c>
      <c r="R17" s="16" t="n">
        <v>0.305522538403277</v>
      </c>
      <c r="S17" s="16" t="n">
        <v>0.284824799619291</v>
      </c>
      <c r="T17" s="16" t="n">
        <v>0.352322745546543</v>
      </c>
      <c r="U17" s="16" t="n">
        <v>0.313526097488043</v>
      </c>
      <c r="V17" s="16" t="n">
        <v>0.392154115725489</v>
      </c>
      <c r="W17" s="16"/>
      <c r="X17" s="16" t="n">
        <v>0.349902186398719</v>
      </c>
      <c r="Y17" s="16" t="n">
        <v>0.297863832093415</v>
      </c>
      <c r="Z17" s="16"/>
      <c r="AA17" s="16" t="n">
        <v>0.343724840387352</v>
      </c>
      <c r="AB17" s="16" t="n">
        <v>0.319004671300292</v>
      </c>
      <c r="AC17" s="16" t="n">
        <v>0.336902454602892</v>
      </c>
      <c r="AD17" s="16"/>
      <c r="AE17" s="16" t="n">
        <v>0.311001905792989</v>
      </c>
      <c r="AF17" s="16" t="n">
        <v>0.331380370177777</v>
      </c>
      <c r="AG17" s="16" t="n">
        <v>0.381518099252191</v>
      </c>
      <c r="AH17" s="16"/>
      <c r="AI17" s="16" t="n">
        <v>0.355023409858371</v>
      </c>
      <c r="AJ17" s="16" t="n">
        <v>0.31580838474205</v>
      </c>
    </row>
    <row r="18">
      <c r="B18" s="17" t="s">
        <v>270</v>
      </c>
      <c r="C18" s="22" t="n">
        <v>0.126632297641993</v>
      </c>
      <c r="D18" s="22" t="n">
        <v>0.139487403455348</v>
      </c>
      <c r="E18" s="22" t="n">
        <v>0.115325516227749</v>
      </c>
      <c r="F18" s="22"/>
      <c r="G18" s="22" t="n">
        <v>0.133418442664211</v>
      </c>
      <c r="H18" s="22" t="n">
        <v>0.13943495128284</v>
      </c>
      <c r="I18" s="22" t="n">
        <v>0.112041514738561</v>
      </c>
      <c r="J18" s="22"/>
      <c r="K18" s="22" t="n">
        <v>0.134191110202743</v>
      </c>
      <c r="L18" s="22" t="n">
        <v>0.103322284423467</v>
      </c>
      <c r="M18" s="22" t="n">
        <v>0.118073942254544</v>
      </c>
      <c r="N18" s="22" t="n">
        <v>0.118509149978396</v>
      </c>
      <c r="O18" s="22" t="n">
        <v>0.164172782977034</v>
      </c>
      <c r="P18" s="22" t="n">
        <v>0.11171298883797</v>
      </c>
      <c r="Q18" s="22" t="n">
        <v>0.12982206440984</v>
      </c>
      <c r="R18" s="22" t="n">
        <v>0.132428589233551</v>
      </c>
      <c r="S18" s="22" t="n">
        <v>0.113656398095921</v>
      </c>
      <c r="T18" s="22" t="n">
        <v>0.131634227623982</v>
      </c>
      <c r="U18" s="22" t="n">
        <v>0.156557801109795</v>
      </c>
      <c r="V18" s="22" t="n">
        <v>0.1672512766741</v>
      </c>
      <c r="W18" s="22"/>
      <c r="X18" s="22" t="n">
        <v>0.12651516687762</v>
      </c>
      <c r="Y18" s="22" t="n">
        <v>0.126832412631233</v>
      </c>
      <c r="Z18" s="22"/>
      <c r="AA18" s="22" t="n">
        <v>0.105281959410423</v>
      </c>
      <c r="AB18" s="22" t="n">
        <v>0.141064733986963</v>
      </c>
      <c r="AC18" s="22" t="n">
        <v>0.122748255862196</v>
      </c>
      <c r="AD18" s="22"/>
      <c r="AE18" s="22" t="n">
        <v>0.132365138017132</v>
      </c>
      <c r="AF18" s="22" t="n">
        <v>0.115454411385862</v>
      </c>
      <c r="AG18" s="22" t="n">
        <v>0.135255504869637</v>
      </c>
      <c r="AH18" s="22"/>
      <c r="AI18" s="22" t="n">
        <v>0.113674673010752</v>
      </c>
      <c r="AJ18" s="22" t="n">
        <v>0.125103485379932</v>
      </c>
    </row>
    <row r="19">
      <c r="B19" s="18"/>
    </row>
    <row r="20">
      <c r="B20" t="s">
        <v>63</v>
      </c>
    </row>
    <row r="21">
      <c r="B21" t="s">
        <v>64</v>
      </c>
    </row>
    <row r="23">
      <c r="B23"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254</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264</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18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17</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265</v>
      </c>
      <c r="C13" s="16" t="n">
        <v>0.216695071210629</v>
      </c>
      <c r="D13" s="16" t="n">
        <v>0.206876376614793</v>
      </c>
      <c r="E13" s="16" t="n">
        <v>0.228189616631271</v>
      </c>
      <c r="F13" s="16"/>
      <c r="G13" s="16" t="n">
        <v>0.222362080529424</v>
      </c>
      <c r="H13" s="16" t="n">
        <v>0.197799062678028</v>
      </c>
      <c r="I13" s="16" t="n">
        <v>0.232036121469696</v>
      </c>
      <c r="J13" s="16"/>
      <c r="K13" s="16" t="n">
        <v>0.279055899056869</v>
      </c>
      <c r="L13" s="16" t="n">
        <v>0.202247403610524</v>
      </c>
      <c r="M13" s="16" t="n">
        <v>0.187172580252739</v>
      </c>
      <c r="N13" s="16" t="n">
        <v>0.147129764956888</v>
      </c>
      <c r="O13" s="16" t="n">
        <v>0.190140896498293</v>
      </c>
      <c r="P13" s="16" t="n">
        <v>0.198410620155662</v>
      </c>
      <c r="Q13" s="16" t="n">
        <v>0.25898306786617</v>
      </c>
      <c r="R13" s="16" t="n">
        <v>0.200086974433719</v>
      </c>
      <c r="S13" s="16" t="n">
        <v>0.227112922068697</v>
      </c>
      <c r="T13" s="16" t="n">
        <v>0.195822545194854</v>
      </c>
      <c r="U13" s="16" t="n">
        <v>0.217481094558762</v>
      </c>
      <c r="V13" s="16" t="n">
        <v>0.312248874527994</v>
      </c>
      <c r="W13" s="16"/>
      <c r="X13" s="16" t="n">
        <v>0.187051031347277</v>
      </c>
      <c r="Y13" s="16" t="n">
        <v>0.267341173881155</v>
      </c>
      <c r="Z13" s="16"/>
      <c r="AA13" s="16" t="n">
        <v>0.248254653720354</v>
      </c>
      <c r="AB13" s="16" t="n">
        <v>0.197698575548769</v>
      </c>
      <c r="AC13" s="16" t="n">
        <v>0.219310255781825</v>
      </c>
      <c r="AD13" s="16"/>
      <c r="AE13" s="16" t="n">
        <v>0.223054888561043</v>
      </c>
      <c r="AF13" s="16" t="n">
        <v>0.218672314170196</v>
      </c>
      <c r="AG13" s="16" t="n">
        <v>0.195578888731304</v>
      </c>
      <c r="AH13" s="16"/>
      <c r="AI13" s="16" t="n">
        <v>0.263399833166596</v>
      </c>
      <c r="AJ13" s="16" t="n">
        <v>0.18649599925134</v>
      </c>
    </row>
    <row r="14">
      <c r="B14" s="17" t="s">
        <v>266</v>
      </c>
      <c r="C14" s="16" t="n">
        <v>0.515770614599451</v>
      </c>
      <c r="D14" s="16" t="n">
        <v>0.509069185125128</v>
      </c>
      <c r="E14" s="16" t="n">
        <v>0.522859807886563</v>
      </c>
      <c r="F14" s="16"/>
      <c r="G14" s="16" t="n">
        <v>0.502475529347669</v>
      </c>
      <c r="H14" s="16" t="n">
        <v>0.536829430777432</v>
      </c>
      <c r="I14" s="16" t="n">
        <v>0.501430244980674</v>
      </c>
      <c r="J14" s="16"/>
      <c r="K14" s="16" t="n">
        <v>0.516118288716484</v>
      </c>
      <c r="L14" s="16" t="n">
        <v>0.518330406011867</v>
      </c>
      <c r="M14" s="16" t="n">
        <v>0.550966088954318</v>
      </c>
      <c r="N14" s="16" t="n">
        <v>0.569315975049832</v>
      </c>
      <c r="O14" s="16" t="n">
        <v>0.527000257215444</v>
      </c>
      <c r="P14" s="16" t="n">
        <v>0.53120191916606</v>
      </c>
      <c r="Q14" s="16" t="n">
        <v>0.458121994009993</v>
      </c>
      <c r="R14" s="16" t="n">
        <v>0.539176441507413</v>
      </c>
      <c r="S14" s="16" t="n">
        <v>0.526448501310275</v>
      </c>
      <c r="T14" s="16" t="n">
        <v>0.515992460489919</v>
      </c>
      <c r="U14" s="16" t="n">
        <v>0.485266755280706</v>
      </c>
      <c r="V14" s="16" t="n">
        <v>0.295139326122342</v>
      </c>
      <c r="W14" s="16"/>
      <c r="X14" s="16" t="n">
        <v>0.537487267992263</v>
      </c>
      <c r="Y14" s="16" t="n">
        <v>0.47866825397443</v>
      </c>
      <c r="Z14" s="16"/>
      <c r="AA14" s="16" t="n">
        <v>0.518827634242555</v>
      </c>
      <c r="AB14" s="16" t="n">
        <v>0.540724788225077</v>
      </c>
      <c r="AC14" s="16" t="n">
        <v>0.480185345540541</v>
      </c>
      <c r="AD14" s="16"/>
      <c r="AE14" s="16" t="n">
        <v>0.531473450749247</v>
      </c>
      <c r="AF14" s="16" t="n">
        <v>0.511963278624714</v>
      </c>
      <c r="AG14" s="16" t="n">
        <v>0.482176613506194</v>
      </c>
      <c r="AH14" s="16"/>
      <c r="AI14" s="16" t="n">
        <v>0.513538858007308</v>
      </c>
      <c r="AJ14" s="16" t="n">
        <v>0.568343505535388</v>
      </c>
    </row>
    <row r="15">
      <c r="B15" s="17" t="s">
        <v>267</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268</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269</v>
      </c>
      <c r="C17" s="16" t="n">
        <v>0.169700237548915</v>
      </c>
      <c r="D17" s="16" t="n">
        <v>0.173234285146049</v>
      </c>
      <c r="E17" s="16" t="n">
        <v>0.165976426786294</v>
      </c>
      <c r="F17" s="16"/>
      <c r="G17" s="16" t="n">
        <v>0.148027495892303</v>
      </c>
      <c r="H17" s="16" t="n">
        <v>0.155990378031515</v>
      </c>
      <c r="I17" s="16" t="n">
        <v>0.191014607635918</v>
      </c>
      <c r="J17" s="16"/>
      <c r="K17" s="16" t="n">
        <v>0.136134886333114</v>
      </c>
      <c r="L17" s="16" t="n">
        <v>0.182699124809438</v>
      </c>
      <c r="M17" s="16" t="n">
        <v>0.1276656012847</v>
      </c>
      <c r="N17" s="16" t="n">
        <v>0.180527030542362</v>
      </c>
      <c r="O17" s="16" t="n">
        <v>0.144020634870005</v>
      </c>
      <c r="P17" s="16" t="n">
        <v>0.158991477300817</v>
      </c>
      <c r="Q17" s="16" t="n">
        <v>0.195962002832546</v>
      </c>
      <c r="R17" s="16" t="n">
        <v>0.186910245940701</v>
      </c>
      <c r="S17" s="16" t="n">
        <v>0.161339575199616</v>
      </c>
      <c r="T17" s="16" t="n">
        <v>0.195306647400729</v>
      </c>
      <c r="U17" s="16" t="n">
        <v>0.19805290823331</v>
      </c>
      <c r="V17" s="16" t="n">
        <v>0.285927425297434</v>
      </c>
      <c r="W17" s="16"/>
      <c r="X17" s="16" t="n">
        <v>0.175868394702078</v>
      </c>
      <c r="Y17" s="16" t="n">
        <v>0.159162094910225</v>
      </c>
      <c r="Z17" s="16"/>
      <c r="AA17" s="16" t="n">
        <v>0.163471679949221</v>
      </c>
      <c r="AB17" s="16" t="n">
        <v>0.15448383653501</v>
      </c>
      <c r="AC17" s="16" t="n">
        <v>0.194551384171463</v>
      </c>
      <c r="AD17" s="16"/>
      <c r="AE17" s="16" t="n">
        <v>0.151108415017508</v>
      </c>
      <c r="AF17" s="16" t="n">
        <v>0.178760128308924</v>
      </c>
      <c r="AG17" s="16" t="n">
        <v>0.199760456632055</v>
      </c>
      <c r="AH17" s="16"/>
      <c r="AI17" s="16" t="n">
        <v>0.170584498582395</v>
      </c>
      <c r="AJ17" s="16" t="n">
        <v>0.147508838021196</v>
      </c>
    </row>
    <row r="18">
      <c r="B18" s="17" t="s">
        <v>270</v>
      </c>
      <c r="C18" s="22" t="n">
        <v>0.0978340766410047</v>
      </c>
      <c r="D18" s="22" t="n">
        <v>0.11082015311403</v>
      </c>
      <c r="E18" s="22" t="n">
        <v>0.082974148695872</v>
      </c>
      <c r="F18" s="22"/>
      <c r="G18" s="22" t="n">
        <v>0.127134894230604</v>
      </c>
      <c r="H18" s="22" t="n">
        <v>0.109381128513025</v>
      </c>
      <c r="I18" s="22" t="n">
        <v>0.0755190259137125</v>
      </c>
      <c r="J18" s="22"/>
      <c r="K18" s="22" t="n">
        <v>0.068690925893533</v>
      </c>
      <c r="L18" s="22" t="n">
        <v>0.0967230655681699</v>
      </c>
      <c r="M18" s="22" t="n">
        <v>0.134195729508243</v>
      </c>
      <c r="N18" s="22" t="n">
        <v>0.103027229450919</v>
      </c>
      <c r="O18" s="22" t="n">
        <v>0.138838211416258</v>
      </c>
      <c r="P18" s="22" t="n">
        <v>0.111395983377461</v>
      </c>
      <c r="Q18" s="22" t="n">
        <v>0.0869329352912915</v>
      </c>
      <c r="R18" s="22" t="n">
        <v>0.0738263381181674</v>
      </c>
      <c r="S18" s="22" t="n">
        <v>0.0850990014214124</v>
      </c>
      <c r="T18" s="22" t="n">
        <v>0.0928783469144983</v>
      </c>
      <c r="U18" s="22" t="n">
        <v>0.0991992419272221</v>
      </c>
      <c r="V18" s="22" t="n">
        <v>0.10668437405223</v>
      </c>
      <c r="W18" s="22"/>
      <c r="X18" s="22" t="n">
        <v>0.0995933059583816</v>
      </c>
      <c r="Y18" s="22" t="n">
        <v>0.0948284772341904</v>
      </c>
      <c r="Z18" s="22"/>
      <c r="AA18" s="22" t="n">
        <v>0.0694460320878698</v>
      </c>
      <c r="AB18" s="22" t="n">
        <v>0.107092799691143</v>
      </c>
      <c r="AC18" s="22" t="n">
        <v>0.105953014506172</v>
      </c>
      <c r="AD18" s="22"/>
      <c r="AE18" s="22" t="n">
        <v>0.0943632456722018</v>
      </c>
      <c r="AF18" s="22" t="n">
        <v>0.0906042788961666</v>
      </c>
      <c r="AG18" s="22" t="n">
        <v>0.122484041130447</v>
      </c>
      <c r="AH18" s="22"/>
      <c r="AI18" s="22" t="n">
        <v>0.0524768102437012</v>
      </c>
      <c r="AJ18" s="22" t="n">
        <v>0.0976516571920756</v>
      </c>
    </row>
    <row r="19">
      <c r="B19" s="18"/>
    </row>
    <row r="20">
      <c r="B20" t="s">
        <v>63</v>
      </c>
    </row>
    <row r="21">
      <c r="B21" t="s">
        <v>64</v>
      </c>
    </row>
    <row r="23">
      <c r="B23"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272</v>
      </c>
      <c r="C9" s="16" t="n">
        <v>0.168925888687103</v>
      </c>
      <c r="D9" s="16" t="n">
        <v>0.168718734249143</v>
      </c>
      <c r="E9" s="16" t="n">
        <v>0.171746993094549</v>
      </c>
      <c r="F9" s="16"/>
      <c r="G9" s="16" t="n">
        <v>0.130923360265819</v>
      </c>
      <c r="H9" s="16" t="n">
        <v>0.162990876148358</v>
      </c>
      <c r="I9" s="16" t="n">
        <v>0.189456781376711</v>
      </c>
      <c r="J9" s="16"/>
      <c r="K9" s="16" t="n">
        <v>0.189049142578016</v>
      </c>
      <c r="L9" s="16" t="n">
        <v>0.184497489916462</v>
      </c>
      <c r="M9" s="16" t="n">
        <v>0.176331795836038</v>
      </c>
      <c r="N9" s="16" t="n">
        <v>0.169170407918937</v>
      </c>
      <c r="O9" s="16" t="n">
        <v>0.133410098898549</v>
      </c>
      <c r="P9" s="16" t="n">
        <v>0.170301602597841</v>
      </c>
      <c r="Q9" s="16" t="n">
        <v>0.177798568569601</v>
      </c>
      <c r="R9" s="16" t="n">
        <v>0.121709070462814</v>
      </c>
      <c r="S9" s="16" t="n">
        <v>0.19929459040824</v>
      </c>
      <c r="T9" s="16" t="n">
        <v>0.121442884445642</v>
      </c>
      <c r="U9" s="16" t="n">
        <v>0.14598752658488</v>
      </c>
      <c r="V9" s="16" t="n">
        <v>0.153856984449149</v>
      </c>
      <c r="W9" s="16"/>
      <c r="X9" s="16" t="n">
        <v>0.174318055403892</v>
      </c>
      <c r="Y9" s="16" t="n">
        <v>0.15971350635278</v>
      </c>
      <c r="Z9" s="16"/>
      <c r="AA9" s="16" t="n">
        <v>0.192348956682258</v>
      </c>
      <c r="AB9" s="16" t="n">
        <v>0.142913672668225</v>
      </c>
      <c r="AC9" s="16" t="n">
        <v>0.186801424102883</v>
      </c>
      <c r="AD9" s="16"/>
      <c r="AE9" s="16" t="n">
        <v>0.183879852269624</v>
      </c>
      <c r="AF9" s="16" t="n">
        <v>0.150057512872611</v>
      </c>
      <c r="AG9" s="16" t="n">
        <v>0.16946242795876</v>
      </c>
      <c r="AH9" s="16"/>
      <c r="AI9" s="16" t="n">
        <v>0.175122346043498</v>
      </c>
      <c r="AJ9" s="16" t="n">
        <v>0.154145222791639</v>
      </c>
    </row>
    <row r="10">
      <c r="B10" s="17" t="s">
        <v>273</v>
      </c>
      <c r="C10" s="16" t="n">
        <v>0.440559247924991</v>
      </c>
      <c r="D10" s="16" t="n">
        <v>0.445857436657606</v>
      </c>
      <c r="E10" s="16" t="n">
        <v>0.436170152079924</v>
      </c>
      <c r="F10" s="16"/>
      <c r="G10" s="16" t="n">
        <v>0.49000597371248</v>
      </c>
      <c r="H10" s="16" t="n">
        <v>0.434766183825086</v>
      </c>
      <c r="I10" s="16" t="n">
        <v>0.426419199658757</v>
      </c>
      <c r="J10" s="16"/>
      <c r="K10" s="16" t="n">
        <v>0.421059125462529</v>
      </c>
      <c r="L10" s="16" t="n">
        <v>0.441119667433118</v>
      </c>
      <c r="M10" s="16" t="n">
        <v>0.425364701529934</v>
      </c>
      <c r="N10" s="16" t="n">
        <v>0.491022477674335</v>
      </c>
      <c r="O10" s="16" t="n">
        <v>0.339810907931929</v>
      </c>
      <c r="P10" s="16" t="n">
        <v>0.421698908839418</v>
      </c>
      <c r="Q10" s="16" t="n">
        <v>0.476357148057642</v>
      </c>
      <c r="R10" s="16" t="n">
        <v>0.437024224007306</v>
      </c>
      <c r="S10" s="16" t="n">
        <v>0.439901816211075</v>
      </c>
      <c r="T10" s="16" t="n">
        <v>0.502121096114332</v>
      </c>
      <c r="U10" s="16" t="n">
        <v>0.423715247346749</v>
      </c>
      <c r="V10" s="16" t="n">
        <v>0.50838949230704</v>
      </c>
      <c r="W10" s="16"/>
      <c r="X10" s="16" t="n">
        <v>0.428817676299854</v>
      </c>
      <c r="Y10" s="16" t="n">
        <v>0.460619430166722</v>
      </c>
      <c r="Z10" s="16"/>
      <c r="AA10" s="16" t="n">
        <v>0.437444084818442</v>
      </c>
      <c r="AB10" s="16" t="n">
        <v>0.471740932622258</v>
      </c>
      <c r="AC10" s="16" t="n">
        <v>0.401102173925828</v>
      </c>
      <c r="AD10" s="16"/>
      <c r="AE10" s="16" t="n">
        <v>0.428560482850633</v>
      </c>
      <c r="AF10" s="16" t="n">
        <v>0.471718193896711</v>
      </c>
      <c r="AG10" s="16" t="n">
        <v>0.40594274783426</v>
      </c>
      <c r="AH10" s="16"/>
      <c r="AI10" s="16" t="n">
        <v>0.500159438562576</v>
      </c>
      <c r="AJ10" s="16" t="n">
        <v>0.417755750844855</v>
      </c>
    </row>
    <row r="11">
      <c r="B11" s="17" t="s">
        <v>274</v>
      </c>
      <c r="C11" s="16" t="n">
        <v>0.281038775827241</v>
      </c>
      <c r="D11" s="16" t="n">
        <v>0.258880513331137</v>
      </c>
      <c r="E11" s="16" t="n">
        <v>0.299254626854278</v>
      </c>
      <c r="F11" s="16"/>
      <c r="G11" s="16" t="n">
        <v>0.233786562983337</v>
      </c>
      <c r="H11" s="16" t="n">
        <v>0.28663408633767</v>
      </c>
      <c r="I11" s="16" t="n">
        <v>0.294496054734067</v>
      </c>
      <c r="J11" s="16"/>
      <c r="K11" s="16" t="n">
        <v>0.308000024918866</v>
      </c>
      <c r="L11" s="16" t="n">
        <v>0.251852067069134</v>
      </c>
      <c r="M11" s="16" t="n">
        <v>0.301030038897707</v>
      </c>
      <c r="N11" s="16" t="n">
        <v>0.218173200788148</v>
      </c>
      <c r="O11" s="16" t="n">
        <v>0.4233971678178</v>
      </c>
      <c r="P11" s="16" t="n">
        <v>0.307980643509576</v>
      </c>
      <c r="Q11" s="16" t="n">
        <v>0.234972937235739</v>
      </c>
      <c r="R11" s="16" t="n">
        <v>0.340840815815478</v>
      </c>
      <c r="S11" s="16" t="n">
        <v>0.252665456855854</v>
      </c>
      <c r="T11" s="16" t="n">
        <v>0.252821723878615</v>
      </c>
      <c r="U11" s="16" t="n">
        <v>0.279806360804703</v>
      </c>
      <c r="V11" s="16" t="n">
        <v>0.195680669766723</v>
      </c>
      <c r="W11" s="16"/>
      <c r="X11" s="16" t="n">
        <v>0.279645100232856</v>
      </c>
      <c r="Y11" s="16" t="n">
        <v>0.283419835816634</v>
      </c>
      <c r="Z11" s="16"/>
      <c r="AA11" s="16" t="n">
        <v>0.30400494427595</v>
      </c>
      <c r="AB11" s="16" t="n">
        <v>0.28091395834263</v>
      </c>
      <c r="AC11" s="16" t="n">
        <v>0.264618694762011</v>
      </c>
      <c r="AD11" s="16"/>
      <c r="AE11" s="16" t="n">
        <v>0.280196351311879</v>
      </c>
      <c r="AF11" s="16" t="n">
        <v>0.27748087056608</v>
      </c>
      <c r="AG11" s="16" t="n">
        <v>0.290869647746798</v>
      </c>
      <c r="AH11" s="16"/>
      <c r="AI11" s="16" t="n">
        <v>0.256999886083042</v>
      </c>
      <c r="AJ11" s="16" t="n">
        <v>0.347874692903537</v>
      </c>
    </row>
    <row r="12">
      <c r="B12" s="17" t="s">
        <v>96</v>
      </c>
      <c r="C12" s="16" t="n">
        <v>0.0298318897639109</v>
      </c>
      <c r="D12" s="16" t="n">
        <v>0.0381746505886675</v>
      </c>
      <c r="E12" s="16" t="n">
        <v>0.0222684646098515</v>
      </c>
      <c r="F12" s="16"/>
      <c r="G12" s="16" t="n">
        <v>0.0326029388434843</v>
      </c>
      <c r="H12" s="16" t="n">
        <v>0.0244640685979571</v>
      </c>
      <c r="I12" s="16" t="n">
        <v>0.0337312165397205</v>
      </c>
      <c r="J12" s="16"/>
      <c r="K12" s="16" t="n">
        <v>0.0163431424871087</v>
      </c>
      <c r="L12" s="16" t="n">
        <v>0.0542771910001324</v>
      </c>
      <c r="M12" s="16" t="n">
        <v>0</v>
      </c>
      <c r="N12" s="16" t="n">
        <v>0.0245692078229522</v>
      </c>
      <c r="O12" s="16" t="n">
        <v>0.0324856578006435</v>
      </c>
      <c r="P12" s="16" t="n">
        <v>0.0176626065440916</v>
      </c>
      <c r="Q12" s="16" t="n">
        <v>0.0296974805879156</v>
      </c>
      <c r="R12" s="16" t="n">
        <v>0.0238977889287019</v>
      </c>
      <c r="S12" s="16" t="n">
        <v>0.0649597211182541</v>
      </c>
      <c r="T12" s="16" t="n">
        <v>0.0238979970561079</v>
      </c>
      <c r="U12" s="16" t="n">
        <v>0.0116679239400913</v>
      </c>
      <c r="V12" s="16" t="n">
        <v>0.0349233487737901</v>
      </c>
      <c r="W12" s="16"/>
      <c r="X12" s="16" t="n">
        <v>0.0327392436777856</v>
      </c>
      <c r="Y12" s="16" t="n">
        <v>0.0248647481226096</v>
      </c>
      <c r="Z12" s="16"/>
      <c r="AA12" s="16" t="n">
        <v>0.0233567407301285</v>
      </c>
      <c r="AB12" s="16" t="n">
        <v>0.018816791752655</v>
      </c>
      <c r="AC12" s="16" t="n">
        <v>0.0492416946946711</v>
      </c>
      <c r="AD12" s="16"/>
      <c r="AE12" s="16" t="n">
        <v>0.0298726558639179</v>
      </c>
      <c r="AF12" s="16" t="n">
        <v>0.0220772973967542</v>
      </c>
      <c r="AG12" s="16" t="n">
        <v>0.046272238112254</v>
      </c>
      <c r="AH12" s="16"/>
      <c r="AI12" s="16" t="n">
        <v>0.0255536095758933</v>
      </c>
      <c r="AJ12" s="16" t="n">
        <v>0.0179158428303507</v>
      </c>
    </row>
    <row r="13">
      <c r="B13" s="17" t="s">
        <v>270</v>
      </c>
      <c r="C13" s="22" t="n">
        <v>0.0796441977967553</v>
      </c>
      <c r="D13" s="22" t="n">
        <v>0.088368665173447</v>
      </c>
      <c r="E13" s="22" t="n">
        <v>0.0705597633613972</v>
      </c>
      <c r="F13" s="22"/>
      <c r="G13" s="22" t="n">
        <v>0.112681164194879</v>
      </c>
      <c r="H13" s="22" t="n">
        <v>0.0911447850909284</v>
      </c>
      <c r="I13" s="22" t="n">
        <v>0.0558967476907444</v>
      </c>
      <c r="J13" s="22"/>
      <c r="K13" s="22" t="n">
        <v>0.0655485645534798</v>
      </c>
      <c r="L13" s="22" t="n">
        <v>0.0682535845811532</v>
      </c>
      <c r="M13" s="22" t="n">
        <v>0.0972734637363208</v>
      </c>
      <c r="N13" s="22" t="n">
        <v>0.0970647057956272</v>
      </c>
      <c r="O13" s="22" t="n">
        <v>0.0708961675510785</v>
      </c>
      <c r="P13" s="22" t="n">
        <v>0.0823562385090736</v>
      </c>
      <c r="Q13" s="22" t="n">
        <v>0.0811738655491023</v>
      </c>
      <c r="R13" s="22" t="n">
        <v>0.0765281007857003</v>
      </c>
      <c r="S13" s="22" t="n">
        <v>0.0431784154065777</v>
      </c>
      <c r="T13" s="22" t="n">
        <v>0.0997162985053035</v>
      </c>
      <c r="U13" s="22" t="n">
        <v>0.138822941323578</v>
      </c>
      <c r="V13" s="22" t="n">
        <v>0.107149504703298</v>
      </c>
      <c r="W13" s="22"/>
      <c r="X13" s="22" t="n">
        <v>0.0844799243856124</v>
      </c>
      <c r="Y13" s="22" t="n">
        <v>0.0713824795412547</v>
      </c>
      <c r="Z13" s="22"/>
      <c r="AA13" s="22" t="n">
        <v>0.0428452734932209</v>
      </c>
      <c r="AB13" s="22" t="n">
        <v>0.0856146446142319</v>
      </c>
      <c r="AC13" s="22" t="n">
        <v>0.0982360125146071</v>
      </c>
      <c r="AD13" s="22"/>
      <c r="AE13" s="22" t="n">
        <v>0.0774906577039464</v>
      </c>
      <c r="AF13" s="22" t="n">
        <v>0.0786661252678436</v>
      </c>
      <c r="AG13" s="22" t="n">
        <v>0.0874529383479286</v>
      </c>
      <c r="AH13" s="22"/>
      <c r="AI13" s="22" t="n">
        <v>0.0421647197349907</v>
      </c>
      <c r="AJ13" s="22" t="n">
        <v>0.0623084906296185</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0.700314755109841</v>
      </c>
      <c r="D9" s="16" t="n">
        <v>0.724097393450109</v>
      </c>
      <c r="E9" s="16" t="n">
        <v>0.679683408703769</v>
      </c>
      <c r="F9" s="16"/>
      <c r="G9" s="16" t="n">
        <v>0.650901905541349</v>
      </c>
      <c r="H9" s="16" t="n">
        <v>0.692292479584466</v>
      </c>
      <c r="I9" s="16" t="n">
        <v>0.72729407592748</v>
      </c>
      <c r="J9" s="16"/>
      <c r="K9" s="16" t="n">
        <v>0.745060498845383</v>
      </c>
      <c r="L9" s="16" t="n">
        <v>0.701683183091987</v>
      </c>
      <c r="M9" s="16" t="n">
        <v>0.621720098946393</v>
      </c>
      <c r="N9" s="16" t="n">
        <v>0.702339504374913</v>
      </c>
      <c r="O9" s="16" t="n">
        <v>0.666985377573089</v>
      </c>
      <c r="P9" s="16" t="n">
        <v>0.712921150955385</v>
      </c>
      <c r="Q9" s="16" t="n">
        <v>0.675854588427427</v>
      </c>
      <c r="R9" s="16" t="n">
        <v>0.737432813910817</v>
      </c>
      <c r="S9" s="16" t="n">
        <v>0.730447051888538</v>
      </c>
      <c r="T9" s="16" t="n">
        <v>0.674074888019332</v>
      </c>
      <c r="U9" s="16" t="n">
        <v>0.686212309707488</v>
      </c>
      <c r="V9" s="16" t="n">
        <v>0.738518383341625</v>
      </c>
      <c r="W9" s="16"/>
      <c r="X9" s="16" t="n">
        <v>0.690638620032333</v>
      </c>
      <c r="Y9" s="16" t="n">
        <v>0.716846190529856</v>
      </c>
      <c r="Z9" s="16"/>
      <c r="AA9" s="16" t="n">
        <v>0.773661348676197</v>
      </c>
      <c r="AB9" s="16" t="n">
        <v>0.687254816220341</v>
      </c>
      <c r="AC9" s="16" t="n">
        <v>0.664809366885844</v>
      </c>
      <c r="AD9" s="16"/>
      <c r="AE9" s="16" t="n">
        <v>0.726813414890275</v>
      </c>
      <c r="AF9" s="16" t="n">
        <v>0.691282813699071</v>
      </c>
      <c r="AG9" s="16" t="n">
        <v>0.649188138947125</v>
      </c>
      <c r="AH9" s="16"/>
      <c r="AI9" s="16" t="n">
        <v>0.765947453285095</v>
      </c>
      <c r="AJ9" s="16" t="n">
        <v>0.721187189125299</v>
      </c>
    </row>
    <row r="10">
      <c r="B10" s="17" t="s">
        <v>277</v>
      </c>
      <c r="C10" s="16" t="n">
        <v>0.0893472453102859</v>
      </c>
      <c r="D10" s="16" t="n">
        <v>0.0774227852824305</v>
      </c>
      <c r="E10" s="16" t="n">
        <v>0.0972407039104174</v>
      </c>
      <c r="F10" s="16"/>
      <c r="G10" s="16" t="n">
        <v>0.101492198558627</v>
      </c>
      <c r="H10" s="16" t="n">
        <v>0.0986847663199301</v>
      </c>
      <c r="I10" s="16" t="n">
        <v>0.0758636255600318</v>
      </c>
      <c r="J10" s="16"/>
      <c r="K10" s="16" t="n">
        <v>0.0706427196208182</v>
      </c>
      <c r="L10" s="16" t="n">
        <v>0.083470317915145</v>
      </c>
      <c r="M10" s="16" t="n">
        <v>0.154056595738103</v>
      </c>
      <c r="N10" s="16" t="n">
        <v>0.12646632853476</v>
      </c>
      <c r="O10" s="16" t="n">
        <v>0.0889129983175568</v>
      </c>
      <c r="P10" s="16" t="n">
        <v>0.0927599426636024</v>
      </c>
      <c r="Q10" s="16" t="n">
        <v>0.0996317748809361</v>
      </c>
      <c r="R10" s="16" t="n">
        <v>0.0780420293337026</v>
      </c>
      <c r="S10" s="16" t="n">
        <v>0.0685339734569929</v>
      </c>
      <c r="T10" s="16" t="n">
        <v>0.075604531541724</v>
      </c>
      <c r="U10" s="16" t="n">
        <v>0.0512722638485879</v>
      </c>
      <c r="V10" s="16" t="n">
        <v>0.0674577875704876</v>
      </c>
      <c r="W10" s="16"/>
      <c r="X10" s="16" t="n">
        <v>0.090559515495574</v>
      </c>
      <c r="Y10" s="16" t="n">
        <v>0.0872761119373876</v>
      </c>
      <c r="Z10" s="16"/>
      <c r="AA10" s="16" t="n">
        <v>0.0702068401910727</v>
      </c>
      <c r="AB10" s="16" t="n">
        <v>0.0939240780632204</v>
      </c>
      <c r="AC10" s="16" t="n">
        <v>0.0970494375859665</v>
      </c>
      <c r="AD10" s="16"/>
      <c r="AE10" s="16" t="n">
        <v>0.0815512960422737</v>
      </c>
      <c r="AF10" s="16" t="n">
        <v>0.0837015586173363</v>
      </c>
      <c r="AG10" s="16" t="n">
        <v>0.122107545684174</v>
      </c>
      <c r="AH10" s="16"/>
      <c r="AI10" s="16" t="n">
        <v>0.0758438696013218</v>
      </c>
      <c r="AJ10" s="16" t="n">
        <v>0.0927755837574078</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0.115002198448466</v>
      </c>
      <c r="D29" s="16" t="n">
        <v>0.099567116504659</v>
      </c>
      <c r="E29" s="16" t="n">
        <v>0.128850467545915</v>
      </c>
      <c r="F29" s="16"/>
      <c r="G29" s="16" t="n">
        <v>0.132771754595587</v>
      </c>
      <c r="H29" s="16" t="n">
        <v>0.10708103489638</v>
      </c>
      <c r="I29" s="16" t="n">
        <v>0.115353146611741</v>
      </c>
      <c r="J29" s="16"/>
      <c r="K29" s="16" t="n">
        <v>0.117894637625959</v>
      </c>
      <c r="L29" s="16" t="n">
        <v>0.103465626963071</v>
      </c>
      <c r="M29" s="16" t="n">
        <v>0.08904742950061</v>
      </c>
      <c r="N29" s="16" t="n">
        <v>0.10262297478415</v>
      </c>
      <c r="O29" s="16" t="n">
        <v>0.135368856291265</v>
      </c>
      <c r="P29" s="16" t="n">
        <v>0.102005033527132</v>
      </c>
      <c r="Q29" s="16" t="n">
        <v>0.141920535761084</v>
      </c>
      <c r="R29" s="16" t="n">
        <v>0.0979575754443833</v>
      </c>
      <c r="S29" s="16" t="n">
        <v>0.12853912445166</v>
      </c>
      <c r="T29" s="16" t="n">
        <v>0.105564819452105</v>
      </c>
      <c r="U29" s="16" t="n">
        <v>0.136501383147721</v>
      </c>
      <c r="V29" s="16" t="n">
        <v>0.136373678556237</v>
      </c>
      <c r="W29" s="16"/>
      <c r="X29" s="16" t="n">
        <v>0.113275740729391</v>
      </c>
      <c r="Y29" s="16" t="n">
        <v>0.11795180839703</v>
      </c>
      <c r="Z29" s="16"/>
      <c r="AA29" s="16" t="n">
        <v>0.0929021535853242</v>
      </c>
      <c r="AB29" s="16" t="n">
        <v>0.119871836180825</v>
      </c>
      <c r="AC29" s="16" t="n">
        <v>0.124450313460885</v>
      </c>
      <c r="AD29" s="16"/>
      <c r="AE29" s="16" t="n">
        <v>0.113859855595728</v>
      </c>
      <c r="AF29" s="16" t="n">
        <v>0.105367952315577</v>
      </c>
      <c r="AG29" s="16" t="n">
        <v>0.138597077881443</v>
      </c>
      <c r="AH29" s="16"/>
      <c r="AI29" s="16" t="n">
        <v>0.0951757549079707</v>
      </c>
      <c r="AJ29" s="16" t="n">
        <v>0.0923545739178304</v>
      </c>
    </row>
    <row r="30">
      <c r="B30" s="17" t="s">
        <v>270</v>
      </c>
      <c r="C30" s="22" t="n">
        <v>0.0953358011314072</v>
      </c>
      <c r="D30" s="22" t="n">
        <v>0.0989127047628015</v>
      </c>
      <c r="E30" s="22" t="n">
        <v>0.094225419839898</v>
      </c>
      <c r="F30" s="22"/>
      <c r="G30" s="22" t="n">
        <v>0.114834141304437</v>
      </c>
      <c r="H30" s="22" t="n">
        <v>0.101941719199223</v>
      </c>
      <c r="I30" s="22" t="n">
        <v>0.0814891519007469</v>
      </c>
      <c r="J30" s="22"/>
      <c r="K30" s="22" t="n">
        <v>0.06640214390784</v>
      </c>
      <c r="L30" s="22" t="n">
        <v>0.111380872029796</v>
      </c>
      <c r="M30" s="22" t="n">
        <v>0.135175875814894</v>
      </c>
      <c r="N30" s="22" t="n">
        <v>0.0685711923061773</v>
      </c>
      <c r="O30" s="22" t="n">
        <v>0.108732767818089</v>
      </c>
      <c r="P30" s="22" t="n">
        <v>0.0923138728538803</v>
      </c>
      <c r="Q30" s="22" t="n">
        <v>0.0825931009305527</v>
      </c>
      <c r="R30" s="22" t="n">
        <v>0.0865675813110971</v>
      </c>
      <c r="S30" s="22" t="n">
        <v>0.0724798502028099</v>
      </c>
      <c r="T30" s="22" t="n">
        <v>0.144755760986839</v>
      </c>
      <c r="U30" s="22" t="n">
        <v>0.126014043296203</v>
      </c>
      <c r="V30" s="22" t="n">
        <v>0.0576501505316501</v>
      </c>
      <c r="W30" s="22"/>
      <c r="X30" s="22" t="n">
        <v>0.105526123742702</v>
      </c>
      <c r="Y30" s="22" t="n">
        <v>0.0779258891357271</v>
      </c>
      <c r="Z30" s="22"/>
      <c r="AA30" s="22" t="n">
        <v>0.0632296575474064</v>
      </c>
      <c r="AB30" s="22" t="n">
        <v>0.0989492695356137</v>
      </c>
      <c r="AC30" s="22" t="n">
        <v>0.113690882067304</v>
      </c>
      <c r="AD30" s="22"/>
      <c r="AE30" s="22" t="n">
        <v>0.0777754334717224</v>
      </c>
      <c r="AF30" s="22" t="n">
        <v>0.119647675368016</v>
      </c>
      <c r="AG30" s="22" t="n">
        <v>0.090107237487258</v>
      </c>
      <c r="AH30" s="22"/>
      <c r="AI30" s="22" t="n">
        <v>0.0630329222056128</v>
      </c>
      <c r="AJ30" s="22" t="n">
        <v>0.0936826531994624</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0.323578795794236</v>
      </c>
      <c r="D11" s="16" t="n">
        <v>0.337300180405829</v>
      </c>
      <c r="E11" s="16" t="n">
        <v>0.311152528878174</v>
      </c>
      <c r="F11" s="16"/>
      <c r="G11" s="16" t="n">
        <v>0.348828269862696</v>
      </c>
      <c r="H11" s="16" t="n">
        <v>0.310658453655195</v>
      </c>
      <c r="I11" s="16" t="n">
        <v>0.325626305215019</v>
      </c>
      <c r="J11" s="16"/>
      <c r="K11" s="16" t="n">
        <v>0.3649780761445</v>
      </c>
      <c r="L11" s="16" t="n">
        <v>0.36975818689636</v>
      </c>
      <c r="M11" s="16" t="n">
        <v>0.32925775900979</v>
      </c>
      <c r="N11" s="16" t="n">
        <v>0.359285526505848</v>
      </c>
      <c r="O11" s="16" t="n">
        <v>0.367649504603586</v>
      </c>
      <c r="P11" s="16" t="n">
        <v>0.351511778584486</v>
      </c>
      <c r="Q11" s="16" t="n">
        <v>0.236347567674316</v>
      </c>
      <c r="R11" s="16" t="n">
        <v>0.289723850380084</v>
      </c>
      <c r="S11" s="16" t="n">
        <v>0.285255522375815</v>
      </c>
      <c r="T11" s="16" t="n">
        <v>0.256198345151999</v>
      </c>
      <c r="U11" s="16" t="n">
        <v>0.321008706940698</v>
      </c>
      <c r="V11" s="16" t="n">
        <v>0.225155750230739</v>
      </c>
      <c r="W11" s="16"/>
      <c r="X11" s="16" t="n">
        <v>0.303137279845624</v>
      </c>
      <c r="Y11" s="16" t="n">
        <v>0.358502615902656</v>
      </c>
      <c r="Z11" s="16"/>
      <c r="AA11" s="16" t="n">
        <v>0.374381565972025</v>
      </c>
      <c r="AB11" s="16" t="n">
        <v>0.331985725737374</v>
      </c>
      <c r="AC11" s="16" t="n">
        <v>0.275642463129232</v>
      </c>
      <c r="AD11" s="16"/>
      <c r="AE11" s="16" t="n">
        <v>0.350350866458128</v>
      </c>
      <c r="AF11" s="16" t="n">
        <v>0.299618666386965</v>
      </c>
      <c r="AG11" s="16" t="n">
        <v>0.303583222646788</v>
      </c>
      <c r="AH11" s="16"/>
      <c r="AI11" s="16" t="n">
        <v>0.391568144617684</v>
      </c>
      <c r="AJ11" s="16" t="n">
        <v>0.311426308200978</v>
      </c>
    </row>
    <row r="12">
      <c r="B12" s="17" t="s">
        <v>279</v>
      </c>
      <c r="C12" s="16" t="n">
        <v>0.513527367101443</v>
      </c>
      <c r="D12" s="16" t="n">
        <v>0.48776089108492</v>
      </c>
      <c r="E12" s="16" t="n">
        <v>0.538750765477909</v>
      </c>
      <c r="F12" s="16"/>
      <c r="G12" s="16" t="n">
        <v>0.493518212671275</v>
      </c>
      <c r="H12" s="16" t="n">
        <v>0.525803109862573</v>
      </c>
      <c r="I12" s="16" t="n">
        <v>0.510009827531168</v>
      </c>
      <c r="J12" s="16"/>
      <c r="K12" s="16" t="n">
        <v>0.470193736479769</v>
      </c>
      <c r="L12" s="16" t="n">
        <v>0.507686755797645</v>
      </c>
      <c r="M12" s="16" t="n">
        <v>0.498831475417956</v>
      </c>
      <c r="N12" s="16" t="n">
        <v>0.442641851344263</v>
      </c>
      <c r="O12" s="16" t="n">
        <v>0.51721326289196</v>
      </c>
      <c r="P12" s="16" t="n">
        <v>0.504981755612104</v>
      </c>
      <c r="Q12" s="16" t="n">
        <v>0.550185795196117</v>
      </c>
      <c r="R12" s="16" t="n">
        <v>0.525722928645543</v>
      </c>
      <c r="S12" s="16" t="n">
        <v>0.557478456332047</v>
      </c>
      <c r="T12" s="16" t="n">
        <v>0.600882741755452</v>
      </c>
      <c r="U12" s="16" t="n">
        <v>0.442120448813023</v>
      </c>
      <c r="V12" s="16" t="n">
        <v>0.603547222439234</v>
      </c>
      <c r="W12" s="16"/>
      <c r="X12" s="16" t="n">
        <v>0.533170261219338</v>
      </c>
      <c r="Y12" s="16" t="n">
        <v>0.479967972470109</v>
      </c>
      <c r="Z12" s="16"/>
      <c r="AA12" s="16" t="n">
        <v>0.503922856160762</v>
      </c>
      <c r="AB12" s="16" t="n">
        <v>0.521127958612563</v>
      </c>
      <c r="AC12" s="16" t="n">
        <v>0.510297959304221</v>
      </c>
      <c r="AD12" s="16"/>
      <c r="AE12" s="16" t="n">
        <v>0.493101714764758</v>
      </c>
      <c r="AF12" s="16" t="n">
        <v>0.533215312686951</v>
      </c>
      <c r="AG12" s="16" t="n">
        <v>0.525778918853136</v>
      </c>
      <c r="AH12" s="16"/>
      <c r="AI12" s="16" t="n">
        <v>0.49352088271139</v>
      </c>
      <c r="AJ12" s="16" t="n">
        <v>0.545204875697218</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0.0699990266636006</v>
      </c>
      <c r="D29" s="16" t="n">
        <v>0.0693059423762645</v>
      </c>
      <c r="E29" s="16" t="n">
        <v>0.0691938603287494</v>
      </c>
      <c r="F29" s="16"/>
      <c r="G29" s="16" t="n">
        <v>0.0698644009392493</v>
      </c>
      <c r="H29" s="16" t="n">
        <v>0.0669653696296727</v>
      </c>
      <c r="I29" s="16" t="n">
        <v>0.0728744625655705</v>
      </c>
      <c r="J29" s="16"/>
      <c r="K29" s="16" t="n">
        <v>0.0922933325976657</v>
      </c>
      <c r="L29" s="16" t="n">
        <v>0.0526834021876929</v>
      </c>
      <c r="M29" s="16" t="n">
        <v>0.0437923817446754</v>
      </c>
      <c r="N29" s="16" t="n">
        <v>0.109741540704205</v>
      </c>
      <c r="O29" s="16" t="n">
        <v>0.0405680988221733</v>
      </c>
      <c r="P29" s="16" t="n">
        <v>0.0377048332929966</v>
      </c>
      <c r="Q29" s="16" t="n">
        <v>0.0743079668656354</v>
      </c>
      <c r="R29" s="16" t="n">
        <v>0.0931936103539436</v>
      </c>
      <c r="S29" s="16" t="n">
        <v>0.0787248072906927</v>
      </c>
      <c r="T29" s="16" t="n">
        <v>0.0528733614729856</v>
      </c>
      <c r="U29" s="16" t="n">
        <v>0.0996964768452489</v>
      </c>
      <c r="V29" s="16" t="n">
        <v>0.0952233127484698</v>
      </c>
      <c r="W29" s="16"/>
      <c r="X29" s="16" t="n">
        <v>0.0672049454738338</v>
      </c>
      <c r="Y29" s="16" t="n">
        <v>0.0747726446812196</v>
      </c>
      <c r="Z29" s="16"/>
      <c r="AA29" s="16" t="n">
        <v>0.0551243121046939</v>
      </c>
      <c r="AB29" s="16" t="n">
        <v>0.0556526863968542</v>
      </c>
      <c r="AC29" s="16" t="n">
        <v>0.099931005953597</v>
      </c>
      <c r="AD29" s="16"/>
      <c r="AE29" s="16" t="n">
        <v>0.0760847801545909</v>
      </c>
      <c r="AF29" s="16" t="n">
        <v>0.0600866371303629</v>
      </c>
      <c r="AG29" s="16" t="n">
        <v>0.0749839923475495</v>
      </c>
      <c r="AH29" s="16"/>
      <c r="AI29" s="16" t="n">
        <v>0.0512449003966153</v>
      </c>
      <c r="AJ29" s="16" t="n">
        <v>0.0568523617276035</v>
      </c>
    </row>
    <row r="30">
      <c r="B30" s="17" t="s">
        <v>270</v>
      </c>
      <c r="C30" s="22" t="n">
        <v>0.0928948104407213</v>
      </c>
      <c r="D30" s="22" t="n">
        <v>0.105632986132987</v>
      </c>
      <c r="E30" s="22" t="n">
        <v>0.080902845315168</v>
      </c>
      <c r="F30" s="22"/>
      <c r="G30" s="22" t="n">
        <v>0.0877891165267798</v>
      </c>
      <c r="H30" s="22" t="n">
        <v>0.0965730668525595</v>
      </c>
      <c r="I30" s="22" t="n">
        <v>0.0914894046882429</v>
      </c>
      <c r="J30" s="22"/>
      <c r="K30" s="22" t="n">
        <v>0.0725348547780651</v>
      </c>
      <c r="L30" s="22" t="n">
        <v>0.0698716551183026</v>
      </c>
      <c r="M30" s="22" t="n">
        <v>0.128118383827579</v>
      </c>
      <c r="N30" s="22" t="n">
        <v>0.0883310814456838</v>
      </c>
      <c r="O30" s="22" t="n">
        <v>0.0745691336822802</v>
      </c>
      <c r="P30" s="22" t="n">
        <v>0.105801632510413</v>
      </c>
      <c r="Q30" s="22" t="n">
        <v>0.139158670263932</v>
      </c>
      <c r="R30" s="22" t="n">
        <v>0.0913596106204294</v>
      </c>
      <c r="S30" s="22" t="n">
        <v>0.0785412140014453</v>
      </c>
      <c r="T30" s="22" t="n">
        <v>0.0900455516195636</v>
      </c>
      <c r="U30" s="22" t="n">
        <v>0.13717436740103</v>
      </c>
      <c r="V30" s="22" t="n">
        <v>0.0760737145815577</v>
      </c>
      <c r="W30" s="22"/>
      <c r="X30" s="22" t="n">
        <v>0.0964875134612034</v>
      </c>
      <c r="Y30" s="22" t="n">
        <v>0.0867567669460156</v>
      </c>
      <c r="Z30" s="22"/>
      <c r="AA30" s="22" t="n">
        <v>0.0665712657625182</v>
      </c>
      <c r="AB30" s="22" t="n">
        <v>0.0912336292532091</v>
      </c>
      <c r="AC30" s="22" t="n">
        <v>0.114128571612949</v>
      </c>
      <c r="AD30" s="22"/>
      <c r="AE30" s="22" t="n">
        <v>0.0804626386225232</v>
      </c>
      <c r="AF30" s="22" t="n">
        <v>0.107079383795721</v>
      </c>
      <c r="AG30" s="22" t="n">
        <v>0.0956538661525261</v>
      </c>
      <c r="AH30" s="22"/>
      <c r="AI30" s="22" t="n">
        <v>0.0636660722743106</v>
      </c>
      <c r="AJ30" s="22" t="n">
        <v>0.0865164543742008</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0.208444141486127</v>
      </c>
      <c r="D13" s="16" t="n">
        <v>0.218548641766818</v>
      </c>
      <c r="E13" s="16" t="n">
        <v>0.197587007301821</v>
      </c>
      <c r="F13" s="16"/>
      <c r="G13" s="16" t="n">
        <v>0.172002408477662</v>
      </c>
      <c r="H13" s="16" t="n">
        <v>0.222977934390221</v>
      </c>
      <c r="I13" s="16" t="n">
        <v>0.209316095747806</v>
      </c>
      <c r="J13" s="16"/>
      <c r="K13" s="16" t="n">
        <v>0.199871032878561</v>
      </c>
      <c r="L13" s="16" t="n">
        <v>0.215431296065459</v>
      </c>
      <c r="M13" s="16" t="n">
        <v>0.19011189286617</v>
      </c>
      <c r="N13" s="16" t="n">
        <v>0.274054273100259</v>
      </c>
      <c r="O13" s="16" t="n">
        <v>0.232821594444565</v>
      </c>
      <c r="P13" s="16" t="n">
        <v>0.193358421155033</v>
      </c>
      <c r="Q13" s="16" t="n">
        <v>0.234327643653319</v>
      </c>
      <c r="R13" s="16" t="n">
        <v>0.163254768473516</v>
      </c>
      <c r="S13" s="16" t="n">
        <v>0.220686688874681</v>
      </c>
      <c r="T13" s="16" t="n">
        <v>0.167389847494257</v>
      </c>
      <c r="U13" s="16" t="n">
        <v>0.180551780135644</v>
      </c>
      <c r="V13" s="16" t="n">
        <v>0.152147429163115</v>
      </c>
      <c r="W13" s="16"/>
      <c r="X13" s="16" t="n">
        <v>0.211782890305045</v>
      </c>
      <c r="Y13" s="16" t="n">
        <v>0.202739972410202</v>
      </c>
      <c r="Z13" s="16"/>
      <c r="AA13" s="16" t="n">
        <v>0.22645626428751</v>
      </c>
      <c r="AB13" s="16" t="n">
        <v>0.202179000688564</v>
      </c>
      <c r="AC13" s="16" t="n">
        <v>0.203815028105346</v>
      </c>
      <c r="AD13" s="16"/>
      <c r="AE13" s="16" t="n">
        <v>0.214825928065609</v>
      </c>
      <c r="AF13" s="16" t="n">
        <v>0.205448154543147</v>
      </c>
      <c r="AG13" s="16" t="n">
        <v>0.197882691763819</v>
      </c>
      <c r="AH13" s="16"/>
      <c r="AI13" s="16" t="n">
        <v>0.211573402349506</v>
      </c>
      <c r="AJ13" s="16" t="n">
        <v>0.22705874659778</v>
      </c>
    </row>
    <row r="14">
      <c r="B14" s="17" t="s">
        <v>281</v>
      </c>
      <c r="C14" s="16" t="n">
        <v>0.610584994017027</v>
      </c>
      <c r="D14" s="16" t="n">
        <v>0.592209397242222</v>
      </c>
      <c r="E14" s="16" t="n">
        <v>0.627027215017229</v>
      </c>
      <c r="F14" s="16"/>
      <c r="G14" s="16" t="n">
        <v>0.602506386831352</v>
      </c>
      <c r="H14" s="16" t="n">
        <v>0.603892709338058</v>
      </c>
      <c r="I14" s="16" t="n">
        <v>0.620001663488791</v>
      </c>
      <c r="J14" s="16"/>
      <c r="K14" s="16" t="n">
        <v>0.652960256265179</v>
      </c>
      <c r="L14" s="16" t="n">
        <v>0.624461905196353</v>
      </c>
      <c r="M14" s="16" t="n">
        <v>0.592987686527795</v>
      </c>
      <c r="N14" s="16" t="n">
        <v>0.566436027745046</v>
      </c>
      <c r="O14" s="16" t="n">
        <v>0.600544792286413</v>
      </c>
      <c r="P14" s="16" t="n">
        <v>0.6395325315478</v>
      </c>
      <c r="Q14" s="16" t="n">
        <v>0.607359927658365</v>
      </c>
      <c r="R14" s="16" t="n">
        <v>0.631457685805001</v>
      </c>
      <c r="S14" s="16" t="n">
        <v>0.584835863214136</v>
      </c>
      <c r="T14" s="16" t="n">
        <v>0.613101784377967</v>
      </c>
      <c r="U14" s="16" t="n">
        <v>0.600375329870164</v>
      </c>
      <c r="V14" s="16" t="n">
        <v>0.540396088990611</v>
      </c>
      <c r="W14" s="16"/>
      <c r="X14" s="16" t="n">
        <v>0.611072679462733</v>
      </c>
      <c r="Y14" s="16" t="n">
        <v>0.609751795597782</v>
      </c>
      <c r="Z14" s="16"/>
      <c r="AA14" s="16" t="n">
        <v>0.623882309320797</v>
      </c>
      <c r="AB14" s="16" t="n">
        <v>0.619962661224621</v>
      </c>
      <c r="AC14" s="16" t="n">
        <v>0.588438104416254</v>
      </c>
      <c r="AD14" s="16"/>
      <c r="AE14" s="16" t="n">
        <v>0.61268988873546</v>
      </c>
      <c r="AF14" s="16" t="n">
        <v>0.618111453327539</v>
      </c>
      <c r="AG14" s="16" t="n">
        <v>0.588930936567835</v>
      </c>
      <c r="AH14" s="16"/>
      <c r="AI14" s="16" t="n">
        <v>0.652178505503444</v>
      </c>
      <c r="AJ14" s="16" t="n">
        <v>0.608739136617393</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0.0789056532556198</v>
      </c>
      <c r="D29" s="16" t="n">
        <v>0.0770757704677368</v>
      </c>
      <c r="E29" s="16" t="n">
        <v>0.0827719871034157</v>
      </c>
      <c r="F29" s="16"/>
      <c r="G29" s="16" t="n">
        <v>0.095327449850759</v>
      </c>
      <c r="H29" s="16" t="n">
        <v>0.0634630567192862</v>
      </c>
      <c r="I29" s="16" t="n">
        <v>0.0867862321560817</v>
      </c>
      <c r="J29" s="16"/>
      <c r="K29" s="16" t="n">
        <v>0.0628936874643847</v>
      </c>
      <c r="L29" s="16" t="n">
        <v>0.056663897027232</v>
      </c>
      <c r="M29" s="16" t="n">
        <v>0.0642306174727409</v>
      </c>
      <c r="N29" s="16" t="n">
        <v>0.0900157523812738</v>
      </c>
      <c r="O29" s="16" t="n">
        <v>0.0831608509984905</v>
      </c>
      <c r="P29" s="16" t="n">
        <v>0.0691076531485001</v>
      </c>
      <c r="Q29" s="16" t="n">
        <v>0.0389549022376627</v>
      </c>
      <c r="R29" s="16" t="n">
        <v>0.129123383791877</v>
      </c>
      <c r="S29" s="16" t="n">
        <v>0.0929135661620977</v>
      </c>
      <c r="T29" s="16" t="n">
        <v>0.112926781377961</v>
      </c>
      <c r="U29" s="16" t="n">
        <v>0.0805440680079333</v>
      </c>
      <c r="V29" s="16" t="n">
        <v>0.191430146665969</v>
      </c>
      <c r="W29" s="16"/>
      <c r="X29" s="16" t="n">
        <v>0.0792198442532343</v>
      </c>
      <c r="Y29" s="16" t="n">
        <v>0.0783688657733234</v>
      </c>
      <c r="Z29" s="16"/>
      <c r="AA29" s="16" t="n">
        <v>0.08639484844576</v>
      </c>
      <c r="AB29" s="16" t="n">
        <v>0.0659480451307331</v>
      </c>
      <c r="AC29" s="16" t="n">
        <v>0.0908280819289427</v>
      </c>
      <c r="AD29" s="16"/>
      <c r="AE29" s="16" t="n">
        <v>0.0836160275919107</v>
      </c>
      <c r="AF29" s="16" t="n">
        <v>0.0634363212650498</v>
      </c>
      <c r="AG29" s="16" t="n">
        <v>0.0994034726305828</v>
      </c>
      <c r="AH29" s="16"/>
      <c r="AI29" s="16" t="n">
        <v>0.0593744992199888</v>
      </c>
      <c r="AJ29" s="16" t="n">
        <v>0.0752331963755846</v>
      </c>
    </row>
    <row r="30">
      <c r="B30" s="17" t="s">
        <v>270</v>
      </c>
      <c r="C30" s="22" t="n">
        <v>0.102065211241227</v>
      </c>
      <c r="D30" s="22" t="n">
        <v>0.112166190523223</v>
      </c>
      <c r="E30" s="22" t="n">
        <v>0.0926137905775337</v>
      </c>
      <c r="F30" s="22"/>
      <c r="G30" s="22" t="n">
        <v>0.130163754840227</v>
      </c>
      <c r="H30" s="22" t="n">
        <v>0.109666299552435</v>
      </c>
      <c r="I30" s="22" t="n">
        <v>0.0838960086073219</v>
      </c>
      <c r="J30" s="22"/>
      <c r="K30" s="22" t="n">
        <v>0.0842750233918752</v>
      </c>
      <c r="L30" s="22" t="n">
        <v>0.103442901710956</v>
      </c>
      <c r="M30" s="22" t="n">
        <v>0.152669803133294</v>
      </c>
      <c r="N30" s="22" t="n">
        <v>0.0694939467734217</v>
      </c>
      <c r="O30" s="22" t="n">
        <v>0.0834727622705316</v>
      </c>
      <c r="P30" s="22" t="n">
        <v>0.0980013941486668</v>
      </c>
      <c r="Q30" s="22" t="n">
        <v>0.119357526450653</v>
      </c>
      <c r="R30" s="22" t="n">
        <v>0.0761641619296055</v>
      </c>
      <c r="S30" s="22" t="n">
        <v>0.101563881749086</v>
      </c>
      <c r="T30" s="22" t="n">
        <v>0.106581586749815</v>
      </c>
      <c r="U30" s="22" t="n">
        <v>0.138528821986259</v>
      </c>
      <c r="V30" s="22" t="n">
        <v>0.116026335180305</v>
      </c>
      <c r="W30" s="22"/>
      <c r="X30" s="22" t="n">
        <v>0.0979245859789878</v>
      </c>
      <c r="Y30" s="22" t="n">
        <v>0.109139366218692</v>
      </c>
      <c r="Z30" s="22"/>
      <c r="AA30" s="22" t="n">
        <v>0.0632665779459329</v>
      </c>
      <c r="AB30" s="22" t="n">
        <v>0.111910292956082</v>
      </c>
      <c r="AC30" s="22" t="n">
        <v>0.116918785549458</v>
      </c>
      <c r="AD30" s="22"/>
      <c r="AE30" s="22" t="n">
        <v>0.0888681556070204</v>
      </c>
      <c r="AF30" s="22" t="n">
        <v>0.113004070864265</v>
      </c>
      <c r="AG30" s="22" t="n">
        <v>0.113782899037764</v>
      </c>
      <c r="AH30" s="22"/>
      <c r="AI30" s="22" t="n">
        <v>0.0768735929270615</v>
      </c>
      <c r="AJ30" s="22" t="n">
        <v>0.0889689204092422</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0.356008547829966</v>
      </c>
      <c r="D15" s="16" t="n">
        <v>0.37458650889268</v>
      </c>
      <c r="E15" s="16" t="n">
        <v>0.341924725296731</v>
      </c>
      <c r="F15" s="16"/>
      <c r="G15" s="16" t="n">
        <v>0.376541047213137</v>
      </c>
      <c r="H15" s="16" t="n">
        <v>0.330242548064556</v>
      </c>
      <c r="I15" s="16" t="n">
        <v>0.37186960973994</v>
      </c>
      <c r="J15" s="16"/>
      <c r="K15" s="16" t="n">
        <v>0.394907650463642</v>
      </c>
      <c r="L15" s="16" t="n">
        <v>0.326392827426555</v>
      </c>
      <c r="M15" s="16" t="n">
        <v>0.295966297524556</v>
      </c>
      <c r="N15" s="16" t="n">
        <v>0.335448134389827</v>
      </c>
      <c r="O15" s="16" t="n">
        <v>0.356014408412184</v>
      </c>
      <c r="P15" s="16" t="n">
        <v>0.40379261599599</v>
      </c>
      <c r="Q15" s="16" t="n">
        <v>0.300991212720373</v>
      </c>
      <c r="R15" s="16" t="n">
        <v>0.400111265487447</v>
      </c>
      <c r="S15" s="16" t="n">
        <v>0.394961726111271</v>
      </c>
      <c r="T15" s="16" t="n">
        <v>0.37090386446499</v>
      </c>
      <c r="U15" s="16" t="n">
        <v>0.324170253769434</v>
      </c>
      <c r="V15" s="16" t="n">
        <v>0.33786236887212</v>
      </c>
      <c r="W15" s="16"/>
      <c r="X15" s="16" t="n">
        <v>0.329515403205125</v>
      </c>
      <c r="Y15" s="16" t="n">
        <v>0.401271424580905</v>
      </c>
      <c r="Z15" s="16"/>
      <c r="AA15" s="16" t="n">
        <v>0.40679620090621</v>
      </c>
      <c r="AB15" s="16" t="n">
        <v>0.317856277752044</v>
      </c>
      <c r="AC15" s="16" t="n">
        <v>0.370358241297781</v>
      </c>
      <c r="AD15" s="16"/>
      <c r="AE15" s="16" t="n">
        <v>0.399251741590572</v>
      </c>
      <c r="AF15" s="16" t="n">
        <v>0.32622820473861</v>
      </c>
      <c r="AG15" s="16" t="n">
        <v>0.304673374942682</v>
      </c>
      <c r="AH15" s="16"/>
      <c r="AI15" s="16" t="n">
        <v>0.421298858293343</v>
      </c>
      <c r="AJ15" s="16" t="n">
        <v>0.284725646549185</v>
      </c>
    </row>
    <row r="16">
      <c r="B16" s="17" t="s">
        <v>283</v>
      </c>
      <c r="C16" s="16" t="n">
        <v>0.409270384114507</v>
      </c>
      <c r="D16" s="16" t="n">
        <v>0.390135764745255</v>
      </c>
      <c r="E16" s="16" t="n">
        <v>0.426141064516262</v>
      </c>
      <c r="F16" s="16"/>
      <c r="G16" s="16" t="n">
        <v>0.38517892118171</v>
      </c>
      <c r="H16" s="16" t="n">
        <v>0.43493517586305</v>
      </c>
      <c r="I16" s="16" t="n">
        <v>0.394909123042223</v>
      </c>
      <c r="J16" s="16"/>
      <c r="K16" s="16" t="n">
        <v>0.405374847234731</v>
      </c>
      <c r="L16" s="16" t="n">
        <v>0.451728453177681</v>
      </c>
      <c r="M16" s="16" t="n">
        <v>0.440540283508331</v>
      </c>
      <c r="N16" s="16" t="n">
        <v>0.425522210968711</v>
      </c>
      <c r="O16" s="16" t="n">
        <v>0.478899833403451</v>
      </c>
      <c r="P16" s="16" t="n">
        <v>0.377336473807973</v>
      </c>
      <c r="Q16" s="16" t="n">
        <v>0.43117766534856</v>
      </c>
      <c r="R16" s="16" t="n">
        <v>0.400211996736831</v>
      </c>
      <c r="S16" s="16" t="n">
        <v>0.359717255357856</v>
      </c>
      <c r="T16" s="16" t="n">
        <v>0.343254371120631</v>
      </c>
      <c r="U16" s="16" t="n">
        <v>0.369215745684342</v>
      </c>
      <c r="V16" s="16" t="n">
        <v>0.405229607238559</v>
      </c>
      <c r="W16" s="16"/>
      <c r="X16" s="16" t="n">
        <v>0.437652781424143</v>
      </c>
      <c r="Y16" s="16" t="n">
        <v>0.360779766276802</v>
      </c>
      <c r="Z16" s="16"/>
      <c r="AA16" s="16" t="n">
        <v>0.391692300129869</v>
      </c>
      <c r="AB16" s="16" t="n">
        <v>0.453818888650136</v>
      </c>
      <c r="AC16" s="16" t="n">
        <v>0.36238022850898</v>
      </c>
      <c r="AD16" s="16"/>
      <c r="AE16" s="16" t="n">
        <v>0.381341276959226</v>
      </c>
      <c r="AF16" s="16" t="n">
        <v>0.441923462347305</v>
      </c>
      <c r="AG16" s="16" t="n">
        <v>0.413788801638139</v>
      </c>
      <c r="AH16" s="16"/>
      <c r="AI16" s="16" t="n">
        <v>0.373353770414873</v>
      </c>
      <c r="AJ16" s="16" t="n">
        <v>0.49207004863064</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0.0826614395025498</v>
      </c>
      <c r="D29" s="16" t="n">
        <v>0.0890510147808327</v>
      </c>
      <c r="E29" s="16" t="n">
        <v>0.0734412998863608</v>
      </c>
      <c r="F29" s="16"/>
      <c r="G29" s="16" t="n">
        <v>0.0836073837587686</v>
      </c>
      <c r="H29" s="16" t="n">
        <v>0.0696136404655003</v>
      </c>
      <c r="I29" s="16" t="n">
        <v>0.0944264259855304</v>
      </c>
      <c r="J29" s="16"/>
      <c r="K29" s="16" t="n">
        <v>0.0854899925718894</v>
      </c>
      <c r="L29" s="16" t="n">
        <v>0.0697202014405788</v>
      </c>
      <c r="M29" s="16" t="n">
        <v>0.0698823550440465</v>
      </c>
      <c r="N29" s="16" t="n">
        <v>0.0418280275900589</v>
      </c>
      <c r="O29" s="16" t="n">
        <v>0.0229631223419746</v>
      </c>
      <c r="P29" s="16" t="n">
        <v>0.0679878018252325</v>
      </c>
      <c r="Q29" s="16" t="n">
        <v>0.108968930059062</v>
      </c>
      <c r="R29" s="16" t="n">
        <v>0.068931882569147</v>
      </c>
      <c r="S29" s="16" t="n">
        <v>0.112940358470254</v>
      </c>
      <c r="T29" s="16" t="n">
        <v>0.132408292576229</v>
      </c>
      <c r="U29" s="16" t="n">
        <v>0.118040300412896</v>
      </c>
      <c r="V29" s="16" t="n">
        <v>0.11795011450633</v>
      </c>
      <c r="W29" s="16"/>
      <c r="X29" s="16" t="n">
        <v>0.07988334026834</v>
      </c>
      <c r="Y29" s="16" t="n">
        <v>0.0874077527477508</v>
      </c>
      <c r="Z29" s="16"/>
      <c r="AA29" s="16" t="n">
        <v>0.0806240498891867</v>
      </c>
      <c r="AB29" s="16" t="n">
        <v>0.0753378334398464</v>
      </c>
      <c r="AC29" s="16" t="n">
        <v>0.0939285845745622</v>
      </c>
      <c r="AD29" s="16"/>
      <c r="AE29" s="16" t="n">
        <v>0.0841662989661445</v>
      </c>
      <c r="AF29" s="16" t="n">
        <v>0.0682216871880749</v>
      </c>
      <c r="AG29" s="16" t="n">
        <v>0.109478446592181</v>
      </c>
      <c r="AH29" s="16"/>
      <c r="AI29" s="16" t="n">
        <v>0.085170151384441</v>
      </c>
      <c r="AJ29" s="16" t="n">
        <v>0.0766446121219948</v>
      </c>
    </row>
    <row r="30">
      <c r="B30" s="17" t="s">
        <v>270</v>
      </c>
      <c r="C30" s="22" t="n">
        <v>0.152059628552977</v>
      </c>
      <c r="D30" s="22" t="n">
        <v>0.146226711581232</v>
      </c>
      <c r="E30" s="22" t="n">
        <v>0.158492910300646</v>
      </c>
      <c r="F30" s="22"/>
      <c r="G30" s="22" t="n">
        <v>0.154672647846385</v>
      </c>
      <c r="H30" s="22" t="n">
        <v>0.165208635606893</v>
      </c>
      <c r="I30" s="22" t="n">
        <v>0.138794841232306</v>
      </c>
      <c r="J30" s="22"/>
      <c r="K30" s="22" t="n">
        <v>0.114227509729738</v>
      </c>
      <c r="L30" s="22" t="n">
        <v>0.152158517955185</v>
      </c>
      <c r="M30" s="22" t="n">
        <v>0.193611063923067</v>
      </c>
      <c r="N30" s="22" t="n">
        <v>0.197201627051403</v>
      </c>
      <c r="O30" s="22" t="n">
        <v>0.142122635842391</v>
      </c>
      <c r="P30" s="22" t="n">
        <v>0.150883108370805</v>
      </c>
      <c r="Q30" s="22" t="n">
        <v>0.158862191872005</v>
      </c>
      <c r="R30" s="22" t="n">
        <v>0.130744855206574</v>
      </c>
      <c r="S30" s="22" t="n">
        <v>0.132380660060619</v>
      </c>
      <c r="T30" s="22" t="n">
        <v>0.15343347183815</v>
      </c>
      <c r="U30" s="22" t="n">
        <v>0.188573700133327</v>
      </c>
      <c r="V30" s="22" t="n">
        <v>0.138957909382991</v>
      </c>
      <c r="W30" s="22"/>
      <c r="X30" s="22" t="n">
        <v>0.152948475102392</v>
      </c>
      <c r="Y30" s="22" t="n">
        <v>0.150541056394543</v>
      </c>
      <c r="Z30" s="22"/>
      <c r="AA30" s="22" t="n">
        <v>0.120887449074734</v>
      </c>
      <c r="AB30" s="22" t="n">
        <v>0.152987000157974</v>
      </c>
      <c r="AC30" s="22" t="n">
        <v>0.173332945618677</v>
      </c>
      <c r="AD30" s="22"/>
      <c r="AE30" s="22" t="n">
        <v>0.135240682484057</v>
      </c>
      <c r="AF30" s="22" t="n">
        <v>0.16362664572601</v>
      </c>
      <c r="AG30" s="22" t="n">
        <v>0.172059376826998</v>
      </c>
      <c r="AH30" s="22"/>
      <c r="AI30" s="22" t="n">
        <v>0.120177219907343</v>
      </c>
      <c r="AJ30" s="22" t="n">
        <v>0.14655969269818</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0.73096218546702</v>
      </c>
      <c r="D17" s="16" t="n">
        <v>0.665414011924082</v>
      </c>
      <c r="E17" s="16" t="n">
        <v>0.792797848765001</v>
      </c>
      <c r="F17" s="16"/>
      <c r="G17" s="16" t="n">
        <v>0.722450493276479</v>
      </c>
      <c r="H17" s="16" t="n">
        <v>0.739883121139598</v>
      </c>
      <c r="I17" s="16" t="n">
        <v>0.726024653644049</v>
      </c>
      <c r="J17" s="16"/>
      <c r="K17" s="16" t="n">
        <v>0.714108311776537</v>
      </c>
      <c r="L17" s="16" t="n">
        <v>0.773796999791831</v>
      </c>
      <c r="M17" s="16" t="n">
        <v>0.777082569979331</v>
      </c>
      <c r="N17" s="16" t="n">
        <v>0.761081153548101</v>
      </c>
      <c r="O17" s="16" t="n">
        <v>0.721193082366845</v>
      </c>
      <c r="P17" s="16" t="n">
        <v>0.715358583271098</v>
      </c>
      <c r="Q17" s="16" t="n">
        <v>0.722842171963177</v>
      </c>
      <c r="R17" s="16" t="n">
        <v>0.818003410763209</v>
      </c>
      <c r="S17" s="16" t="n">
        <v>0.722233592849099</v>
      </c>
      <c r="T17" s="16" t="n">
        <v>0.710106583578579</v>
      </c>
      <c r="U17" s="16" t="n">
        <v>0.581464241287793</v>
      </c>
      <c r="V17" s="16" t="n">
        <v>0.702816285843631</v>
      </c>
      <c r="W17" s="16"/>
      <c r="X17" s="16" t="n">
        <v>0.747967080149085</v>
      </c>
      <c r="Y17" s="16" t="n">
        <v>0.701909747069984</v>
      </c>
      <c r="Z17" s="16"/>
      <c r="AA17" s="16" t="n">
        <v>0.740533082792322</v>
      </c>
      <c r="AB17" s="16" t="n">
        <v>0.737911834415051</v>
      </c>
      <c r="AC17" s="16" t="n">
        <v>0.714754243029706</v>
      </c>
      <c r="AD17" s="16"/>
      <c r="AE17" s="16" t="n">
        <v>0.718534040635815</v>
      </c>
      <c r="AF17" s="16" t="n">
        <v>0.751708106674292</v>
      </c>
      <c r="AG17" s="16" t="n">
        <v>0.719708325721175</v>
      </c>
      <c r="AH17" s="16"/>
      <c r="AI17" s="16" t="n">
        <v>0.752645769210341</v>
      </c>
      <c r="AJ17" s="16" t="n">
        <v>0.764970319223427</v>
      </c>
    </row>
    <row r="18">
      <c r="B18" s="17" t="s">
        <v>285</v>
      </c>
      <c r="C18" s="16" t="n">
        <v>0.112869944205461</v>
      </c>
      <c r="D18" s="16" t="n">
        <v>0.149457268389718</v>
      </c>
      <c r="E18" s="16" t="n">
        <v>0.0783571870010141</v>
      </c>
      <c r="F18" s="16"/>
      <c r="G18" s="16" t="n">
        <v>0.112402903064542</v>
      </c>
      <c r="H18" s="16" t="n">
        <v>0.103274695598914</v>
      </c>
      <c r="I18" s="16" t="n">
        <v>0.121981034113371</v>
      </c>
      <c r="J18" s="16"/>
      <c r="K18" s="16" t="n">
        <v>0.161631842897064</v>
      </c>
      <c r="L18" s="16" t="n">
        <v>0.0935476778328778</v>
      </c>
      <c r="M18" s="16" t="n">
        <v>0.103669692053852</v>
      </c>
      <c r="N18" s="16" t="n">
        <v>0.0690063854899878</v>
      </c>
      <c r="O18" s="16" t="n">
        <v>0.125834646449955</v>
      </c>
      <c r="P18" s="16" t="n">
        <v>0.109731161958762</v>
      </c>
      <c r="Q18" s="16" t="n">
        <v>0.0933758886166469</v>
      </c>
      <c r="R18" s="16" t="n">
        <v>0.0692958214252418</v>
      </c>
      <c r="S18" s="16" t="n">
        <v>0.130962208338446</v>
      </c>
      <c r="T18" s="16" t="n">
        <v>0.102087700574949</v>
      </c>
      <c r="U18" s="16" t="n">
        <v>0.173074016734354</v>
      </c>
      <c r="V18" s="16" t="n">
        <v>0.0734800321596391</v>
      </c>
      <c r="W18" s="16"/>
      <c r="X18" s="16" t="n">
        <v>0.0952557524309802</v>
      </c>
      <c r="Y18" s="16" t="n">
        <v>0.142963351486683</v>
      </c>
      <c r="Z18" s="16"/>
      <c r="AA18" s="16" t="n">
        <v>0.125996173609271</v>
      </c>
      <c r="AB18" s="16" t="n">
        <v>0.112375262473184</v>
      </c>
      <c r="AC18" s="16" t="n">
        <v>0.104051347793693</v>
      </c>
      <c r="AD18" s="16"/>
      <c r="AE18" s="16" t="n">
        <v>0.129154416310159</v>
      </c>
      <c r="AF18" s="16" t="n">
        <v>0.0986555585029173</v>
      </c>
      <c r="AG18" s="16" t="n">
        <v>0.0999397829587912</v>
      </c>
      <c r="AH18" s="16"/>
      <c r="AI18" s="16" t="n">
        <v>0.146234377288869</v>
      </c>
      <c r="AJ18" s="16" t="n">
        <v>0.103822691748239</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0.0560114075862984</v>
      </c>
      <c r="D29" s="16" t="n">
        <v>0.0655330688888571</v>
      </c>
      <c r="E29" s="16" t="n">
        <v>0.0465533838778165</v>
      </c>
      <c r="F29" s="16"/>
      <c r="G29" s="16" t="n">
        <v>0.0537276925606128</v>
      </c>
      <c r="H29" s="16" t="n">
        <v>0.048023310179473</v>
      </c>
      <c r="I29" s="16" t="n">
        <v>0.0643448485903344</v>
      </c>
      <c r="J29" s="16"/>
      <c r="K29" s="16" t="n">
        <v>0.0565667480695821</v>
      </c>
      <c r="L29" s="16" t="n">
        <v>0.0507388400532074</v>
      </c>
      <c r="M29" s="16" t="n">
        <v>0.0334498392874896</v>
      </c>
      <c r="N29" s="16" t="n">
        <v>0.0939049923782166</v>
      </c>
      <c r="O29" s="16" t="n">
        <v>0.0418079053912514</v>
      </c>
      <c r="P29" s="16" t="n">
        <v>0.0435961662716259</v>
      </c>
      <c r="Q29" s="16" t="n">
        <v>0.0638678456162789</v>
      </c>
      <c r="R29" s="16" t="n">
        <v>0.06749231604194</v>
      </c>
      <c r="S29" s="16" t="n">
        <v>0.0385559388251157</v>
      </c>
      <c r="T29" s="16" t="n">
        <v>0.064993413421632</v>
      </c>
      <c r="U29" s="16" t="n">
        <v>0.0384412696906296</v>
      </c>
      <c r="V29" s="16" t="n">
        <v>0.14067691626419</v>
      </c>
      <c r="W29" s="16"/>
      <c r="X29" s="16" t="n">
        <v>0.0536006033110102</v>
      </c>
      <c r="Y29" s="16" t="n">
        <v>0.0601302065559265</v>
      </c>
      <c r="Z29" s="16"/>
      <c r="AA29" s="16" t="n">
        <v>0.0655447952622235</v>
      </c>
      <c r="AB29" s="16" t="n">
        <v>0.0487979429523701</v>
      </c>
      <c r="AC29" s="16" t="n">
        <v>0.0587743829718495</v>
      </c>
      <c r="AD29" s="16"/>
      <c r="AE29" s="16" t="n">
        <v>0.0589815407500981</v>
      </c>
      <c r="AF29" s="16" t="n">
        <v>0.0451177209267982</v>
      </c>
      <c r="AG29" s="16" t="n">
        <v>0.0713680338051958</v>
      </c>
      <c r="AH29" s="16"/>
      <c r="AI29" s="16" t="n">
        <v>0.0485615262393737</v>
      </c>
      <c r="AJ29" s="16" t="n">
        <v>0.0437649600754841</v>
      </c>
    </row>
    <row r="30">
      <c r="B30" s="17" t="s">
        <v>270</v>
      </c>
      <c r="C30" s="22" t="n">
        <v>0.100156462741221</v>
      </c>
      <c r="D30" s="22" t="n">
        <v>0.119595650797343</v>
      </c>
      <c r="E30" s="22" t="n">
        <v>0.0822915803561681</v>
      </c>
      <c r="F30" s="22"/>
      <c r="G30" s="22" t="n">
        <v>0.111418911098366</v>
      </c>
      <c r="H30" s="22" t="n">
        <v>0.108818873082016</v>
      </c>
      <c r="I30" s="22" t="n">
        <v>0.0876494636522458</v>
      </c>
      <c r="J30" s="22"/>
      <c r="K30" s="22" t="n">
        <v>0.0676930972568173</v>
      </c>
      <c r="L30" s="22" t="n">
        <v>0.0819164823220837</v>
      </c>
      <c r="M30" s="22" t="n">
        <v>0.0857978986793267</v>
      </c>
      <c r="N30" s="22" t="n">
        <v>0.0760074685836949</v>
      </c>
      <c r="O30" s="22" t="n">
        <v>0.111164365791948</v>
      </c>
      <c r="P30" s="22" t="n">
        <v>0.131314088498514</v>
      </c>
      <c r="Q30" s="22" t="n">
        <v>0.119914093803897</v>
      </c>
      <c r="R30" s="22" t="n">
        <v>0.0452084517696089</v>
      </c>
      <c r="S30" s="22" t="n">
        <v>0.108248259987339</v>
      </c>
      <c r="T30" s="22" t="n">
        <v>0.12281230242484</v>
      </c>
      <c r="U30" s="22" t="n">
        <v>0.207020472287224</v>
      </c>
      <c r="V30" s="22" t="n">
        <v>0.0830267657325397</v>
      </c>
      <c r="W30" s="22"/>
      <c r="X30" s="22" t="n">
        <v>0.103176564108925</v>
      </c>
      <c r="Y30" s="22" t="n">
        <v>0.0949966948874062</v>
      </c>
      <c r="Z30" s="22"/>
      <c r="AA30" s="22" t="n">
        <v>0.0679259483361831</v>
      </c>
      <c r="AB30" s="22" t="n">
        <v>0.100914960159394</v>
      </c>
      <c r="AC30" s="22" t="n">
        <v>0.122420026204752</v>
      </c>
      <c r="AD30" s="22"/>
      <c r="AE30" s="22" t="n">
        <v>0.0933300023039286</v>
      </c>
      <c r="AF30" s="22" t="n">
        <v>0.104518613895993</v>
      </c>
      <c r="AG30" s="22" t="n">
        <v>0.108983857514838</v>
      </c>
      <c r="AH30" s="22"/>
      <c r="AI30" s="22" t="n">
        <v>0.052558327261416</v>
      </c>
      <c r="AJ30" s="22" t="n">
        <v>0.0874420289528505</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0.686431672362204</v>
      </c>
      <c r="D23" s="16" t="n">
        <v>0.683532934778577</v>
      </c>
      <c r="E23" s="16" t="n">
        <v>0.687193175359017</v>
      </c>
      <c r="F23" s="16"/>
      <c r="G23" s="16" t="n">
        <v>0.662683006649074</v>
      </c>
      <c r="H23" s="16" t="n">
        <v>0.696983094325613</v>
      </c>
      <c r="I23" s="16" t="n">
        <v>0.685995252841086</v>
      </c>
      <c r="J23" s="16"/>
      <c r="K23" s="16" t="n">
        <v>0.700953437694142</v>
      </c>
      <c r="L23" s="16" t="n">
        <v>0.705582824267395</v>
      </c>
      <c r="M23" s="16" t="n">
        <v>0.742121303391562</v>
      </c>
      <c r="N23" s="16" t="n">
        <v>0.680129897405407</v>
      </c>
      <c r="O23" s="16" t="n">
        <v>0.750250119380301</v>
      </c>
      <c r="P23" s="16" t="n">
        <v>0.649617101454194</v>
      </c>
      <c r="Q23" s="16" t="n">
        <v>0.669809003552449</v>
      </c>
      <c r="R23" s="16" t="n">
        <v>0.706926697823033</v>
      </c>
      <c r="S23" s="16" t="n">
        <v>0.660926453346669</v>
      </c>
      <c r="T23" s="16" t="n">
        <v>0.633119948212111</v>
      </c>
      <c r="U23" s="16" t="n">
        <v>0.665507300133888</v>
      </c>
      <c r="V23" s="16" t="n">
        <v>0.636875044194044</v>
      </c>
      <c r="W23" s="16"/>
      <c r="X23" s="16" t="n">
        <v>0.668164706241002</v>
      </c>
      <c r="Y23" s="16" t="n">
        <v>0.717640328332105</v>
      </c>
      <c r="Z23" s="16"/>
      <c r="AA23" s="16" t="n">
        <v>0.730404770740337</v>
      </c>
      <c r="AB23" s="16" t="n">
        <v>0.710042300558246</v>
      </c>
      <c r="AC23" s="16" t="n">
        <v>0.623092327821072</v>
      </c>
      <c r="AD23" s="16"/>
      <c r="AE23" s="16" t="n">
        <v>0.700981491788896</v>
      </c>
      <c r="AF23" s="16" t="n">
        <v>0.688170390966213</v>
      </c>
      <c r="AG23" s="16" t="n">
        <v>0.644065452347003</v>
      </c>
      <c r="AH23" s="16"/>
      <c r="AI23" s="16" t="n">
        <v>0.770674098487964</v>
      </c>
      <c r="AJ23" s="16" t="n">
        <v>0.710054431523304</v>
      </c>
    </row>
    <row r="24">
      <c r="B24" s="17" t="s">
        <v>291</v>
      </c>
      <c r="C24" s="16" t="n">
        <v>0.139084519237278</v>
      </c>
      <c r="D24" s="16" t="n">
        <v>0.140840400094012</v>
      </c>
      <c r="E24" s="16" t="n">
        <v>0.139158267559709</v>
      </c>
      <c r="F24" s="16"/>
      <c r="G24" s="16" t="n">
        <v>0.168737135298986</v>
      </c>
      <c r="H24" s="16" t="n">
        <v>0.125550071174396</v>
      </c>
      <c r="I24" s="16" t="n">
        <v>0.139964280892556</v>
      </c>
      <c r="J24" s="16"/>
      <c r="K24" s="16" t="n">
        <v>0.157173571362171</v>
      </c>
      <c r="L24" s="16" t="n">
        <v>0.164899627671175</v>
      </c>
      <c r="M24" s="16" t="n">
        <v>0.114467017328324</v>
      </c>
      <c r="N24" s="16" t="n">
        <v>0.0943553310447615</v>
      </c>
      <c r="O24" s="16" t="n">
        <v>0.133225807377711</v>
      </c>
      <c r="P24" s="16" t="n">
        <v>0.181992629499822</v>
      </c>
      <c r="Q24" s="16" t="n">
        <v>0.0948661830796582</v>
      </c>
      <c r="R24" s="16" t="n">
        <v>0.117324847680159</v>
      </c>
      <c r="S24" s="16" t="n">
        <v>0.149023541969016</v>
      </c>
      <c r="T24" s="16" t="n">
        <v>0.173455241062719</v>
      </c>
      <c r="U24" s="16" t="n">
        <v>0.0891653848640891</v>
      </c>
      <c r="V24" s="16" t="n">
        <v>0.121583449118389</v>
      </c>
      <c r="W24" s="16"/>
      <c r="X24" s="16" t="n">
        <v>0.143448485635228</v>
      </c>
      <c r="Y24" s="16" t="n">
        <v>0.131628791500436</v>
      </c>
      <c r="Z24" s="16"/>
      <c r="AA24" s="16" t="n">
        <v>0.134331877572459</v>
      </c>
      <c r="AB24" s="16" t="n">
        <v>0.120360706016542</v>
      </c>
      <c r="AC24" s="16" t="n">
        <v>0.167561031780949</v>
      </c>
      <c r="AD24" s="16"/>
      <c r="AE24" s="16" t="n">
        <v>0.142282050508962</v>
      </c>
      <c r="AF24" s="16" t="n">
        <v>0.128124447638917</v>
      </c>
      <c r="AG24" s="16" t="n">
        <v>0.153978666495158</v>
      </c>
      <c r="AH24" s="16"/>
      <c r="AI24" s="16" t="n">
        <v>0.120856018707017</v>
      </c>
      <c r="AJ24" s="16" t="n">
        <v>0.113430619359248</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0.0608720618139218</v>
      </c>
      <c r="D29" s="16" t="n">
        <v>0.0638820698890404</v>
      </c>
      <c r="E29" s="16" t="n">
        <v>0.058558380419259</v>
      </c>
      <c r="F29" s="16"/>
      <c r="G29" s="16" t="n">
        <v>0.050157815950437</v>
      </c>
      <c r="H29" s="16" t="n">
        <v>0.0596438148247655</v>
      </c>
      <c r="I29" s="16" t="n">
        <v>0.0662464110152664</v>
      </c>
      <c r="J29" s="16"/>
      <c r="K29" s="16" t="n">
        <v>0.0599857713826936</v>
      </c>
      <c r="L29" s="16" t="n">
        <v>0.0429827382481595</v>
      </c>
      <c r="M29" s="16" t="n">
        <v>0.0407196807397067</v>
      </c>
      <c r="N29" s="16" t="n">
        <v>0.0767546942146292</v>
      </c>
      <c r="O29" s="16" t="n">
        <v>0.0204659512683306</v>
      </c>
      <c r="P29" s="16" t="n">
        <v>0.0570178925673123</v>
      </c>
      <c r="Q29" s="16" t="n">
        <v>0.0807659778204094</v>
      </c>
      <c r="R29" s="16" t="n">
        <v>0.0517320545727674</v>
      </c>
      <c r="S29" s="16" t="n">
        <v>0.0773633400759097</v>
      </c>
      <c r="T29" s="16" t="n">
        <v>0.0855027384341488</v>
      </c>
      <c r="U29" s="16" t="n">
        <v>0.0615431722659685</v>
      </c>
      <c r="V29" s="16" t="n">
        <v>0.0952233127484698</v>
      </c>
      <c r="W29" s="16"/>
      <c r="X29" s="16" t="n">
        <v>0.059994630835707</v>
      </c>
      <c r="Y29" s="16" t="n">
        <v>0.0623711307537091</v>
      </c>
      <c r="Z29" s="16"/>
      <c r="AA29" s="16" t="n">
        <v>0.0530523300460823</v>
      </c>
      <c r="AB29" s="16" t="n">
        <v>0.0518535438308462</v>
      </c>
      <c r="AC29" s="16" t="n">
        <v>0.0785824557616067</v>
      </c>
      <c r="AD29" s="16"/>
      <c r="AE29" s="16" t="n">
        <v>0.0617950139498496</v>
      </c>
      <c r="AF29" s="16" t="n">
        <v>0.0660479251916171</v>
      </c>
      <c r="AG29" s="16" t="n">
        <v>0.0473744487959344</v>
      </c>
      <c r="AH29" s="16"/>
      <c r="AI29" s="16" t="n">
        <v>0.0319527991388806</v>
      </c>
      <c r="AJ29" s="16" t="n">
        <v>0.0646830980691114</v>
      </c>
    </row>
    <row r="30">
      <c r="B30" s="17" t="s">
        <v>270</v>
      </c>
      <c r="C30" s="22" t="n">
        <v>0.113611746586596</v>
      </c>
      <c r="D30" s="22" t="n">
        <v>0.111744595238371</v>
      </c>
      <c r="E30" s="22" t="n">
        <v>0.115090176662015</v>
      </c>
      <c r="F30" s="22"/>
      <c r="G30" s="22" t="n">
        <v>0.118422042101503</v>
      </c>
      <c r="H30" s="22" t="n">
        <v>0.117823019675226</v>
      </c>
      <c r="I30" s="22" t="n">
        <v>0.107794055251091</v>
      </c>
      <c r="J30" s="22"/>
      <c r="K30" s="22" t="n">
        <v>0.0818872195609927</v>
      </c>
      <c r="L30" s="22" t="n">
        <v>0.0865348098132706</v>
      </c>
      <c r="M30" s="22" t="n">
        <v>0.102691998540407</v>
      </c>
      <c r="N30" s="22" t="n">
        <v>0.148760077335203</v>
      </c>
      <c r="O30" s="22" t="n">
        <v>0.0960581219736579</v>
      </c>
      <c r="P30" s="22" t="n">
        <v>0.111372376478672</v>
      </c>
      <c r="Q30" s="22" t="n">
        <v>0.154558835547484</v>
      </c>
      <c r="R30" s="22" t="n">
        <v>0.12401639992404</v>
      </c>
      <c r="S30" s="22" t="n">
        <v>0.112686664608405</v>
      </c>
      <c r="T30" s="22" t="n">
        <v>0.107922072291021</v>
      </c>
      <c r="U30" s="22" t="n">
        <v>0.183784142736054</v>
      </c>
      <c r="V30" s="22" t="n">
        <v>0.146318193939097</v>
      </c>
      <c r="W30" s="22"/>
      <c r="X30" s="22" t="n">
        <v>0.128392177288063</v>
      </c>
      <c r="Y30" s="22" t="n">
        <v>0.08835974941375</v>
      </c>
      <c r="Z30" s="22"/>
      <c r="AA30" s="22" t="n">
        <v>0.0822110216411222</v>
      </c>
      <c r="AB30" s="22" t="n">
        <v>0.117743449594366</v>
      </c>
      <c r="AC30" s="22" t="n">
        <v>0.130764184636373</v>
      </c>
      <c r="AD30" s="22"/>
      <c r="AE30" s="22" t="n">
        <v>0.0949414437522924</v>
      </c>
      <c r="AF30" s="22" t="n">
        <v>0.117657236203253</v>
      </c>
      <c r="AG30" s="22" t="n">
        <v>0.154581432361905</v>
      </c>
      <c r="AH30" s="22"/>
      <c r="AI30" s="22" t="n">
        <v>0.076517083666138</v>
      </c>
      <c r="AJ30" s="22" t="n">
        <v>0.111831851048336</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0.710915078649894</v>
      </c>
      <c r="D25" s="16" t="n">
        <v>0.698921779520032</v>
      </c>
      <c r="E25" s="16" t="n">
        <v>0.7236488506724</v>
      </c>
      <c r="F25" s="16"/>
      <c r="G25" s="16" t="n">
        <v>0.695706722170341</v>
      </c>
      <c r="H25" s="16" t="n">
        <v>0.705325843206372</v>
      </c>
      <c r="I25" s="16" t="n">
        <v>0.722121521890555</v>
      </c>
      <c r="J25" s="16"/>
      <c r="K25" s="16" t="n">
        <v>0.735128217222407</v>
      </c>
      <c r="L25" s="16" t="n">
        <v>0.687742892337939</v>
      </c>
      <c r="M25" s="16" t="n">
        <v>0.650523064907197</v>
      </c>
      <c r="N25" s="16" t="n">
        <v>0.690273002291757</v>
      </c>
      <c r="O25" s="16" t="n">
        <v>0.729823441805252</v>
      </c>
      <c r="P25" s="16" t="n">
        <v>0.69675982440784</v>
      </c>
      <c r="Q25" s="16" t="n">
        <v>0.724698542207099</v>
      </c>
      <c r="R25" s="16" t="n">
        <v>0.697002436003772</v>
      </c>
      <c r="S25" s="16" t="n">
        <v>0.725158182077218</v>
      </c>
      <c r="T25" s="16" t="n">
        <v>0.777749381871376</v>
      </c>
      <c r="U25" s="16" t="n">
        <v>0.747022306536041</v>
      </c>
      <c r="V25" s="16" t="n">
        <v>0.596977380370676</v>
      </c>
      <c r="W25" s="16"/>
      <c r="X25" s="16" t="n">
        <v>0.698321808945969</v>
      </c>
      <c r="Y25" s="16" t="n">
        <v>0.73243036581462</v>
      </c>
      <c r="Z25" s="16"/>
      <c r="AA25" s="16" t="n">
        <v>0.750094641436646</v>
      </c>
      <c r="AB25" s="16" t="n">
        <v>0.723772237705514</v>
      </c>
      <c r="AC25" s="16" t="n">
        <v>0.665421073736163</v>
      </c>
      <c r="AD25" s="16"/>
      <c r="AE25" s="16" t="n">
        <v>0.72092102499027</v>
      </c>
      <c r="AF25" s="16" t="n">
        <v>0.717278004316046</v>
      </c>
      <c r="AG25" s="16" t="n">
        <v>0.670752674519563</v>
      </c>
      <c r="AH25" s="16"/>
      <c r="AI25" s="16" t="n">
        <v>0.747273663297117</v>
      </c>
      <c r="AJ25" s="16" t="n">
        <v>0.731355107743464</v>
      </c>
    </row>
    <row r="26">
      <c r="B26" s="17" t="s">
        <v>293</v>
      </c>
      <c r="C26" s="16" t="n">
        <v>0.092962361982657</v>
      </c>
      <c r="D26" s="16" t="n">
        <v>0.0993176289790041</v>
      </c>
      <c r="E26" s="16" t="n">
        <v>0.0862783773030636</v>
      </c>
      <c r="F26" s="16"/>
      <c r="G26" s="16" t="n">
        <v>0.118233382228472</v>
      </c>
      <c r="H26" s="16" t="n">
        <v>0.0995962666495635</v>
      </c>
      <c r="I26" s="16" t="n">
        <v>0.0768097034661574</v>
      </c>
      <c r="J26" s="16"/>
      <c r="K26" s="16" t="n">
        <v>0.110371471875384</v>
      </c>
      <c r="L26" s="16" t="n">
        <v>0.110862091121539</v>
      </c>
      <c r="M26" s="16" t="n">
        <v>0.125414836327647</v>
      </c>
      <c r="N26" s="16" t="n">
        <v>0.124309954800668</v>
      </c>
      <c r="O26" s="16" t="n">
        <v>0.0980430939071997</v>
      </c>
      <c r="P26" s="16" t="n">
        <v>0.0918470761849111</v>
      </c>
      <c r="Q26" s="16" t="n">
        <v>0.0825258768033114</v>
      </c>
      <c r="R26" s="16" t="n">
        <v>0.128467437969164</v>
      </c>
      <c r="S26" s="16" t="n">
        <v>0.0586355976249245</v>
      </c>
      <c r="T26" s="16" t="n">
        <v>0.031549992553691</v>
      </c>
      <c r="U26" s="16" t="n">
        <v>0.045141029670441</v>
      </c>
      <c r="V26" s="16" t="n">
        <v>0.0919035962095466</v>
      </c>
      <c r="W26" s="16"/>
      <c r="X26" s="16" t="n">
        <v>0.0955758236748237</v>
      </c>
      <c r="Y26" s="16" t="n">
        <v>0.0884973278713452</v>
      </c>
      <c r="Z26" s="16"/>
      <c r="AA26" s="16" t="n">
        <v>0.0894471825559622</v>
      </c>
      <c r="AB26" s="16" t="n">
        <v>0.0900267014715193</v>
      </c>
      <c r="AC26" s="16" t="n">
        <v>0.0994277399804833</v>
      </c>
      <c r="AD26" s="16"/>
      <c r="AE26" s="16" t="n">
        <v>0.110273799869927</v>
      </c>
      <c r="AF26" s="16" t="n">
        <v>0.0730670913302371</v>
      </c>
      <c r="AG26" s="16" t="n">
        <v>0.089427043854553</v>
      </c>
      <c r="AH26" s="16"/>
      <c r="AI26" s="16" t="n">
        <v>0.106202255773016</v>
      </c>
      <c r="AJ26" s="16" t="n">
        <v>0.0814781529413589</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0.0625710012185613</v>
      </c>
      <c r="D29" s="16" t="n">
        <v>0.0579077002629322</v>
      </c>
      <c r="E29" s="16" t="n">
        <v>0.0688458302823268</v>
      </c>
      <c r="F29" s="16"/>
      <c r="G29" s="16" t="n">
        <v>0.0463053337992432</v>
      </c>
      <c r="H29" s="16" t="n">
        <v>0.0591990160406588</v>
      </c>
      <c r="I29" s="16" t="n">
        <v>0.0721322923656682</v>
      </c>
      <c r="J29" s="16"/>
      <c r="K29" s="16" t="n">
        <v>0.0745383014282045</v>
      </c>
      <c r="L29" s="16" t="n">
        <v>0.0579726365885365</v>
      </c>
      <c r="M29" s="16" t="n">
        <v>0.0653752862172286</v>
      </c>
      <c r="N29" s="16" t="n">
        <v>0.0245128864871332</v>
      </c>
      <c r="O29" s="16" t="n">
        <v>0.0315684119371868</v>
      </c>
      <c r="P29" s="16" t="n">
        <v>0.0866356024934557</v>
      </c>
      <c r="Q29" s="16" t="n">
        <v>0.0723550722219436</v>
      </c>
      <c r="R29" s="16" t="n">
        <v>0.0793048076004262</v>
      </c>
      <c r="S29" s="16" t="n">
        <v>0.0781448932872986</v>
      </c>
      <c r="T29" s="16" t="n">
        <v>0.0455740166568909</v>
      </c>
      <c r="U29" s="16" t="n">
        <v>0.0475974422796625</v>
      </c>
      <c r="V29" s="16" t="n">
        <v>0.0952233127484698</v>
      </c>
      <c r="W29" s="16"/>
      <c r="X29" s="16" t="n">
        <v>0.0619868236891118</v>
      </c>
      <c r="Y29" s="16" t="n">
        <v>0.0635690539559983</v>
      </c>
      <c r="Z29" s="16"/>
      <c r="AA29" s="16" t="n">
        <v>0.0504058850562248</v>
      </c>
      <c r="AB29" s="16" t="n">
        <v>0.0491518100884564</v>
      </c>
      <c r="AC29" s="16" t="n">
        <v>0.0893059013356762</v>
      </c>
      <c r="AD29" s="16"/>
      <c r="AE29" s="16" t="n">
        <v>0.0567810453619545</v>
      </c>
      <c r="AF29" s="16" t="n">
        <v>0.0670966897293386</v>
      </c>
      <c r="AG29" s="16" t="n">
        <v>0.0682956318955747</v>
      </c>
      <c r="AH29" s="16"/>
      <c r="AI29" s="16" t="n">
        <v>0.0546372029933097</v>
      </c>
      <c r="AJ29" s="16" t="n">
        <v>0.0614861122209071</v>
      </c>
    </row>
    <row r="30">
      <c r="B30" s="17" t="s">
        <v>270</v>
      </c>
      <c r="C30" s="22" t="n">
        <v>0.133551558148887</v>
      </c>
      <c r="D30" s="22" t="n">
        <v>0.143852891238031</v>
      </c>
      <c r="E30" s="22" t="n">
        <v>0.12122694174221</v>
      </c>
      <c r="F30" s="22"/>
      <c r="G30" s="22" t="n">
        <v>0.139754561801943</v>
      </c>
      <c r="H30" s="22" t="n">
        <v>0.135878874103405</v>
      </c>
      <c r="I30" s="22" t="n">
        <v>0.12893648227762</v>
      </c>
      <c r="J30" s="22"/>
      <c r="K30" s="22" t="n">
        <v>0.0799620094740044</v>
      </c>
      <c r="L30" s="22" t="n">
        <v>0.143422379951985</v>
      </c>
      <c r="M30" s="22" t="n">
        <v>0.158686812547928</v>
      </c>
      <c r="N30" s="22" t="n">
        <v>0.160904156420442</v>
      </c>
      <c r="O30" s="22" t="n">
        <v>0.140565052350361</v>
      </c>
      <c r="P30" s="22" t="n">
        <v>0.124757496913793</v>
      </c>
      <c r="Q30" s="22" t="n">
        <v>0.120420508767646</v>
      </c>
      <c r="R30" s="22" t="n">
        <v>0.095225318426638</v>
      </c>
      <c r="S30" s="22" t="n">
        <v>0.138061327010559</v>
      </c>
      <c r="T30" s="22" t="n">
        <v>0.145126608918042</v>
      </c>
      <c r="U30" s="22" t="n">
        <v>0.160239221513855</v>
      </c>
      <c r="V30" s="22" t="n">
        <v>0.215895710671307</v>
      </c>
      <c r="W30" s="22"/>
      <c r="X30" s="22" t="n">
        <v>0.144115543690095</v>
      </c>
      <c r="Y30" s="22" t="n">
        <v>0.115503252358036</v>
      </c>
      <c r="Z30" s="22"/>
      <c r="AA30" s="22" t="n">
        <v>0.110052290951166</v>
      </c>
      <c r="AB30" s="22" t="n">
        <v>0.13704925073451</v>
      </c>
      <c r="AC30" s="22" t="n">
        <v>0.145845284947678</v>
      </c>
      <c r="AD30" s="22"/>
      <c r="AE30" s="22" t="n">
        <v>0.112024129777848</v>
      </c>
      <c r="AF30" s="22" t="n">
        <v>0.142558214624379</v>
      </c>
      <c r="AG30" s="22" t="n">
        <v>0.171524649730309</v>
      </c>
      <c r="AH30" s="22"/>
      <c r="AI30" s="22" t="n">
        <v>0.0918868779365577</v>
      </c>
      <c r="AJ30" s="22" t="n">
        <v>0.12568062709427</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0.694076693226807</v>
      </c>
      <c r="D27" s="16" t="n">
        <v>0.675379198432603</v>
      </c>
      <c r="E27" s="16" t="n">
        <v>0.715571375907348</v>
      </c>
      <c r="F27" s="16"/>
      <c r="G27" s="16" t="n">
        <v>0.650008965415586</v>
      </c>
      <c r="H27" s="16" t="n">
        <v>0.693167514674439</v>
      </c>
      <c r="I27" s="16" t="n">
        <v>0.712327470633823</v>
      </c>
      <c r="J27" s="16"/>
      <c r="K27" s="16" t="n">
        <v>0.691790054097802</v>
      </c>
      <c r="L27" s="16" t="n">
        <v>0.693799069679461</v>
      </c>
      <c r="M27" s="16" t="n">
        <v>0.659217397379906</v>
      </c>
      <c r="N27" s="16" t="n">
        <v>0.701174329966248</v>
      </c>
      <c r="O27" s="16" t="n">
        <v>0.767493172140436</v>
      </c>
      <c r="P27" s="16" t="n">
        <v>0.685550471739319</v>
      </c>
      <c r="Q27" s="16" t="n">
        <v>0.675136183127436</v>
      </c>
      <c r="R27" s="16" t="n">
        <v>0.742854623256045</v>
      </c>
      <c r="S27" s="16" t="n">
        <v>0.665471500943955</v>
      </c>
      <c r="T27" s="16" t="n">
        <v>0.689426031311602</v>
      </c>
      <c r="U27" s="16" t="n">
        <v>0.754384523421967</v>
      </c>
      <c r="V27" s="16" t="n">
        <v>0.633639491391945</v>
      </c>
      <c r="W27" s="16"/>
      <c r="X27" s="16" t="n">
        <v>0.699985691054056</v>
      </c>
      <c r="Y27" s="16" t="n">
        <v>0.683981317832014</v>
      </c>
      <c r="Z27" s="16"/>
      <c r="AA27" s="16" t="n">
        <v>0.748465896751403</v>
      </c>
      <c r="AB27" s="16" t="n">
        <v>0.689653049587314</v>
      </c>
      <c r="AC27" s="16" t="n">
        <v>0.660711595923864</v>
      </c>
      <c r="AD27" s="16"/>
      <c r="AE27" s="16" t="n">
        <v>0.704106021128307</v>
      </c>
      <c r="AF27" s="16" t="n">
        <v>0.707792292573322</v>
      </c>
      <c r="AG27" s="16" t="n">
        <v>0.638161227196853</v>
      </c>
      <c r="AH27" s="16"/>
      <c r="AI27" s="16" t="n">
        <v>0.77355839870923</v>
      </c>
      <c r="AJ27" s="16" t="n">
        <v>0.710742286964569</v>
      </c>
    </row>
    <row r="28">
      <c r="B28" s="17" t="s">
        <v>295</v>
      </c>
      <c r="C28" s="16" t="n">
        <v>0.147398211742917</v>
      </c>
      <c r="D28" s="16" t="n">
        <v>0.166041268733613</v>
      </c>
      <c r="E28" s="16" t="n">
        <v>0.12882743079987</v>
      </c>
      <c r="F28" s="16"/>
      <c r="G28" s="16" t="n">
        <v>0.183348204863043</v>
      </c>
      <c r="H28" s="16" t="n">
        <v>0.156557130332373</v>
      </c>
      <c r="I28" s="16" t="n">
        <v>0.124678730438702</v>
      </c>
      <c r="J28" s="16"/>
      <c r="K28" s="16" t="n">
        <v>0.181338669321487</v>
      </c>
      <c r="L28" s="16" t="n">
        <v>0.156511423392008</v>
      </c>
      <c r="M28" s="16" t="n">
        <v>0.142951127782133</v>
      </c>
      <c r="N28" s="16" t="n">
        <v>0.145237298850488</v>
      </c>
      <c r="O28" s="16" t="n">
        <v>0.121909476495587</v>
      </c>
      <c r="P28" s="16" t="n">
        <v>0.162041790166677</v>
      </c>
      <c r="Q28" s="16" t="n">
        <v>0.0953453638747415</v>
      </c>
      <c r="R28" s="16" t="n">
        <v>0.10158808974636</v>
      </c>
      <c r="S28" s="16" t="n">
        <v>0.17880864476853</v>
      </c>
      <c r="T28" s="16" t="n">
        <v>0.145954802055549</v>
      </c>
      <c r="U28" s="16" t="n">
        <v>0.10217941056979</v>
      </c>
      <c r="V28" s="16" t="n">
        <v>0.149553746741197</v>
      </c>
      <c r="W28" s="16"/>
      <c r="X28" s="16" t="n">
        <v>0.134203769591863</v>
      </c>
      <c r="Y28" s="16" t="n">
        <v>0.169940587038017</v>
      </c>
      <c r="Z28" s="16"/>
      <c r="AA28" s="16" t="n">
        <v>0.133634120640997</v>
      </c>
      <c r="AB28" s="16" t="n">
        <v>0.162893513857207</v>
      </c>
      <c r="AC28" s="16" t="n">
        <v>0.136613464387921</v>
      </c>
      <c r="AD28" s="16"/>
      <c r="AE28" s="16" t="n">
        <v>0.154297931872972</v>
      </c>
      <c r="AF28" s="16" t="n">
        <v>0.14203343146541</v>
      </c>
      <c r="AG28" s="16" t="n">
        <v>0.140515838290544</v>
      </c>
      <c r="AH28" s="16"/>
      <c r="AI28" s="16" t="n">
        <v>0.134671730539341</v>
      </c>
      <c r="AJ28" s="16" t="n">
        <v>0.133801820043522</v>
      </c>
    </row>
    <row r="29">
      <c r="B29" s="17" t="s">
        <v>269</v>
      </c>
      <c r="C29" s="16" t="n">
        <v>0.0597294930999723</v>
      </c>
      <c r="D29" s="16" t="n">
        <v>0.0620682614496524</v>
      </c>
      <c r="E29" s="16" t="n">
        <v>0.0560925637409174</v>
      </c>
      <c r="F29" s="16"/>
      <c r="G29" s="16" t="n">
        <v>0.0655853337601656</v>
      </c>
      <c r="H29" s="16" t="n">
        <v>0.0454863215985416</v>
      </c>
      <c r="I29" s="16" t="n">
        <v>0.0706673469589455</v>
      </c>
      <c r="J29" s="16"/>
      <c r="K29" s="16" t="n">
        <v>0.0476686600660758</v>
      </c>
      <c r="L29" s="16" t="n">
        <v>0.0445499979192823</v>
      </c>
      <c r="M29" s="16" t="n">
        <v>0.0687513403587826</v>
      </c>
      <c r="N29" s="16" t="n">
        <v>0.049380835587326</v>
      </c>
      <c r="O29" s="16" t="n">
        <v>0.0260584246116253</v>
      </c>
      <c r="P29" s="16" t="n">
        <v>0.0366033699910501</v>
      </c>
      <c r="Q29" s="16" t="n">
        <v>0.110910465533465</v>
      </c>
      <c r="R29" s="16" t="n">
        <v>0.0665635644074965</v>
      </c>
      <c r="S29" s="16" t="n">
        <v>0.0930538374636864</v>
      </c>
      <c r="T29" s="16" t="n">
        <v>0.0542048989581746</v>
      </c>
      <c r="U29" s="16" t="n">
        <v>0.0273882672932769</v>
      </c>
      <c r="V29" s="16" t="n">
        <v>0.133779996134319</v>
      </c>
      <c r="W29" s="16"/>
      <c r="X29" s="16" t="n">
        <v>0.0621063952118067</v>
      </c>
      <c r="Y29" s="16" t="n">
        <v>0.055668615130955</v>
      </c>
      <c r="Z29" s="16"/>
      <c r="AA29" s="16" t="n">
        <v>0.0534324488879871</v>
      </c>
      <c r="AB29" s="16" t="n">
        <v>0.0429068332043474</v>
      </c>
      <c r="AC29" s="16" t="n">
        <v>0.0867785497212841</v>
      </c>
      <c r="AD29" s="16"/>
      <c r="AE29" s="16" t="n">
        <v>0.0694851002533208</v>
      </c>
      <c r="AF29" s="16" t="n">
        <v>0.0381054258210923</v>
      </c>
      <c r="AG29" s="16" t="n">
        <v>0.0799577097968549</v>
      </c>
      <c r="AH29" s="16"/>
      <c r="AI29" s="16" t="n">
        <v>0.0470847175749879</v>
      </c>
      <c r="AJ29" s="16" t="n">
        <v>0.0459326033466908</v>
      </c>
    </row>
    <row r="30">
      <c r="B30" s="17" t="s">
        <v>270</v>
      </c>
      <c r="C30" s="22" t="n">
        <v>0.0987956019303037</v>
      </c>
      <c r="D30" s="22" t="n">
        <v>0.0965112713841317</v>
      </c>
      <c r="E30" s="22" t="n">
        <v>0.0995086295518648</v>
      </c>
      <c r="F30" s="22"/>
      <c r="G30" s="22" t="n">
        <v>0.101057495961205</v>
      </c>
      <c r="H30" s="22" t="n">
        <v>0.104789033394646</v>
      </c>
      <c r="I30" s="22" t="n">
        <v>0.0923264519685287</v>
      </c>
      <c r="J30" s="22"/>
      <c r="K30" s="22" t="n">
        <v>0.0792026165146357</v>
      </c>
      <c r="L30" s="22" t="n">
        <v>0.105139509009249</v>
      </c>
      <c r="M30" s="22" t="n">
        <v>0.129080134479179</v>
      </c>
      <c r="N30" s="22" t="n">
        <v>0.104207535595938</v>
      </c>
      <c r="O30" s="22" t="n">
        <v>0.0845389267523522</v>
      </c>
      <c r="P30" s="22" t="n">
        <v>0.115804368102954</v>
      </c>
      <c r="Q30" s="22" t="n">
        <v>0.118607987464358</v>
      </c>
      <c r="R30" s="22" t="n">
        <v>0.0889937225900987</v>
      </c>
      <c r="S30" s="22" t="n">
        <v>0.0626660168238288</v>
      </c>
      <c r="T30" s="22" t="n">
        <v>0.110414267674674</v>
      </c>
      <c r="U30" s="22" t="n">
        <v>0.116047798714967</v>
      </c>
      <c r="V30" s="22" t="n">
        <v>0.0830267657325397</v>
      </c>
      <c r="W30" s="22"/>
      <c r="X30" s="22" t="n">
        <v>0.103704144142274</v>
      </c>
      <c r="Y30" s="22" t="n">
        <v>0.0904094799990144</v>
      </c>
      <c r="Z30" s="22"/>
      <c r="AA30" s="22" t="n">
        <v>0.0644675337196129</v>
      </c>
      <c r="AB30" s="22" t="n">
        <v>0.104546603351131</v>
      </c>
      <c r="AC30" s="22" t="n">
        <v>0.115896389966931</v>
      </c>
      <c r="AD30" s="22"/>
      <c r="AE30" s="22" t="n">
        <v>0.0721109467453998</v>
      </c>
      <c r="AF30" s="22" t="n">
        <v>0.112068850140176</v>
      </c>
      <c r="AG30" s="22" t="n">
        <v>0.141365224715749</v>
      </c>
      <c r="AH30" s="22"/>
      <c r="AI30" s="22" t="n">
        <v>0.044685153176442</v>
      </c>
      <c r="AJ30" s="22" t="n">
        <v>0.109523289645219</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v>
      </c>
      <c r="D19" s="16" t="n">
        <v>0</v>
      </c>
      <c r="E19" s="16" t="n">
        <v>0</v>
      </c>
      <c r="F19" s="16"/>
      <c r="G19" s="16" t="n">
        <v>0</v>
      </c>
      <c r="H19" s="16" t="n">
        <v>0</v>
      </c>
      <c r="I19" s="16" t="n">
        <v>0</v>
      </c>
      <c r="J19" s="16"/>
      <c r="K19" s="16" t="n">
        <v>0</v>
      </c>
      <c r="L19" s="16" t="n">
        <v>0</v>
      </c>
      <c r="M19" s="16" t="n">
        <v>0</v>
      </c>
      <c r="N19" s="16" t="n">
        <v>0</v>
      </c>
      <c r="O19" s="16" t="n">
        <v>0</v>
      </c>
      <c r="P19" s="16" t="n">
        <v>0</v>
      </c>
      <c r="Q19" s="16" t="n">
        <v>0</v>
      </c>
      <c r="R19" s="16" t="n">
        <v>0</v>
      </c>
      <c r="S19" s="16" t="n">
        <v>0</v>
      </c>
      <c r="T19" s="16" t="n">
        <v>0</v>
      </c>
      <c r="U19" s="16" t="n">
        <v>0</v>
      </c>
      <c r="V19" s="16" t="n">
        <v>0</v>
      </c>
      <c r="W19" s="16"/>
      <c r="X19" s="16" t="n">
        <v>0</v>
      </c>
      <c r="Y19" s="16" t="n">
        <v>0</v>
      </c>
      <c r="Z19" s="16"/>
      <c r="AA19" s="16" t="n">
        <v>0</v>
      </c>
      <c r="AB19" s="16" t="n">
        <v>0</v>
      </c>
      <c r="AC19" s="16" t="n">
        <v>0</v>
      </c>
      <c r="AD19" s="16"/>
      <c r="AE19" s="16" t="n">
        <v>0</v>
      </c>
      <c r="AF19" s="16" t="n">
        <v>0</v>
      </c>
      <c r="AG19" s="16" t="n">
        <v>0</v>
      </c>
      <c r="AH19" s="16"/>
      <c r="AI19" s="16" t="n">
        <v>0</v>
      </c>
      <c r="AJ19" s="16" t="n">
        <v>0</v>
      </c>
    </row>
    <row r="20">
      <c r="B20" s="17" t="s">
        <v>287</v>
      </c>
      <c r="C20" s="16" t="n">
        <v>0</v>
      </c>
      <c r="D20" s="16" t="n">
        <v>0</v>
      </c>
      <c r="E20" s="16" t="n">
        <v>0</v>
      </c>
      <c r="F20" s="16"/>
      <c r="G20" s="16" t="n">
        <v>0</v>
      </c>
      <c r="H20" s="16" t="n">
        <v>0</v>
      </c>
      <c r="I20" s="16" t="n">
        <v>0</v>
      </c>
      <c r="J20" s="16"/>
      <c r="K20" s="16" t="n">
        <v>0</v>
      </c>
      <c r="L20" s="16" t="n">
        <v>0</v>
      </c>
      <c r="M20" s="16" t="n">
        <v>0</v>
      </c>
      <c r="N20" s="16" t="n">
        <v>0</v>
      </c>
      <c r="O20" s="16" t="n">
        <v>0</v>
      </c>
      <c r="P20" s="16" t="n">
        <v>0</v>
      </c>
      <c r="Q20" s="16" t="n">
        <v>0</v>
      </c>
      <c r="R20" s="16" t="n">
        <v>0</v>
      </c>
      <c r="S20" s="16" t="n">
        <v>0</v>
      </c>
      <c r="T20" s="16" t="n">
        <v>0</v>
      </c>
      <c r="U20" s="16" t="n">
        <v>0</v>
      </c>
      <c r="V20" s="16" t="n">
        <v>0</v>
      </c>
      <c r="W20" s="16"/>
      <c r="X20" s="16" t="n">
        <v>0</v>
      </c>
      <c r="Y20" s="16" t="n">
        <v>0</v>
      </c>
      <c r="Z20" s="16"/>
      <c r="AA20" s="16" t="n">
        <v>0</v>
      </c>
      <c r="AB20" s="16" t="n">
        <v>0</v>
      </c>
      <c r="AC20" s="16" t="n">
        <v>0</v>
      </c>
      <c r="AD20" s="16"/>
      <c r="AE20" s="16" t="n">
        <v>0</v>
      </c>
      <c r="AF20" s="16" t="n">
        <v>0</v>
      </c>
      <c r="AG20" s="16" t="n">
        <v>0</v>
      </c>
      <c r="AH20" s="16"/>
      <c r="AI20" s="16" t="n">
        <v>0</v>
      </c>
      <c r="AJ20" s="16" t="n">
        <v>0</v>
      </c>
    </row>
    <row r="21">
      <c r="B21" s="17" t="s">
        <v>288</v>
      </c>
      <c r="C21" s="16" t="n">
        <v>0.817540736721796</v>
      </c>
      <c r="D21" s="16" t="n">
        <v>0.790844476345996</v>
      </c>
      <c r="E21" s="16" t="n">
        <v>0.842809133095728</v>
      </c>
      <c r="F21" s="16"/>
      <c r="G21" s="16" t="n">
        <v>0.8490019910157</v>
      </c>
      <c r="H21" s="16" t="n">
        <v>0.803960722039783</v>
      </c>
      <c r="I21" s="16" t="n">
        <v>0.817748551566534</v>
      </c>
      <c r="J21" s="16"/>
      <c r="K21" s="16" t="n">
        <v>0.836220322502486</v>
      </c>
      <c r="L21" s="16" t="n">
        <v>0.839619616013604</v>
      </c>
      <c r="M21" s="16" t="n">
        <v>0.771198982487578</v>
      </c>
      <c r="N21" s="16" t="n">
        <v>0.815575881091993</v>
      </c>
      <c r="O21" s="16" t="n">
        <v>0.813716730868363</v>
      </c>
      <c r="P21" s="16" t="n">
        <v>0.791254465469138</v>
      </c>
      <c r="Q21" s="16" t="n">
        <v>0.8172404982378</v>
      </c>
      <c r="R21" s="16" t="n">
        <v>0.846794492260611</v>
      </c>
      <c r="S21" s="16" t="n">
        <v>0.801092179439948</v>
      </c>
      <c r="T21" s="16" t="n">
        <v>0.842995952624392</v>
      </c>
      <c r="U21" s="16" t="n">
        <v>0.86444427806014</v>
      </c>
      <c r="V21" s="16" t="n">
        <v>0.728192901044521</v>
      </c>
      <c r="W21" s="16"/>
      <c r="X21" s="16" t="n">
        <v>0.802698651142772</v>
      </c>
      <c r="Y21" s="16" t="n">
        <v>0.842898069715037</v>
      </c>
      <c r="Z21" s="16"/>
      <c r="AA21" s="16" t="n">
        <v>0.851423656202035</v>
      </c>
      <c r="AB21" s="16" t="n">
        <v>0.852682319935277</v>
      </c>
      <c r="AC21" s="16" t="n">
        <v>0.746065706995438</v>
      </c>
      <c r="AD21" s="16"/>
      <c r="AE21" s="16" t="n">
        <v>0.813549643243183</v>
      </c>
      <c r="AF21" s="16" t="n">
        <v>0.834349314102545</v>
      </c>
      <c r="AG21" s="16" t="n">
        <v>0.792273933132407</v>
      </c>
      <c r="AH21" s="16"/>
      <c r="AI21" s="16" t="n">
        <v>0.856865485446678</v>
      </c>
      <c r="AJ21" s="16" t="n">
        <v>0.86031755609736</v>
      </c>
    </row>
    <row r="22">
      <c r="B22" s="17" t="s">
        <v>289</v>
      </c>
      <c r="C22" s="16" t="n">
        <v>0.0635221061161105</v>
      </c>
      <c r="D22" s="16" t="n">
        <v>0.0695838414854484</v>
      </c>
      <c r="E22" s="16" t="n">
        <v>0.0591076438785225</v>
      </c>
      <c r="F22" s="16"/>
      <c r="G22" s="16" t="n">
        <v>0.0606392926856744</v>
      </c>
      <c r="H22" s="16" t="n">
        <v>0.0656017226821817</v>
      </c>
      <c r="I22" s="16" t="n">
        <v>0.0627259959895972</v>
      </c>
      <c r="J22" s="16"/>
      <c r="K22" s="16" t="n">
        <v>0.0508527569069664</v>
      </c>
      <c r="L22" s="16" t="n">
        <v>0.0519139840411007</v>
      </c>
      <c r="M22" s="16" t="n">
        <v>0.0837106601429056</v>
      </c>
      <c r="N22" s="16" t="n">
        <v>0.0702411724043561</v>
      </c>
      <c r="O22" s="16" t="n">
        <v>0.0677212886626626</v>
      </c>
      <c r="P22" s="16" t="n">
        <v>0.0526606643654774</v>
      </c>
      <c r="Q22" s="16" t="n">
        <v>0.0699010655104629</v>
      </c>
      <c r="R22" s="16" t="n">
        <v>0.0467223803176112</v>
      </c>
      <c r="S22" s="16" t="n">
        <v>0.0779897014340763</v>
      </c>
      <c r="T22" s="16" t="n">
        <v>0.0499521193444862</v>
      </c>
      <c r="U22" s="16" t="n">
        <v>0.0615431722659685</v>
      </c>
      <c r="V22" s="16" t="n">
        <v>0.117280211410436</v>
      </c>
      <c r="W22" s="16"/>
      <c r="X22" s="16" t="n">
        <v>0.0620035720685466</v>
      </c>
      <c r="Y22" s="16" t="n">
        <v>0.0661164836583121</v>
      </c>
      <c r="Z22" s="16"/>
      <c r="AA22" s="16" t="n">
        <v>0.0781198237236889</v>
      </c>
      <c r="AB22" s="16" t="n">
        <v>0.0481925172507002</v>
      </c>
      <c r="AC22" s="16" t="n">
        <v>0.0734831278455207</v>
      </c>
      <c r="AD22" s="16"/>
      <c r="AE22" s="16" t="n">
        <v>0.0726242338857569</v>
      </c>
      <c r="AF22" s="16" t="n">
        <v>0.0510204967069217</v>
      </c>
      <c r="AG22" s="16" t="n">
        <v>0.0660187331970891</v>
      </c>
      <c r="AH22" s="16"/>
      <c r="AI22" s="16" t="n">
        <v>0.0581583418829129</v>
      </c>
      <c r="AJ22" s="16" t="n">
        <v>0.0619075583237673</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0.0526021275466385</v>
      </c>
      <c r="D29" s="16" t="n">
        <v>0.0580921260330688</v>
      </c>
      <c r="E29" s="16" t="n">
        <v>0.0474434360307186</v>
      </c>
      <c r="F29" s="16"/>
      <c r="G29" s="16" t="n">
        <v>0.0408636775830372</v>
      </c>
      <c r="H29" s="16" t="n">
        <v>0.0576981754719806</v>
      </c>
      <c r="I29" s="16" t="n">
        <v>0.0524973932791642</v>
      </c>
      <c r="J29" s="16"/>
      <c r="K29" s="16" t="n">
        <v>0.0586531117514066</v>
      </c>
      <c r="L29" s="16" t="n">
        <v>0.0523310217210095</v>
      </c>
      <c r="M29" s="16" t="n">
        <v>0.0406626603611668</v>
      </c>
      <c r="N29" s="16" t="n">
        <v>0.0500048487773298</v>
      </c>
      <c r="O29" s="16" t="n">
        <v>0.053330977890707</v>
      </c>
      <c r="P29" s="16" t="n">
        <v>0.0667231520328546</v>
      </c>
      <c r="Q29" s="16" t="n">
        <v>0.0491740437389411</v>
      </c>
      <c r="R29" s="16" t="n">
        <v>0.0327592155432984</v>
      </c>
      <c r="S29" s="16" t="n">
        <v>0.0730953359137216</v>
      </c>
      <c r="T29" s="16" t="n">
        <v>0.0418710771020567</v>
      </c>
      <c r="U29" s="16" t="n">
        <v>0.0111774919134802</v>
      </c>
      <c r="V29" s="16" t="n">
        <v>0.0741499352555327</v>
      </c>
      <c r="W29" s="16"/>
      <c r="X29" s="16" t="n">
        <v>0.060601635011227</v>
      </c>
      <c r="Y29" s="16" t="n">
        <v>0.0389351685817759</v>
      </c>
      <c r="Z29" s="16"/>
      <c r="AA29" s="16" t="n">
        <v>0.0233709771050262</v>
      </c>
      <c r="AB29" s="16" t="n">
        <v>0.0395531706263045</v>
      </c>
      <c r="AC29" s="16" t="n">
        <v>0.091167553660284</v>
      </c>
      <c r="AD29" s="16"/>
      <c r="AE29" s="16" t="n">
        <v>0.0507718306382758</v>
      </c>
      <c r="AF29" s="16" t="n">
        <v>0.0453272125515044</v>
      </c>
      <c r="AG29" s="16" t="n">
        <v>0.0729898310818437</v>
      </c>
      <c r="AH29" s="16"/>
      <c r="AI29" s="16" t="n">
        <v>0.0319316065974835</v>
      </c>
      <c r="AJ29" s="16" t="n">
        <v>0.0270292895714902</v>
      </c>
    </row>
    <row r="30">
      <c r="B30" s="17" t="s">
        <v>270</v>
      </c>
      <c r="C30" s="22" t="n">
        <v>0.0663350296154555</v>
      </c>
      <c r="D30" s="22" t="n">
        <v>0.0814795561354869</v>
      </c>
      <c r="E30" s="22" t="n">
        <v>0.0506397869950309</v>
      </c>
      <c r="F30" s="22"/>
      <c r="G30" s="22" t="n">
        <v>0.0494950387155887</v>
      </c>
      <c r="H30" s="22" t="n">
        <v>0.072739379806055</v>
      </c>
      <c r="I30" s="22" t="n">
        <v>0.0670280591647042</v>
      </c>
      <c r="J30" s="22"/>
      <c r="K30" s="22" t="n">
        <v>0.0542738088391409</v>
      </c>
      <c r="L30" s="22" t="n">
        <v>0.0561353782242854</v>
      </c>
      <c r="M30" s="22" t="n">
        <v>0.104427697008349</v>
      </c>
      <c r="N30" s="22" t="n">
        <v>0.0641780977263209</v>
      </c>
      <c r="O30" s="22" t="n">
        <v>0.0652310025782677</v>
      </c>
      <c r="P30" s="22" t="n">
        <v>0.0893617181325298</v>
      </c>
      <c r="Q30" s="22" t="n">
        <v>0.0636843925127965</v>
      </c>
      <c r="R30" s="22" t="n">
        <v>0.0737239118784793</v>
      </c>
      <c r="S30" s="22" t="n">
        <v>0.0478227832122545</v>
      </c>
      <c r="T30" s="22" t="n">
        <v>0.0651808509290651</v>
      </c>
      <c r="U30" s="22" t="n">
        <v>0.0628350577604108</v>
      </c>
      <c r="V30" s="22" t="n">
        <v>0.0803769522895101</v>
      </c>
      <c r="W30" s="22"/>
      <c r="X30" s="22" t="n">
        <v>0.0746961417774543</v>
      </c>
      <c r="Y30" s="22" t="n">
        <v>0.052050278044875</v>
      </c>
      <c r="Z30" s="22"/>
      <c r="AA30" s="22" t="n">
        <v>0.0470855429692498</v>
      </c>
      <c r="AB30" s="22" t="n">
        <v>0.0595719921877183</v>
      </c>
      <c r="AC30" s="22" t="n">
        <v>0.0892836114987578</v>
      </c>
      <c r="AD30" s="22"/>
      <c r="AE30" s="22" t="n">
        <v>0.0630542922327845</v>
      </c>
      <c r="AF30" s="22" t="n">
        <v>0.0693029766390293</v>
      </c>
      <c r="AG30" s="22" t="n">
        <v>0.0687175025886604</v>
      </c>
      <c r="AH30" s="22"/>
      <c r="AI30" s="22" t="n">
        <v>0.0530445660729255</v>
      </c>
      <c r="AJ30" s="22" t="n">
        <v>0.0507455960073823</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275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276</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277</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278</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279</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280</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281</v>
      </c>
      <c r="C14" s="16" t="n">
        <v>0</v>
      </c>
      <c r="D14" s="16" t="n">
        <v>0</v>
      </c>
      <c r="E14" s="16" t="n">
        <v>0</v>
      </c>
      <c r="F14" s="16"/>
      <c r="G14" s="16" t="n">
        <v>0</v>
      </c>
      <c r="H14" s="16" t="n">
        <v>0</v>
      </c>
      <c r="I14" s="16" t="n">
        <v>0</v>
      </c>
      <c r="J14" s="16"/>
      <c r="K14" s="16" t="n">
        <v>0</v>
      </c>
      <c r="L14" s="16" t="n">
        <v>0</v>
      </c>
      <c r="M14" s="16" t="n">
        <v>0</v>
      </c>
      <c r="N14" s="16" t="n">
        <v>0</v>
      </c>
      <c r="O14" s="16" t="n">
        <v>0</v>
      </c>
      <c r="P14" s="16" t="n">
        <v>0</v>
      </c>
      <c r="Q14" s="16" t="n">
        <v>0</v>
      </c>
      <c r="R14" s="16" t="n">
        <v>0</v>
      </c>
      <c r="S14" s="16" t="n">
        <v>0</v>
      </c>
      <c r="T14" s="16" t="n">
        <v>0</v>
      </c>
      <c r="U14" s="16" t="n">
        <v>0</v>
      </c>
      <c r="V14" s="16" t="n">
        <v>0</v>
      </c>
      <c r="W14" s="16"/>
      <c r="X14" s="16" t="n">
        <v>0</v>
      </c>
      <c r="Y14" s="16" t="n">
        <v>0</v>
      </c>
      <c r="Z14" s="16"/>
      <c r="AA14" s="16" t="n">
        <v>0</v>
      </c>
      <c r="AB14" s="16" t="n">
        <v>0</v>
      </c>
      <c r="AC14" s="16" t="n">
        <v>0</v>
      </c>
      <c r="AD14" s="16"/>
      <c r="AE14" s="16" t="n">
        <v>0</v>
      </c>
      <c r="AF14" s="16" t="n">
        <v>0</v>
      </c>
      <c r="AG14" s="16" t="n">
        <v>0</v>
      </c>
      <c r="AH14" s="16"/>
      <c r="AI14" s="16" t="n">
        <v>0</v>
      </c>
      <c r="AJ14" s="16" t="n">
        <v>0</v>
      </c>
    </row>
    <row r="15">
      <c r="B15" s="17" t="s">
        <v>282</v>
      </c>
      <c r="C15" s="16" t="n">
        <v>0</v>
      </c>
      <c r="D15" s="16" t="n">
        <v>0</v>
      </c>
      <c r="E15" s="16" t="n">
        <v>0</v>
      </c>
      <c r="F15" s="16"/>
      <c r="G15" s="16" t="n">
        <v>0</v>
      </c>
      <c r="H15" s="16" t="n">
        <v>0</v>
      </c>
      <c r="I15" s="16" t="n">
        <v>0</v>
      </c>
      <c r="J15" s="16"/>
      <c r="K15" s="16" t="n">
        <v>0</v>
      </c>
      <c r="L15" s="16" t="n">
        <v>0</v>
      </c>
      <c r="M15" s="16" t="n">
        <v>0</v>
      </c>
      <c r="N15" s="16" t="n">
        <v>0</v>
      </c>
      <c r="O15" s="16" t="n">
        <v>0</v>
      </c>
      <c r="P15" s="16" t="n">
        <v>0</v>
      </c>
      <c r="Q15" s="16" t="n">
        <v>0</v>
      </c>
      <c r="R15" s="16" t="n">
        <v>0</v>
      </c>
      <c r="S15" s="16" t="n">
        <v>0</v>
      </c>
      <c r="T15" s="16" t="n">
        <v>0</v>
      </c>
      <c r="U15" s="16" t="n">
        <v>0</v>
      </c>
      <c r="V15" s="16" t="n">
        <v>0</v>
      </c>
      <c r="W15" s="16"/>
      <c r="X15" s="16" t="n">
        <v>0</v>
      </c>
      <c r="Y15" s="16" t="n">
        <v>0</v>
      </c>
      <c r="Z15" s="16"/>
      <c r="AA15" s="16" t="n">
        <v>0</v>
      </c>
      <c r="AB15" s="16" t="n">
        <v>0</v>
      </c>
      <c r="AC15" s="16" t="n">
        <v>0</v>
      </c>
      <c r="AD15" s="16"/>
      <c r="AE15" s="16" t="n">
        <v>0</v>
      </c>
      <c r="AF15" s="16" t="n">
        <v>0</v>
      </c>
      <c r="AG15" s="16" t="n">
        <v>0</v>
      </c>
      <c r="AH15" s="16"/>
      <c r="AI15" s="16" t="n">
        <v>0</v>
      </c>
      <c r="AJ15" s="16" t="n">
        <v>0</v>
      </c>
    </row>
    <row r="16">
      <c r="B16" s="17" t="s">
        <v>283</v>
      </c>
      <c r="C16" s="16" t="n">
        <v>0</v>
      </c>
      <c r="D16" s="16" t="n">
        <v>0</v>
      </c>
      <c r="E16" s="16" t="n">
        <v>0</v>
      </c>
      <c r="F16" s="16"/>
      <c r="G16" s="16" t="n">
        <v>0</v>
      </c>
      <c r="H16" s="16" t="n">
        <v>0</v>
      </c>
      <c r="I16" s="16" t="n">
        <v>0</v>
      </c>
      <c r="J16" s="16"/>
      <c r="K16" s="16" t="n">
        <v>0</v>
      </c>
      <c r="L16" s="16" t="n">
        <v>0</v>
      </c>
      <c r="M16" s="16" t="n">
        <v>0</v>
      </c>
      <c r="N16" s="16" t="n">
        <v>0</v>
      </c>
      <c r="O16" s="16" t="n">
        <v>0</v>
      </c>
      <c r="P16" s="16" t="n">
        <v>0</v>
      </c>
      <c r="Q16" s="16" t="n">
        <v>0</v>
      </c>
      <c r="R16" s="16" t="n">
        <v>0</v>
      </c>
      <c r="S16" s="16" t="n">
        <v>0</v>
      </c>
      <c r="T16" s="16" t="n">
        <v>0</v>
      </c>
      <c r="U16" s="16" t="n">
        <v>0</v>
      </c>
      <c r="V16" s="16" t="n">
        <v>0</v>
      </c>
      <c r="W16" s="16"/>
      <c r="X16" s="16" t="n">
        <v>0</v>
      </c>
      <c r="Y16" s="16" t="n">
        <v>0</v>
      </c>
      <c r="Z16" s="16"/>
      <c r="AA16" s="16" t="n">
        <v>0</v>
      </c>
      <c r="AB16" s="16" t="n">
        <v>0</v>
      </c>
      <c r="AC16" s="16" t="n">
        <v>0</v>
      </c>
      <c r="AD16" s="16"/>
      <c r="AE16" s="16" t="n">
        <v>0</v>
      </c>
      <c r="AF16" s="16" t="n">
        <v>0</v>
      </c>
      <c r="AG16" s="16" t="n">
        <v>0</v>
      </c>
      <c r="AH16" s="16"/>
      <c r="AI16" s="16" t="n">
        <v>0</v>
      </c>
      <c r="AJ16" s="16" t="n">
        <v>0</v>
      </c>
    </row>
    <row r="17">
      <c r="B17" s="17" t="s">
        <v>284</v>
      </c>
      <c r="C17" s="16" t="n">
        <v>0</v>
      </c>
      <c r="D17" s="16" t="n">
        <v>0</v>
      </c>
      <c r="E17" s="16" t="n">
        <v>0</v>
      </c>
      <c r="F17" s="16"/>
      <c r="G17" s="16" t="n">
        <v>0</v>
      </c>
      <c r="H17" s="16" t="n">
        <v>0</v>
      </c>
      <c r="I17" s="16" t="n">
        <v>0</v>
      </c>
      <c r="J17" s="16"/>
      <c r="K17" s="16" t="n">
        <v>0</v>
      </c>
      <c r="L17" s="16" t="n">
        <v>0</v>
      </c>
      <c r="M17" s="16" t="n">
        <v>0</v>
      </c>
      <c r="N17" s="16" t="n">
        <v>0</v>
      </c>
      <c r="O17" s="16" t="n">
        <v>0</v>
      </c>
      <c r="P17" s="16" t="n">
        <v>0</v>
      </c>
      <c r="Q17" s="16" t="n">
        <v>0</v>
      </c>
      <c r="R17" s="16" t="n">
        <v>0</v>
      </c>
      <c r="S17" s="16" t="n">
        <v>0</v>
      </c>
      <c r="T17" s="16" t="n">
        <v>0</v>
      </c>
      <c r="U17" s="16" t="n">
        <v>0</v>
      </c>
      <c r="V17" s="16" t="n">
        <v>0</v>
      </c>
      <c r="W17" s="16"/>
      <c r="X17" s="16" t="n">
        <v>0</v>
      </c>
      <c r="Y17" s="16" t="n">
        <v>0</v>
      </c>
      <c r="Z17" s="16"/>
      <c r="AA17" s="16" t="n">
        <v>0</v>
      </c>
      <c r="AB17" s="16" t="n">
        <v>0</v>
      </c>
      <c r="AC17" s="16" t="n">
        <v>0</v>
      </c>
      <c r="AD17" s="16"/>
      <c r="AE17" s="16" t="n">
        <v>0</v>
      </c>
      <c r="AF17" s="16" t="n">
        <v>0</v>
      </c>
      <c r="AG17" s="16" t="n">
        <v>0</v>
      </c>
      <c r="AH17" s="16"/>
      <c r="AI17" s="16" t="n">
        <v>0</v>
      </c>
      <c r="AJ17" s="16" t="n">
        <v>0</v>
      </c>
    </row>
    <row r="18">
      <c r="B18" s="17" t="s">
        <v>285</v>
      </c>
      <c r="C18" s="16" t="n">
        <v>0</v>
      </c>
      <c r="D18" s="16" t="n">
        <v>0</v>
      </c>
      <c r="E18" s="16" t="n">
        <v>0</v>
      </c>
      <c r="F18" s="16"/>
      <c r="G18" s="16" t="n">
        <v>0</v>
      </c>
      <c r="H18" s="16" t="n">
        <v>0</v>
      </c>
      <c r="I18" s="16" t="n">
        <v>0</v>
      </c>
      <c r="J18" s="16"/>
      <c r="K18" s="16" t="n">
        <v>0</v>
      </c>
      <c r="L18" s="16" t="n">
        <v>0</v>
      </c>
      <c r="M18" s="16" t="n">
        <v>0</v>
      </c>
      <c r="N18" s="16" t="n">
        <v>0</v>
      </c>
      <c r="O18" s="16" t="n">
        <v>0</v>
      </c>
      <c r="P18" s="16" t="n">
        <v>0</v>
      </c>
      <c r="Q18" s="16" t="n">
        <v>0</v>
      </c>
      <c r="R18" s="16" t="n">
        <v>0</v>
      </c>
      <c r="S18" s="16" t="n">
        <v>0</v>
      </c>
      <c r="T18" s="16" t="n">
        <v>0</v>
      </c>
      <c r="U18" s="16" t="n">
        <v>0</v>
      </c>
      <c r="V18" s="16" t="n">
        <v>0</v>
      </c>
      <c r="W18" s="16"/>
      <c r="X18" s="16" t="n">
        <v>0</v>
      </c>
      <c r="Y18" s="16" t="n">
        <v>0</v>
      </c>
      <c r="Z18" s="16"/>
      <c r="AA18" s="16" t="n">
        <v>0</v>
      </c>
      <c r="AB18" s="16" t="n">
        <v>0</v>
      </c>
      <c r="AC18" s="16" t="n">
        <v>0</v>
      </c>
      <c r="AD18" s="16"/>
      <c r="AE18" s="16" t="n">
        <v>0</v>
      </c>
      <c r="AF18" s="16" t="n">
        <v>0</v>
      </c>
      <c r="AG18" s="16" t="n">
        <v>0</v>
      </c>
      <c r="AH18" s="16"/>
      <c r="AI18" s="16" t="n">
        <v>0</v>
      </c>
      <c r="AJ18" s="16" t="n">
        <v>0</v>
      </c>
    </row>
    <row r="19">
      <c r="B19" s="17" t="s">
        <v>286</v>
      </c>
      <c r="C19" s="16" t="n">
        <v>0.382061638260365</v>
      </c>
      <c r="D19" s="16" t="n">
        <v>0.395414061619271</v>
      </c>
      <c r="E19" s="16" t="n">
        <v>0.375401784127747</v>
      </c>
      <c r="F19" s="16"/>
      <c r="G19" s="16" t="n">
        <v>0.366301266882594</v>
      </c>
      <c r="H19" s="16" t="n">
        <v>0.35171781149417</v>
      </c>
      <c r="I19" s="16" t="n">
        <v>0.416515734447524</v>
      </c>
      <c r="J19" s="16"/>
      <c r="K19" s="16" t="n">
        <v>0.443480449726422</v>
      </c>
      <c r="L19" s="16" t="n">
        <v>0.381730800846945</v>
      </c>
      <c r="M19" s="16" t="n">
        <v>0.3572677970023</v>
      </c>
      <c r="N19" s="16" t="n">
        <v>0.457374827651058</v>
      </c>
      <c r="O19" s="16" t="n">
        <v>0.421141407347912</v>
      </c>
      <c r="P19" s="16" t="n">
        <v>0.346195756206791</v>
      </c>
      <c r="Q19" s="16" t="n">
        <v>0.344344094936505</v>
      </c>
      <c r="R19" s="16" t="n">
        <v>0.362372716713849</v>
      </c>
      <c r="S19" s="16" t="n">
        <v>0.330823678778013</v>
      </c>
      <c r="T19" s="16" t="n">
        <v>0.340495873428533</v>
      </c>
      <c r="U19" s="16" t="n">
        <v>0.38152560966223</v>
      </c>
      <c r="V19" s="16" t="n">
        <v>0.392463157925949</v>
      </c>
      <c r="W19" s="16"/>
      <c r="X19" s="16" t="n">
        <v>0.364163362702566</v>
      </c>
      <c r="Y19" s="16" t="n">
        <v>0.412640395599249</v>
      </c>
      <c r="Z19" s="16"/>
      <c r="AA19" s="16" t="n">
        <v>0.442075688823248</v>
      </c>
      <c r="AB19" s="16" t="n">
        <v>0.354709354722919</v>
      </c>
      <c r="AC19" s="16" t="n">
        <v>0.375302193383576</v>
      </c>
      <c r="AD19" s="16"/>
      <c r="AE19" s="16" t="n">
        <v>0.406770294858288</v>
      </c>
      <c r="AF19" s="16" t="n">
        <v>0.36623747043326</v>
      </c>
      <c r="AG19" s="16" t="n">
        <v>0.350185594421805</v>
      </c>
      <c r="AH19" s="16"/>
      <c r="AI19" s="16" t="n">
        <v>0.442922462934495</v>
      </c>
      <c r="AJ19" s="16" t="n">
        <v>0.347429813633145</v>
      </c>
    </row>
    <row r="20">
      <c r="B20" s="17" t="s">
        <v>287</v>
      </c>
      <c r="C20" s="16" t="n">
        <v>0.316173643028303</v>
      </c>
      <c r="D20" s="16" t="n">
        <v>0.295823770603734</v>
      </c>
      <c r="E20" s="16" t="n">
        <v>0.333303021039195</v>
      </c>
      <c r="F20" s="16"/>
      <c r="G20" s="16" t="n">
        <v>0.347828946214788</v>
      </c>
      <c r="H20" s="16" t="n">
        <v>0.323235596603453</v>
      </c>
      <c r="I20" s="16" t="n">
        <v>0.297101232103218</v>
      </c>
      <c r="J20" s="16"/>
      <c r="K20" s="16" t="n">
        <v>0.347025237919269</v>
      </c>
      <c r="L20" s="16" t="n">
        <v>0.322686475383444</v>
      </c>
      <c r="M20" s="16" t="n">
        <v>0.286473417899847</v>
      </c>
      <c r="N20" s="16" t="n">
        <v>0.252987462845482</v>
      </c>
      <c r="O20" s="16" t="n">
        <v>0.330977683079107</v>
      </c>
      <c r="P20" s="16" t="n">
        <v>0.306602053603652</v>
      </c>
      <c r="Q20" s="16" t="n">
        <v>0.333734470194312</v>
      </c>
      <c r="R20" s="16" t="n">
        <v>0.365679035019428</v>
      </c>
      <c r="S20" s="16" t="n">
        <v>0.356754107950832</v>
      </c>
      <c r="T20" s="16" t="n">
        <v>0.267625102963155</v>
      </c>
      <c r="U20" s="16" t="n">
        <v>0.2430527725758</v>
      </c>
      <c r="V20" s="16" t="n">
        <v>0.374471443582967</v>
      </c>
      <c r="W20" s="16"/>
      <c r="X20" s="16" t="n">
        <v>0.311113900529681</v>
      </c>
      <c r="Y20" s="16" t="n">
        <v>0.324818086877822</v>
      </c>
      <c r="Z20" s="16"/>
      <c r="AA20" s="16" t="n">
        <v>0.296295395643347</v>
      </c>
      <c r="AB20" s="16" t="n">
        <v>0.351016506465246</v>
      </c>
      <c r="AC20" s="16" t="n">
        <v>0.283926500891422</v>
      </c>
      <c r="AD20" s="16"/>
      <c r="AE20" s="16" t="n">
        <v>0.316289484392786</v>
      </c>
      <c r="AF20" s="16" t="n">
        <v>0.329891149558002</v>
      </c>
      <c r="AG20" s="16" t="n">
        <v>0.286592090866205</v>
      </c>
      <c r="AH20" s="16"/>
      <c r="AI20" s="16" t="n">
        <v>0.307607417347077</v>
      </c>
      <c r="AJ20" s="16" t="n">
        <v>0.348320433681104</v>
      </c>
    </row>
    <row r="21">
      <c r="B21" s="17" t="s">
        <v>288</v>
      </c>
      <c r="C21" s="16" t="n">
        <v>0</v>
      </c>
      <c r="D21" s="16" t="n">
        <v>0</v>
      </c>
      <c r="E21" s="16" t="n">
        <v>0</v>
      </c>
      <c r="F21" s="16"/>
      <c r="G21" s="16" t="n">
        <v>0</v>
      </c>
      <c r="H21" s="16" t="n">
        <v>0</v>
      </c>
      <c r="I21" s="16" t="n">
        <v>0</v>
      </c>
      <c r="J21" s="16"/>
      <c r="K21" s="16" t="n">
        <v>0</v>
      </c>
      <c r="L21" s="16" t="n">
        <v>0</v>
      </c>
      <c r="M21" s="16" t="n">
        <v>0</v>
      </c>
      <c r="N21" s="16" t="n">
        <v>0</v>
      </c>
      <c r="O21" s="16" t="n">
        <v>0</v>
      </c>
      <c r="P21" s="16" t="n">
        <v>0</v>
      </c>
      <c r="Q21" s="16" t="n">
        <v>0</v>
      </c>
      <c r="R21" s="16" t="n">
        <v>0</v>
      </c>
      <c r="S21" s="16" t="n">
        <v>0</v>
      </c>
      <c r="T21" s="16" t="n">
        <v>0</v>
      </c>
      <c r="U21" s="16" t="n">
        <v>0</v>
      </c>
      <c r="V21" s="16" t="n">
        <v>0</v>
      </c>
      <c r="W21" s="16"/>
      <c r="X21" s="16" t="n">
        <v>0</v>
      </c>
      <c r="Y21" s="16" t="n">
        <v>0</v>
      </c>
      <c r="Z21" s="16"/>
      <c r="AA21" s="16" t="n">
        <v>0</v>
      </c>
      <c r="AB21" s="16" t="n">
        <v>0</v>
      </c>
      <c r="AC21" s="16" t="n">
        <v>0</v>
      </c>
      <c r="AD21" s="16"/>
      <c r="AE21" s="16" t="n">
        <v>0</v>
      </c>
      <c r="AF21" s="16" t="n">
        <v>0</v>
      </c>
      <c r="AG21" s="16" t="n">
        <v>0</v>
      </c>
      <c r="AH21" s="16"/>
      <c r="AI21" s="16" t="n">
        <v>0</v>
      </c>
      <c r="AJ21" s="16" t="n">
        <v>0</v>
      </c>
    </row>
    <row r="22">
      <c r="B22" s="17" t="s">
        <v>289</v>
      </c>
      <c r="C22" s="16" t="n">
        <v>0</v>
      </c>
      <c r="D22" s="16" t="n">
        <v>0</v>
      </c>
      <c r="E22" s="16" t="n">
        <v>0</v>
      </c>
      <c r="F22" s="16"/>
      <c r="G22" s="16" t="n">
        <v>0</v>
      </c>
      <c r="H22" s="16" t="n">
        <v>0</v>
      </c>
      <c r="I22" s="16" t="n">
        <v>0</v>
      </c>
      <c r="J22" s="16"/>
      <c r="K22" s="16" t="n">
        <v>0</v>
      </c>
      <c r="L22" s="16" t="n">
        <v>0</v>
      </c>
      <c r="M22" s="16" t="n">
        <v>0</v>
      </c>
      <c r="N22" s="16" t="n">
        <v>0</v>
      </c>
      <c r="O22" s="16" t="n">
        <v>0</v>
      </c>
      <c r="P22" s="16" t="n">
        <v>0</v>
      </c>
      <c r="Q22" s="16" t="n">
        <v>0</v>
      </c>
      <c r="R22" s="16" t="n">
        <v>0</v>
      </c>
      <c r="S22" s="16" t="n">
        <v>0</v>
      </c>
      <c r="T22" s="16" t="n">
        <v>0</v>
      </c>
      <c r="U22" s="16" t="n">
        <v>0</v>
      </c>
      <c r="V22" s="16" t="n">
        <v>0</v>
      </c>
      <c r="W22" s="16"/>
      <c r="X22" s="16" t="n">
        <v>0</v>
      </c>
      <c r="Y22" s="16" t="n">
        <v>0</v>
      </c>
      <c r="Z22" s="16"/>
      <c r="AA22" s="16" t="n">
        <v>0</v>
      </c>
      <c r="AB22" s="16" t="n">
        <v>0</v>
      </c>
      <c r="AC22" s="16" t="n">
        <v>0</v>
      </c>
      <c r="AD22" s="16"/>
      <c r="AE22" s="16" t="n">
        <v>0</v>
      </c>
      <c r="AF22" s="16" t="n">
        <v>0</v>
      </c>
      <c r="AG22" s="16" t="n">
        <v>0</v>
      </c>
      <c r="AH22" s="16"/>
      <c r="AI22" s="16" t="n">
        <v>0</v>
      </c>
      <c r="AJ22" s="16" t="n">
        <v>0</v>
      </c>
    </row>
    <row r="23">
      <c r="B23" s="17" t="s">
        <v>290</v>
      </c>
      <c r="C23" s="16" t="n">
        <v>0</v>
      </c>
      <c r="D23" s="16" t="n">
        <v>0</v>
      </c>
      <c r="E23" s="16" t="n">
        <v>0</v>
      </c>
      <c r="F23" s="16"/>
      <c r="G23" s="16" t="n">
        <v>0</v>
      </c>
      <c r="H23" s="16" t="n">
        <v>0</v>
      </c>
      <c r="I23" s="16" t="n">
        <v>0</v>
      </c>
      <c r="J23" s="16"/>
      <c r="K23" s="16" t="n">
        <v>0</v>
      </c>
      <c r="L23" s="16" t="n">
        <v>0</v>
      </c>
      <c r="M23" s="16" t="n">
        <v>0</v>
      </c>
      <c r="N23" s="16" t="n">
        <v>0</v>
      </c>
      <c r="O23" s="16" t="n">
        <v>0</v>
      </c>
      <c r="P23" s="16" t="n">
        <v>0</v>
      </c>
      <c r="Q23" s="16" t="n">
        <v>0</v>
      </c>
      <c r="R23" s="16" t="n">
        <v>0</v>
      </c>
      <c r="S23" s="16" t="n">
        <v>0</v>
      </c>
      <c r="T23" s="16" t="n">
        <v>0</v>
      </c>
      <c r="U23" s="16" t="n">
        <v>0</v>
      </c>
      <c r="V23" s="16" t="n">
        <v>0</v>
      </c>
      <c r="W23" s="16"/>
      <c r="X23" s="16" t="n">
        <v>0</v>
      </c>
      <c r="Y23" s="16" t="n">
        <v>0</v>
      </c>
      <c r="Z23" s="16"/>
      <c r="AA23" s="16" t="n">
        <v>0</v>
      </c>
      <c r="AB23" s="16" t="n">
        <v>0</v>
      </c>
      <c r="AC23" s="16" t="n">
        <v>0</v>
      </c>
      <c r="AD23" s="16"/>
      <c r="AE23" s="16" t="n">
        <v>0</v>
      </c>
      <c r="AF23" s="16" t="n">
        <v>0</v>
      </c>
      <c r="AG23" s="16" t="n">
        <v>0</v>
      </c>
      <c r="AH23" s="16"/>
      <c r="AI23" s="16" t="n">
        <v>0</v>
      </c>
      <c r="AJ23" s="16" t="n">
        <v>0</v>
      </c>
    </row>
    <row r="24">
      <c r="B24" s="17" t="s">
        <v>291</v>
      </c>
      <c r="C24" s="16" t="n">
        <v>0</v>
      </c>
      <c r="D24" s="16" t="n">
        <v>0</v>
      </c>
      <c r="E24" s="16" t="n">
        <v>0</v>
      </c>
      <c r="F24" s="16"/>
      <c r="G24" s="16" t="n">
        <v>0</v>
      </c>
      <c r="H24" s="16" t="n">
        <v>0</v>
      </c>
      <c r="I24" s="16" t="n">
        <v>0</v>
      </c>
      <c r="J24" s="16"/>
      <c r="K24" s="16" t="n">
        <v>0</v>
      </c>
      <c r="L24" s="16" t="n">
        <v>0</v>
      </c>
      <c r="M24" s="16" t="n">
        <v>0</v>
      </c>
      <c r="N24" s="16" t="n">
        <v>0</v>
      </c>
      <c r="O24" s="16" t="n">
        <v>0</v>
      </c>
      <c r="P24" s="16" t="n">
        <v>0</v>
      </c>
      <c r="Q24" s="16" t="n">
        <v>0</v>
      </c>
      <c r="R24" s="16" t="n">
        <v>0</v>
      </c>
      <c r="S24" s="16" t="n">
        <v>0</v>
      </c>
      <c r="T24" s="16" t="n">
        <v>0</v>
      </c>
      <c r="U24" s="16" t="n">
        <v>0</v>
      </c>
      <c r="V24" s="16" t="n">
        <v>0</v>
      </c>
      <c r="W24" s="16"/>
      <c r="X24" s="16" t="n">
        <v>0</v>
      </c>
      <c r="Y24" s="16" t="n">
        <v>0</v>
      </c>
      <c r="Z24" s="16"/>
      <c r="AA24" s="16" t="n">
        <v>0</v>
      </c>
      <c r="AB24" s="16" t="n">
        <v>0</v>
      </c>
      <c r="AC24" s="16" t="n">
        <v>0</v>
      </c>
      <c r="AD24" s="16"/>
      <c r="AE24" s="16" t="n">
        <v>0</v>
      </c>
      <c r="AF24" s="16" t="n">
        <v>0</v>
      </c>
      <c r="AG24" s="16" t="n">
        <v>0</v>
      </c>
      <c r="AH24" s="16"/>
      <c r="AI24" s="16" t="n">
        <v>0</v>
      </c>
      <c r="AJ24" s="16" t="n">
        <v>0</v>
      </c>
    </row>
    <row r="25">
      <c r="B25" s="17" t="s">
        <v>292</v>
      </c>
      <c r="C25" s="16" t="n">
        <v>0</v>
      </c>
      <c r="D25" s="16" t="n">
        <v>0</v>
      </c>
      <c r="E25" s="16" t="n">
        <v>0</v>
      </c>
      <c r="F25" s="16"/>
      <c r="G25" s="16" t="n">
        <v>0</v>
      </c>
      <c r="H25" s="16" t="n">
        <v>0</v>
      </c>
      <c r="I25" s="16" t="n">
        <v>0</v>
      </c>
      <c r="J25" s="16"/>
      <c r="K25" s="16" t="n">
        <v>0</v>
      </c>
      <c r="L25" s="16" t="n">
        <v>0</v>
      </c>
      <c r="M25" s="16" t="n">
        <v>0</v>
      </c>
      <c r="N25" s="16" t="n">
        <v>0</v>
      </c>
      <c r="O25" s="16" t="n">
        <v>0</v>
      </c>
      <c r="P25" s="16" t="n">
        <v>0</v>
      </c>
      <c r="Q25" s="16" t="n">
        <v>0</v>
      </c>
      <c r="R25" s="16" t="n">
        <v>0</v>
      </c>
      <c r="S25" s="16" t="n">
        <v>0</v>
      </c>
      <c r="T25" s="16" t="n">
        <v>0</v>
      </c>
      <c r="U25" s="16" t="n">
        <v>0</v>
      </c>
      <c r="V25" s="16" t="n">
        <v>0</v>
      </c>
      <c r="W25" s="16"/>
      <c r="X25" s="16" t="n">
        <v>0</v>
      </c>
      <c r="Y25" s="16" t="n">
        <v>0</v>
      </c>
      <c r="Z25" s="16"/>
      <c r="AA25" s="16" t="n">
        <v>0</v>
      </c>
      <c r="AB25" s="16" t="n">
        <v>0</v>
      </c>
      <c r="AC25" s="16" t="n">
        <v>0</v>
      </c>
      <c r="AD25" s="16"/>
      <c r="AE25" s="16" t="n">
        <v>0</v>
      </c>
      <c r="AF25" s="16" t="n">
        <v>0</v>
      </c>
      <c r="AG25" s="16" t="n">
        <v>0</v>
      </c>
      <c r="AH25" s="16"/>
      <c r="AI25" s="16" t="n">
        <v>0</v>
      </c>
      <c r="AJ25" s="16" t="n">
        <v>0</v>
      </c>
    </row>
    <row r="26">
      <c r="B26" s="17" t="s">
        <v>293</v>
      </c>
      <c r="C26" s="16" t="n">
        <v>0</v>
      </c>
      <c r="D26" s="16" t="n">
        <v>0</v>
      </c>
      <c r="E26" s="16" t="n">
        <v>0</v>
      </c>
      <c r="F26" s="16"/>
      <c r="G26" s="16" t="n">
        <v>0</v>
      </c>
      <c r="H26" s="16" t="n">
        <v>0</v>
      </c>
      <c r="I26" s="16" t="n">
        <v>0</v>
      </c>
      <c r="J26" s="16"/>
      <c r="K26" s="16" t="n">
        <v>0</v>
      </c>
      <c r="L26" s="16" t="n">
        <v>0</v>
      </c>
      <c r="M26" s="16" t="n">
        <v>0</v>
      </c>
      <c r="N26" s="16" t="n">
        <v>0</v>
      </c>
      <c r="O26" s="16" t="n">
        <v>0</v>
      </c>
      <c r="P26" s="16" t="n">
        <v>0</v>
      </c>
      <c r="Q26" s="16" t="n">
        <v>0</v>
      </c>
      <c r="R26" s="16" t="n">
        <v>0</v>
      </c>
      <c r="S26" s="16" t="n">
        <v>0</v>
      </c>
      <c r="T26" s="16" t="n">
        <v>0</v>
      </c>
      <c r="U26" s="16" t="n">
        <v>0</v>
      </c>
      <c r="V26" s="16" t="n">
        <v>0</v>
      </c>
      <c r="W26" s="16"/>
      <c r="X26" s="16" t="n">
        <v>0</v>
      </c>
      <c r="Y26" s="16" t="n">
        <v>0</v>
      </c>
      <c r="Z26" s="16"/>
      <c r="AA26" s="16" t="n">
        <v>0</v>
      </c>
      <c r="AB26" s="16" t="n">
        <v>0</v>
      </c>
      <c r="AC26" s="16" t="n">
        <v>0</v>
      </c>
      <c r="AD26" s="16"/>
      <c r="AE26" s="16" t="n">
        <v>0</v>
      </c>
      <c r="AF26" s="16" t="n">
        <v>0</v>
      </c>
      <c r="AG26" s="16" t="n">
        <v>0</v>
      </c>
      <c r="AH26" s="16"/>
      <c r="AI26" s="16" t="n">
        <v>0</v>
      </c>
      <c r="AJ26" s="16" t="n">
        <v>0</v>
      </c>
    </row>
    <row r="27">
      <c r="B27" s="17" t="s">
        <v>294</v>
      </c>
      <c r="C27" s="16" t="n">
        <v>0</v>
      </c>
      <c r="D27" s="16" t="n">
        <v>0</v>
      </c>
      <c r="E27" s="16" t="n">
        <v>0</v>
      </c>
      <c r="F27" s="16"/>
      <c r="G27" s="16" t="n">
        <v>0</v>
      </c>
      <c r="H27" s="16" t="n">
        <v>0</v>
      </c>
      <c r="I27" s="16" t="n">
        <v>0</v>
      </c>
      <c r="J27" s="16"/>
      <c r="K27" s="16" t="n">
        <v>0</v>
      </c>
      <c r="L27" s="16" t="n">
        <v>0</v>
      </c>
      <c r="M27" s="16" t="n">
        <v>0</v>
      </c>
      <c r="N27" s="16" t="n">
        <v>0</v>
      </c>
      <c r="O27" s="16" t="n">
        <v>0</v>
      </c>
      <c r="P27" s="16" t="n">
        <v>0</v>
      </c>
      <c r="Q27" s="16" t="n">
        <v>0</v>
      </c>
      <c r="R27" s="16" t="n">
        <v>0</v>
      </c>
      <c r="S27" s="16" t="n">
        <v>0</v>
      </c>
      <c r="T27" s="16" t="n">
        <v>0</v>
      </c>
      <c r="U27" s="16" t="n">
        <v>0</v>
      </c>
      <c r="V27" s="16" t="n">
        <v>0</v>
      </c>
      <c r="W27" s="16"/>
      <c r="X27" s="16" t="n">
        <v>0</v>
      </c>
      <c r="Y27" s="16" t="n">
        <v>0</v>
      </c>
      <c r="Z27" s="16"/>
      <c r="AA27" s="16" t="n">
        <v>0</v>
      </c>
      <c r="AB27" s="16" t="n">
        <v>0</v>
      </c>
      <c r="AC27" s="16" t="n">
        <v>0</v>
      </c>
      <c r="AD27" s="16"/>
      <c r="AE27" s="16" t="n">
        <v>0</v>
      </c>
      <c r="AF27" s="16" t="n">
        <v>0</v>
      </c>
      <c r="AG27" s="16" t="n">
        <v>0</v>
      </c>
      <c r="AH27" s="16"/>
      <c r="AI27" s="16" t="n">
        <v>0</v>
      </c>
      <c r="AJ27" s="16" t="n">
        <v>0</v>
      </c>
    </row>
    <row r="28">
      <c r="B28" s="17" t="s">
        <v>295</v>
      </c>
      <c r="C28" s="16" t="n">
        <v>0</v>
      </c>
      <c r="D28" s="16" t="n">
        <v>0</v>
      </c>
      <c r="E28" s="16" t="n">
        <v>0</v>
      </c>
      <c r="F28" s="16"/>
      <c r="G28" s="16" t="n">
        <v>0</v>
      </c>
      <c r="H28" s="16" t="n">
        <v>0</v>
      </c>
      <c r="I28" s="16" t="n">
        <v>0</v>
      </c>
      <c r="J28" s="16"/>
      <c r="K28" s="16" t="n">
        <v>0</v>
      </c>
      <c r="L28" s="16" t="n">
        <v>0</v>
      </c>
      <c r="M28" s="16" t="n">
        <v>0</v>
      </c>
      <c r="N28" s="16" t="n">
        <v>0</v>
      </c>
      <c r="O28" s="16" t="n">
        <v>0</v>
      </c>
      <c r="P28" s="16" t="n">
        <v>0</v>
      </c>
      <c r="Q28" s="16" t="n">
        <v>0</v>
      </c>
      <c r="R28" s="16" t="n">
        <v>0</v>
      </c>
      <c r="S28" s="16" t="n">
        <v>0</v>
      </c>
      <c r="T28" s="16" t="n">
        <v>0</v>
      </c>
      <c r="U28" s="16" t="n">
        <v>0</v>
      </c>
      <c r="V28" s="16" t="n">
        <v>0</v>
      </c>
      <c r="W28" s="16"/>
      <c r="X28" s="16" t="n">
        <v>0</v>
      </c>
      <c r="Y28" s="16" t="n">
        <v>0</v>
      </c>
      <c r="Z28" s="16"/>
      <c r="AA28" s="16" t="n">
        <v>0</v>
      </c>
      <c r="AB28" s="16" t="n">
        <v>0</v>
      </c>
      <c r="AC28" s="16" t="n">
        <v>0</v>
      </c>
      <c r="AD28" s="16"/>
      <c r="AE28" s="16" t="n">
        <v>0</v>
      </c>
      <c r="AF28" s="16" t="n">
        <v>0</v>
      </c>
      <c r="AG28" s="16" t="n">
        <v>0</v>
      </c>
      <c r="AH28" s="16"/>
      <c r="AI28" s="16" t="n">
        <v>0</v>
      </c>
      <c r="AJ28" s="16" t="n">
        <v>0</v>
      </c>
    </row>
    <row r="29">
      <c r="B29" s="17" t="s">
        <v>269</v>
      </c>
      <c r="C29" s="16" t="n">
        <v>0.0971003837757643</v>
      </c>
      <c r="D29" s="16" t="n">
        <v>0.0961580373597165</v>
      </c>
      <c r="E29" s="16" t="n">
        <v>0.0969143010413461</v>
      </c>
      <c r="F29" s="16"/>
      <c r="G29" s="16" t="n">
        <v>0.0851390759975142</v>
      </c>
      <c r="H29" s="16" t="n">
        <v>0.102224594826842</v>
      </c>
      <c r="I29" s="16" t="n">
        <v>0.097057468594356</v>
      </c>
      <c r="J29" s="16"/>
      <c r="K29" s="16" t="n">
        <v>0.084621813799302</v>
      </c>
      <c r="L29" s="16" t="n">
        <v>0.0580326429216915</v>
      </c>
      <c r="M29" s="16" t="n">
        <v>0.101227979682375</v>
      </c>
      <c r="N29" s="16" t="n">
        <v>0.147433781203387</v>
      </c>
      <c r="O29" s="16" t="n">
        <v>0.0586814191253652</v>
      </c>
      <c r="P29" s="16" t="n">
        <v>0.11840499316902</v>
      </c>
      <c r="Q29" s="16" t="n">
        <v>0.128460811604429</v>
      </c>
      <c r="R29" s="16" t="n">
        <v>0.0816426314118642</v>
      </c>
      <c r="S29" s="16" t="n">
        <v>0.0856264641929494</v>
      </c>
      <c r="T29" s="16" t="n">
        <v>0.140312441151529</v>
      </c>
      <c r="U29" s="16" t="n">
        <v>0.0867089722548676</v>
      </c>
      <c r="V29" s="16" t="n">
        <v>0.0741499352555327</v>
      </c>
      <c r="W29" s="16"/>
      <c r="X29" s="16" t="n">
        <v>0.0953698993286899</v>
      </c>
      <c r="Y29" s="16" t="n">
        <v>0.100056873288674</v>
      </c>
      <c r="Z29" s="16"/>
      <c r="AA29" s="16" t="n">
        <v>0.0939530003297152</v>
      </c>
      <c r="AB29" s="16" t="n">
        <v>0.0791547052925826</v>
      </c>
      <c r="AC29" s="16" t="n">
        <v>0.123376726871166</v>
      </c>
      <c r="AD29" s="16"/>
      <c r="AE29" s="16" t="n">
        <v>0.0929415824367759</v>
      </c>
      <c r="AF29" s="16" t="n">
        <v>0.100104868092545</v>
      </c>
      <c r="AG29" s="16" t="n">
        <v>0.101737710007416</v>
      </c>
      <c r="AH29" s="16"/>
      <c r="AI29" s="16" t="n">
        <v>0.0923143459025197</v>
      </c>
      <c r="AJ29" s="16" t="n">
        <v>0.0848242552189524</v>
      </c>
    </row>
    <row r="30">
      <c r="B30" s="17" t="s">
        <v>270</v>
      </c>
      <c r="C30" s="22" t="n">
        <v>0.204664334935568</v>
      </c>
      <c r="D30" s="22" t="n">
        <v>0.212604130417278</v>
      </c>
      <c r="E30" s="22" t="n">
        <v>0.194380893791711</v>
      </c>
      <c r="F30" s="22"/>
      <c r="G30" s="22" t="n">
        <v>0.200730710905104</v>
      </c>
      <c r="H30" s="22" t="n">
        <v>0.222821997075535</v>
      </c>
      <c r="I30" s="22" t="n">
        <v>0.189325564854902</v>
      </c>
      <c r="J30" s="22"/>
      <c r="K30" s="22" t="n">
        <v>0.124872498555007</v>
      </c>
      <c r="L30" s="22" t="n">
        <v>0.237550080847919</v>
      </c>
      <c r="M30" s="22" t="n">
        <v>0.255030805415478</v>
      </c>
      <c r="N30" s="22" t="n">
        <v>0.142203928300073</v>
      </c>
      <c r="O30" s="22" t="n">
        <v>0.189199490447616</v>
      </c>
      <c r="P30" s="22" t="n">
        <v>0.228797197020537</v>
      </c>
      <c r="Q30" s="22" t="n">
        <v>0.193460623264754</v>
      </c>
      <c r="R30" s="22" t="n">
        <v>0.190305616854859</v>
      </c>
      <c r="S30" s="22" t="n">
        <v>0.226795749078205</v>
      </c>
      <c r="T30" s="22" t="n">
        <v>0.251566582456784</v>
      </c>
      <c r="U30" s="22" t="n">
        <v>0.288712645507103</v>
      </c>
      <c r="V30" s="22" t="n">
        <v>0.158915463235551</v>
      </c>
      <c r="W30" s="22"/>
      <c r="X30" s="22" t="n">
        <v>0.229352837439063</v>
      </c>
      <c r="Y30" s="22" t="n">
        <v>0.162484644234256</v>
      </c>
      <c r="Z30" s="22"/>
      <c r="AA30" s="22" t="n">
        <v>0.16767591520369</v>
      </c>
      <c r="AB30" s="22" t="n">
        <v>0.215119433519252</v>
      </c>
      <c r="AC30" s="22" t="n">
        <v>0.217394578853836</v>
      </c>
      <c r="AD30" s="22"/>
      <c r="AE30" s="22" t="n">
        <v>0.18399863831215</v>
      </c>
      <c r="AF30" s="22" t="n">
        <v>0.203766511916193</v>
      </c>
      <c r="AG30" s="22" t="n">
        <v>0.261484604704575</v>
      </c>
      <c r="AH30" s="22"/>
      <c r="AI30" s="22" t="n">
        <v>0.157155773815908</v>
      </c>
      <c r="AJ30" s="22" t="n">
        <v>0.219425497466798</v>
      </c>
    </row>
    <row r="31">
      <c r="B31" s="18"/>
    </row>
    <row r="32">
      <c r="B32" t="s">
        <v>63</v>
      </c>
    </row>
    <row r="33">
      <c r="B33" t="s">
        <v>64</v>
      </c>
    </row>
    <row r="35">
      <c r="B35"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309</v>
      </c>
    </row>
    <row r="6" ht="50" customHeight="1">
      <c r="B6" s="19" t="s">
        <v>15</v>
      </c>
      <c r="C6" s="19" t="s">
        <v>296</v>
      </c>
      <c r="D6" s="19" t="s">
        <v>297</v>
      </c>
      <c r="E6" s="19" t="s">
        <v>298</v>
      </c>
      <c r="F6" s="19" t="s">
        <v>299</v>
      </c>
      <c r="G6" s="19" t="s">
        <v>300</v>
      </c>
      <c r="H6" s="19" t="s">
        <v>301</v>
      </c>
      <c r="I6" s="19" t="s">
        <v>302</v>
      </c>
      <c r="J6" s="19" t="s">
        <v>303</v>
      </c>
      <c r="K6" s="19" t="s">
        <v>304</v>
      </c>
      <c r="L6" s="19" t="s">
        <v>305</v>
      </c>
      <c r="M6" s="19" t="s">
        <v>306</v>
      </c>
      <c r="N6" s="19" t="s">
        <v>307</v>
      </c>
    </row>
    <row r="7">
      <c r="B7" s="17" t="s">
        <v>57</v>
      </c>
      <c r="C7" s="16" t="n">
        <v>0.0198767341549753</v>
      </c>
      <c r="D7" s="16" t="n">
        <v>0.0197481783441709</v>
      </c>
      <c r="E7" s="16" t="n">
        <v>0.0237672320069224</v>
      </c>
      <c r="F7" s="16" t="n">
        <v>0.0269098936863347</v>
      </c>
      <c r="G7" s="16" t="n">
        <v>0.12884398329949</v>
      </c>
      <c r="H7" s="16" t="n">
        <v>0.0323923411620902</v>
      </c>
      <c r="I7" s="16" t="n">
        <v>0.0191806719590009</v>
      </c>
      <c r="J7" s="16" t="n">
        <v>0.0242851826296712</v>
      </c>
      <c r="K7" s="16" t="n">
        <v>0.0178484324697977</v>
      </c>
      <c r="L7" s="16" t="n">
        <v>0.0449277550711463</v>
      </c>
      <c r="M7" s="16" t="n">
        <v>0.0363173157728251</v>
      </c>
      <c r="N7" s="16" t="n">
        <v>0.0291172078450035</v>
      </c>
    </row>
    <row r="8">
      <c r="B8" s="17" t="s">
        <v>58</v>
      </c>
      <c r="C8" s="16" t="n">
        <v>0.0712928516020069</v>
      </c>
      <c r="D8" s="16" t="n">
        <v>0.0831255563101228</v>
      </c>
      <c r="E8" s="16" t="n">
        <v>0.135322447409963</v>
      </c>
      <c r="F8" s="16" t="n">
        <v>0.12748832438673</v>
      </c>
      <c r="G8" s="16" t="n">
        <v>0.241487147255155</v>
      </c>
      <c r="H8" s="16" t="n">
        <v>0.0994818452809667</v>
      </c>
      <c r="I8" s="16" t="n">
        <v>0.101740740136456</v>
      </c>
      <c r="J8" s="16" t="n">
        <v>0.105799549785509</v>
      </c>
      <c r="K8" s="16" t="n">
        <v>0.0958348853277588</v>
      </c>
      <c r="L8" s="16" t="n">
        <v>0.203230703276946</v>
      </c>
      <c r="M8" s="16" t="n">
        <v>0.159056077181228</v>
      </c>
      <c r="N8" s="16" t="n">
        <v>0.116387951339048</v>
      </c>
    </row>
    <row r="9">
      <c r="B9" s="17" t="s">
        <v>308</v>
      </c>
      <c r="C9" s="16" t="n">
        <v>0.416794437448266</v>
      </c>
      <c r="D9" s="16" t="n">
        <v>0.452445731045882</v>
      </c>
      <c r="E9" s="16" t="n">
        <v>0.466241351603444</v>
      </c>
      <c r="F9" s="16" t="n">
        <v>0.465269637339012</v>
      </c>
      <c r="G9" s="16" t="n">
        <v>0.324942961951076</v>
      </c>
      <c r="H9" s="16" t="n">
        <v>0.436645791340557</v>
      </c>
      <c r="I9" s="16" t="n">
        <v>0.437214668866206</v>
      </c>
      <c r="J9" s="16" t="n">
        <v>0.453536607592978</v>
      </c>
      <c r="K9" s="16" t="n">
        <v>0.467068333538717</v>
      </c>
      <c r="L9" s="16" t="n">
        <v>0.29582569778126</v>
      </c>
      <c r="M9" s="16" t="n">
        <v>0.406391655055535</v>
      </c>
      <c r="N9" s="16" t="n">
        <v>0.424555009372566</v>
      </c>
    </row>
    <row r="10">
      <c r="B10" s="17" t="s">
        <v>61</v>
      </c>
      <c r="C10" s="16" t="n">
        <v>0.409345243348476</v>
      </c>
      <c r="D10" s="16" t="n">
        <v>0.341765997365782</v>
      </c>
      <c r="E10" s="16" t="n">
        <v>0.250736053312194</v>
      </c>
      <c r="F10" s="16" t="n">
        <v>0.260892887754338</v>
      </c>
      <c r="G10" s="16" t="n">
        <v>0.20451028558873</v>
      </c>
      <c r="H10" s="16" t="n">
        <v>0.331651860077164</v>
      </c>
      <c r="I10" s="16" t="n">
        <v>0.334006333065072</v>
      </c>
      <c r="J10" s="16" t="n">
        <v>0.335177942857155</v>
      </c>
      <c r="K10" s="16" t="n">
        <v>0.331908712761233</v>
      </c>
      <c r="L10" s="16" t="n">
        <v>0.122302611987119</v>
      </c>
      <c r="M10" s="16" t="n">
        <v>0.179161080813838</v>
      </c>
      <c r="N10" s="16" t="n">
        <v>0.327980164929585</v>
      </c>
    </row>
    <row r="11">
      <c r="B11" s="17" t="s">
        <v>94</v>
      </c>
      <c r="C11" s="16" t="n">
        <v>0.0826907334462753</v>
      </c>
      <c r="D11" s="16" t="n">
        <v>0.102914536934042</v>
      </c>
      <c r="E11" s="16" t="n">
        <v>0.123932915667477</v>
      </c>
      <c r="F11" s="16" t="n">
        <v>0.119439256833586</v>
      </c>
      <c r="G11" s="16" t="n">
        <v>0.10021562190555</v>
      </c>
      <c r="H11" s="16" t="n">
        <v>0.0998281621392225</v>
      </c>
      <c r="I11" s="16" t="n">
        <v>0.107857585973266</v>
      </c>
      <c r="J11" s="16" t="n">
        <v>0.0812007171346874</v>
      </c>
      <c r="K11" s="16" t="n">
        <v>0.0873396359024938</v>
      </c>
      <c r="L11" s="16" t="n">
        <v>0.333713231883528</v>
      </c>
      <c r="M11" s="16" t="n">
        <v>0.219073871176575</v>
      </c>
      <c r="N11" s="16" t="n">
        <v>0.101959666513797</v>
      </c>
    </row>
    <row r="12">
      <c r="B12" s="18"/>
      <c r="C12" s="18"/>
      <c r="D12" s="18"/>
      <c r="E12" s="18"/>
      <c r="F12" s="18"/>
      <c r="G12" s="18"/>
      <c r="H12" s="18"/>
      <c r="I12" s="18"/>
      <c r="J12" s="18"/>
      <c r="K12" s="18"/>
      <c r="L12" s="18"/>
      <c r="M12" s="18"/>
      <c r="N12" s="18"/>
    </row>
    <row r="13">
      <c r="B13" t="s">
        <v>63</v>
      </c>
    </row>
    <row r="14">
      <c r="B14" t="s">
        <v>64</v>
      </c>
    </row>
    <row r="18">
      <c r="B18"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0.0198767341549753</v>
      </c>
      <c r="D9" s="16" t="n">
        <v>0.0219119866459879</v>
      </c>
      <c r="E9" s="16" t="n">
        <v>0.0174385173767731</v>
      </c>
      <c r="F9" s="16"/>
      <c r="G9" s="16" t="n">
        <v>0.0208630989892829</v>
      </c>
      <c r="H9" s="16" t="n">
        <v>0.0275587636632712</v>
      </c>
      <c r="I9" s="16" t="n">
        <v>0.0123404338139339</v>
      </c>
      <c r="J9" s="16"/>
      <c r="K9" s="16" t="n">
        <v>0.0263553393136778</v>
      </c>
      <c r="L9" s="16" t="n">
        <v>0.00621135111830813</v>
      </c>
      <c r="M9" s="16" t="n">
        <v>0.0261922679800607</v>
      </c>
      <c r="N9" s="16" t="n">
        <v>0.0548816155925087</v>
      </c>
      <c r="O9" s="16" t="n">
        <v>0.0105228039790623</v>
      </c>
      <c r="P9" s="16" t="n">
        <v>0.0180247238075338</v>
      </c>
      <c r="Q9" s="16" t="n">
        <v>0.00430936483632537</v>
      </c>
      <c r="R9" s="16" t="n">
        <v>0.0137863765138294</v>
      </c>
      <c r="S9" s="16" t="n">
        <v>0.0306548882491949</v>
      </c>
      <c r="T9" s="16" t="n">
        <v>0.00774044233114788</v>
      </c>
      <c r="U9" s="16" t="n">
        <v>0.0216044441162308</v>
      </c>
      <c r="V9" s="16" t="n">
        <v>0</v>
      </c>
      <c r="W9" s="16"/>
      <c r="X9" s="16" t="n">
        <v>0.0168638820630217</v>
      </c>
      <c r="Y9" s="16" t="n">
        <v>0.0250241168019954</v>
      </c>
      <c r="Z9" s="16"/>
      <c r="AA9" s="16" t="n">
        <v>0.0101650870444953</v>
      </c>
      <c r="AB9" s="16" t="n">
        <v>0.0204817780039401</v>
      </c>
      <c r="AC9" s="16" t="n">
        <v>0.0260815763662382</v>
      </c>
      <c r="AD9" s="16"/>
      <c r="AE9" s="16" t="n">
        <v>0.0198194071406768</v>
      </c>
      <c r="AF9" s="16" t="n">
        <v>0.015371740217149</v>
      </c>
      <c r="AG9" s="16" t="n">
        <v>0.0296429028547363</v>
      </c>
      <c r="AH9" s="16"/>
      <c r="AI9" s="16" t="n">
        <v>0.0110341421878624</v>
      </c>
      <c r="AJ9" s="16" t="n">
        <v>0.0143570790823298</v>
      </c>
    </row>
    <row r="10">
      <c r="B10" s="17" t="s">
        <v>58</v>
      </c>
      <c r="C10" s="16" t="n">
        <v>0.0712928516020069</v>
      </c>
      <c r="D10" s="16" t="n">
        <v>0.058827546757272</v>
      </c>
      <c r="E10" s="16" t="n">
        <v>0.0846151926131352</v>
      </c>
      <c r="F10" s="16"/>
      <c r="G10" s="16" t="n">
        <v>0.0563560400440984</v>
      </c>
      <c r="H10" s="16" t="n">
        <v>0.0811824995829399</v>
      </c>
      <c r="I10" s="16" t="n">
        <v>0.067991769499907</v>
      </c>
      <c r="J10" s="16"/>
      <c r="K10" s="16" t="n">
        <v>0.0440271232166065</v>
      </c>
      <c r="L10" s="16" t="n">
        <v>0.079152017334808</v>
      </c>
      <c r="M10" s="16" t="n">
        <v>0.0669407560916735</v>
      </c>
      <c r="N10" s="16" t="n">
        <v>0.0741361420158807</v>
      </c>
      <c r="O10" s="16" t="n">
        <v>0.0845612640150275</v>
      </c>
      <c r="P10" s="16" t="n">
        <v>0.0969740182791321</v>
      </c>
      <c r="Q10" s="16" t="n">
        <v>0.0675505798018945</v>
      </c>
      <c r="R10" s="16" t="n">
        <v>0.041723068397583</v>
      </c>
      <c r="S10" s="16" t="n">
        <v>0.0832746665175279</v>
      </c>
      <c r="T10" s="16" t="n">
        <v>0.0639761434476861</v>
      </c>
      <c r="U10" s="16" t="n">
        <v>0.095358556619208</v>
      </c>
      <c r="V10" s="16" t="n">
        <v>0.04545360351572</v>
      </c>
      <c r="W10" s="16"/>
      <c r="X10" s="16" t="n">
        <v>0.0759601872230804</v>
      </c>
      <c r="Y10" s="16" t="n">
        <v>0.0633188251146481</v>
      </c>
      <c r="Z10" s="16"/>
      <c r="AA10" s="16" t="n">
        <v>0.0532569309173781</v>
      </c>
      <c r="AB10" s="16" t="n">
        <v>0.0687170752209125</v>
      </c>
      <c r="AC10" s="16" t="n">
        <v>0.0877642929993171</v>
      </c>
      <c r="AD10" s="16"/>
      <c r="AE10" s="16" t="n">
        <v>0.0583341891494139</v>
      </c>
      <c r="AF10" s="16" t="n">
        <v>0.0878824638723382</v>
      </c>
      <c r="AG10" s="16" t="n">
        <v>0.0703182156315163</v>
      </c>
      <c r="AH10" s="16"/>
      <c r="AI10" s="16" t="n">
        <v>0.0521239457531227</v>
      </c>
      <c r="AJ10" s="16" t="n">
        <v>0.0656268134208171</v>
      </c>
    </row>
    <row r="11">
      <c r="B11" s="17" t="s">
        <v>308</v>
      </c>
      <c r="C11" s="16" t="n">
        <v>0.416794437448266</v>
      </c>
      <c r="D11" s="16" t="n">
        <v>0.407159637854352</v>
      </c>
      <c r="E11" s="16" t="n">
        <v>0.425195467607727</v>
      </c>
      <c r="F11" s="16"/>
      <c r="G11" s="16" t="n">
        <v>0.365057550891512</v>
      </c>
      <c r="H11" s="16" t="n">
        <v>0.408328824841757</v>
      </c>
      <c r="I11" s="16" t="n">
        <v>0.445104102205371</v>
      </c>
      <c r="J11" s="16"/>
      <c r="K11" s="16" t="n">
        <v>0.38359368885711</v>
      </c>
      <c r="L11" s="16" t="n">
        <v>0.422634592550003</v>
      </c>
      <c r="M11" s="16" t="n">
        <v>0.393850744728458</v>
      </c>
      <c r="N11" s="16" t="n">
        <v>0.404922509436556</v>
      </c>
      <c r="O11" s="16" t="n">
        <v>0.434430188174927</v>
      </c>
      <c r="P11" s="16" t="n">
        <v>0.402908849434237</v>
      </c>
      <c r="Q11" s="16" t="n">
        <v>0.413952182416161</v>
      </c>
      <c r="R11" s="16" t="n">
        <v>0.521989405977481</v>
      </c>
      <c r="S11" s="16" t="n">
        <v>0.420633173829711</v>
      </c>
      <c r="T11" s="16" t="n">
        <v>0.46842602484491</v>
      </c>
      <c r="U11" s="16" t="n">
        <v>0.391995687996628</v>
      </c>
      <c r="V11" s="16" t="n">
        <v>0.393608188527771</v>
      </c>
      <c r="W11" s="16"/>
      <c r="X11" s="16" t="n">
        <v>0.446761998503811</v>
      </c>
      <c r="Y11" s="16" t="n">
        <v>0.365595606890739</v>
      </c>
      <c r="Z11" s="16"/>
      <c r="AA11" s="16" t="n">
        <v>0.444637315851878</v>
      </c>
      <c r="AB11" s="16" t="n">
        <v>0.404713173201301</v>
      </c>
      <c r="AC11" s="16" t="n">
        <v>0.412844519957109</v>
      </c>
      <c r="AD11" s="16"/>
      <c r="AE11" s="16" t="n">
        <v>0.407319714677657</v>
      </c>
      <c r="AF11" s="16" t="n">
        <v>0.40558606287011</v>
      </c>
      <c r="AG11" s="16" t="n">
        <v>0.465885905507298</v>
      </c>
      <c r="AH11" s="16"/>
      <c r="AI11" s="16" t="n">
        <v>0.366448540188916</v>
      </c>
      <c r="AJ11" s="16" t="n">
        <v>0.486118514971241</v>
      </c>
    </row>
    <row r="12">
      <c r="B12" s="17" t="s">
        <v>61</v>
      </c>
      <c r="C12" s="16" t="n">
        <v>0.409345243348476</v>
      </c>
      <c r="D12" s="16" t="n">
        <v>0.442245305557381</v>
      </c>
      <c r="E12" s="16" t="n">
        <v>0.377071086723487</v>
      </c>
      <c r="F12" s="16"/>
      <c r="G12" s="16" t="n">
        <v>0.450878194964155</v>
      </c>
      <c r="H12" s="16" t="n">
        <v>0.394244308579003</v>
      </c>
      <c r="I12" s="16" t="n">
        <v>0.406990087675337</v>
      </c>
      <c r="J12" s="16"/>
      <c r="K12" s="16" t="n">
        <v>0.481920635282403</v>
      </c>
      <c r="L12" s="16" t="n">
        <v>0.394603231422958</v>
      </c>
      <c r="M12" s="16" t="n">
        <v>0.447599547870007</v>
      </c>
      <c r="N12" s="16" t="n">
        <v>0.40501296369777</v>
      </c>
      <c r="O12" s="16" t="n">
        <v>0.398266747053891</v>
      </c>
      <c r="P12" s="16" t="n">
        <v>0.401736681355514</v>
      </c>
      <c r="Q12" s="16" t="n">
        <v>0.413337881445465</v>
      </c>
      <c r="R12" s="16" t="n">
        <v>0.355863222682815</v>
      </c>
      <c r="S12" s="16" t="n">
        <v>0.397823806906847</v>
      </c>
      <c r="T12" s="16" t="n">
        <v>0.316092565963324</v>
      </c>
      <c r="U12" s="16" t="n">
        <v>0.417619395326992</v>
      </c>
      <c r="V12" s="16" t="n">
        <v>0.430117067465681</v>
      </c>
      <c r="W12" s="16"/>
      <c r="X12" s="16" t="n">
        <v>0.365959809174551</v>
      </c>
      <c r="Y12" s="16" t="n">
        <v>0.483468175435557</v>
      </c>
      <c r="Z12" s="16"/>
      <c r="AA12" s="16" t="n">
        <v>0.452788182655719</v>
      </c>
      <c r="AB12" s="16" t="n">
        <v>0.418800463425581</v>
      </c>
      <c r="AC12" s="16" t="n">
        <v>0.365322320146831</v>
      </c>
      <c r="AD12" s="16"/>
      <c r="AE12" s="16" t="n">
        <v>0.439572503964494</v>
      </c>
      <c r="AF12" s="16" t="n">
        <v>0.404643008398017</v>
      </c>
      <c r="AG12" s="16" t="n">
        <v>0.339072751597386</v>
      </c>
      <c r="AH12" s="16"/>
      <c r="AI12" s="16" t="n">
        <v>0.514944342922475</v>
      </c>
      <c r="AJ12" s="16" t="n">
        <v>0.367057667228703</v>
      </c>
    </row>
    <row r="13">
      <c r="B13" s="17" t="s">
        <v>94</v>
      </c>
      <c r="C13" s="22" t="n">
        <v>0.0826907334462753</v>
      </c>
      <c r="D13" s="22" t="n">
        <v>0.0698555231850068</v>
      </c>
      <c r="E13" s="22" t="n">
        <v>0.0956797356788775</v>
      </c>
      <c r="F13" s="22"/>
      <c r="G13" s="22" t="n">
        <v>0.106845115110952</v>
      </c>
      <c r="H13" s="22" t="n">
        <v>0.0886856033330288</v>
      </c>
      <c r="I13" s="22" t="n">
        <v>0.0675736068054504</v>
      </c>
      <c r="J13" s="22"/>
      <c r="K13" s="22" t="n">
        <v>0.0641032133302022</v>
      </c>
      <c r="L13" s="22" t="n">
        <v>0.0973988075739231</v>
      </c>
      <c r="M13" s="22" t="n">
        <v>0.0654166833298011</v>
      </c>
      <c r="N13" s="22" t="n">
        <v>0.0610467692572841</v>
      </c>
      <c r="O13" s="22" t="n">
        <v>0.0722189967770932</v>
      </c>
      <c r="P13" s="22" t="n">
        <v>0.0803557271235827</v>
      </c>
      <c r="Q13" s="22" t="n">
        <v>0.100849991500154</v>
      </c>
      <c r="R13" s="22" t="n">
        <v>0.0666379264282919</v>
      </c>
      <c r="S13" s="22" t="n">
        <v>0.0676134644967193</v>
      </c>
      <c r="T13" s="22" t="n">
        <v>0.143764823412932</v>
      </c>
      <c r="U13" s="22" t="n">
        <v>0.0734219159409416</v>
      </c>
      <c r="V13" s="22" t="n">
        <v>0.130821140490828</v>
      </c>
      <c r="W13" s="22"/>
      <c r="X13" s="22" t="n">
        <v>0.0944541230355365</v>
      </c>
      <c r="Y13" s="22" t="n">
        <v>0.0625932757570604</v>
      </c>
      <c r="Z13" s="22"/>
      <c r="AA13" s="22" t="n">
        <v>0.0391524835305299</v>
      </c>
      <c r="AB13" s="22" t="n">
        <v>0.0872875101482656</v>
      </c>
      <c r="AC13" s="22" t="n">
        <v>0.107987290530505</v>
      </c>
      <c r="AD13" s="22"/>
      <c r="AE13" s="22" t="n">
        <v>0.0749541850677578</v>
      </c>
      <c r="AF13" s="22" t="n">
        <v>0.0865167246423858</v>
      </c>
      <c r="AG13" s="22" t="n">
        <v>0.095080224409064</v>
      </c>
      <c r="AH13" s="22"/>
      <c r="AI13" s="22" t="n">
        <v>0.0554490289476234</v>
      </c>
      <c r="AJ13" s="22" t="n">
        <v>0.066839925296909</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0.0197481783441709</v>
      </c>
      <c r="D9" s="16" t="n">
        <v>0.021605437250564</v>
      </c>
      <c r="E9" s="16" t="n">
        <v>0.0184030063578272</v>
      </c>
      <c r="F9" s="16"/>
      <c r="G9" s="16" t="n">
        <v>0.0288132395234012</v>
      </c>
      <c r="H9" s="16" t="n">
        <v>0.0271907951420541</v>
      </c>
      <c r="I9" s="16" t="n">
        <v>0.00924385272949496</v>
      </c>
      <c r="J9" s="16"/>
      <c r="K9" s="16" t="n">
        <v>0.023121085982748</v>
      </c>
      <c r="L9" s="16" t="n">
        <v>0.0163041132697474</v>
      </c>
      <c r="M9" s="16" t="n">
        <v>0.00687343186024319</v>
      </c>
      <c r="N9" s="16" t="n">
        <v>0.044738640344867</v>
      </c>
      <c r="O9" s="16" t="n">
        <v>0.0210868509669911</v>
      </c>
      <c r="P9" s="16" t="n">
        <v>0.0357229958585899</v>
      </c>
      <c r="Q9" s="16" t="n">
        <v>0.0106318278127028</v>
      </c>
      <c r="R9" s="16" t="n">
        <v>0.0100089861751844</v>
      </c>
      <c r="S9" s="16" t="n">
        <v>0.019497998393358</v>
      </c>
      <c r="T9" s="16" t="n">
        <v>0.00774044233114788</v>
      </c>
      <c r="U9" s="16" t="n">
        <v>0.0201389017414249</v>
      </c>
      <c r="V9" s="16" t="n">
        <v>0</v>
      </c>
      <c r="W9" s="16"/>
      <c r="X9" s="16" t="n">
        <v>0.019945335875716</v>
      </c>
      <c r="Y9" s="16" t="n">
        <v>0.0194113396193907</v>
      </c>
      <c r="Z9" s="16"/>
      <c r="AA9" s="16" t="n">
        <v>0.00947486243311268</v>
      </c>
      <c r="AB9" s="16" t="n">
        <v>0.0229309958457074</v>
      </c>
      <c r="AC9" s="16" t="n">
        <v>0.0229107860352301</v>
      </c>
      <c r="AD9" s="16"/>
      <c r="AE9" s="16" t="n">
        <v>0.02114903972644</v>
      </c>
      <c r="AF9" s="16" t="n">
        <v>0.0200178033514065</v>
      </c>
      <c r="AG9" s="16" t="n">
        <v>0.015451001337095</v>
      </c>
      <c r="AH9" s="16"/>
      <c r="AI9" s="16" t="n">
        <v>0.0158887181177228</v>
      </c>
      <c r="AJ9" s="16" t="n">
        <v>0.0103716841038991</v>
      </c>
    </row>
    <row r="10">
      <c r="B10" s="17" t="s">
        <v>58</v>
      </c>
      <c r="C10" s="16" t="n">
        <v>0.0831255563101228</v>
      </c>
      <c r="D10" s="16" t="n">
        <v>0.0739615858085026</v>
      </c>
      <c r="E10" s="16" t="n">
        <v>0.0914716234953618</v>
      </c>
      <c r="F10" s="16"/>
      <c r="G10" s="16" t="n">
        <v>0.097177894573231</v>
      </c>
      <c r="H10" s="16" t="n">
        <v>0.0821909855285453</v>
      </c>
      <c r="I10" s="16" t="n">
        <v>0.0784449041738527</v>
      </c>
      <c r="J10" s="16"/>
      <c r="K10" s="16" t="n">
        <v>0.088267826178637</v>
      </c>
      <c r="L10" s="16" t="n">
        <v>0.0678677106071491</v>
      </c>
      <c r="M10" s="16" t="n">
        <v>0.0805585180339713</v>
      </c>
      <c r="N10" s="16" t="n">
        <v>0.119237841343657</v>
      </c>
      <c r="O10" s="16" t="n">
        <v>0.0809158911873664</v>
      </c>
      <c r="P10" s="16" t="n">
        <v>0.0858327896836001</v>
      </c>
      <c r="Q10" s="16" t="n">
        <v>0.0932534352626269</v>
      </c>
      <c r="R10" s="16" t="n">
        <v>0.0793791696212215</v>
      </c>
      <c r="S10" s="16" t="n">
        <v>0.103836504037275</v>
      </c>
      <c r="T10" s="16" t="n">
        <v>0.0422116770133383</v>
      </c>
      <c r="U10" s="16" t="n">
        <v>0.0751493816328224</v>
      </c>
      <c r="V10" s="16" t="n">
        <v>0.0418763999247722</v>
      </c>
      <c r="W10" s="16"/>
      <c r="X10" s="16" t="n">
        <v>0.0803575672842164</v>
      </c>
      <c r="Y10" s="16" t="n">
        <v>0.0878545965166251</v>
      </c>
      <c r="Z10" s="16"/>
      <c r="AA10" s="16" t="n">
        <v>0.0656102500404519</v>
      </c>
      <c r="AB10" s="16" t="n">
        <v>0.0893499795721885</v>
      </c>
      <c r="AC10" s="16" t="n">
        <v>0.0874503117218172</v>
      </c>
      <c r="AD10" s="16"/>
      <c r="AE10" s="16" t="n">
        <v>0.0852886201265117</v>
      </c>
      <c r="AF10" s="16" t="n">
        <v>0.0766541132677547</v>
      </c>
      <c r="AG10" s="16" t="n">
        <v>0.091189120480598</v>
      </c>
      <c r="AH10" s="16"/>
      <c r="AI10" s="16" t="n">
        <v>0.0797612296517967</v>
      </c>
      <c r="AJ10" s="16" t="n">
        <v>0.0778057941380561</v>
      </c>
    </row>
    <row r="11">
      <c r="B11" s="17" t="s">
        <v>308</v>
      </c>
      <c r="C11" s="16" t="n">
        <v>0.452445731045882</v>
      </c>
      <c r="D11" s="16" t="n">
        <v>0.415415020147802</v>
      </c>
      <c r="E11" s="16" t="n">
        <v>0.489173370839369</v>
      </c>
      <c r="F11" s="16"/>
      <c r="G11" s="16" t="n">
        <v>0.410949712282755</v>
      </c>
      <c r="H11" s="16" t="n">
        <v>0.473600647536825</v>
      </c>
      <c r="I11" s="16" t="n">
        <v>0.44915417458749</v>
      </c>
      <c r="J11" s="16"/>
      <c r="K11" s="16" t="n">
        <v>0.433653489776818</v>
      </c>
      <c r="L11" s="16" t="n">
        <v>0.489666438171771</v>
      </c>
      <c r="M11" s="16" t="n">
        <v>0.457192940776478</v>
      </c>
      <c r="N11" s="16" t="n">
        <v>0.407345566992325</v>
      </c>
      <c r="O11" s="16" t="n">
        <v>0.504542538345483</v>
      </c>
      <c r="P11" s="16" t="n">
        <v>0.389504863927463</v>
      </c>
      <c r="Q11" s="16" t="n">
        <v>0.430400785568726</v>
      </c>
      <c r="R11" s="16" t="n">
        <v>0.423800076815149</v>
      </c>
      <c r="S11" s="16" t="n">
        <v>0.456951501556668</v>
      </c>
      <c r="T11" s="16" t="n">
        <v>0.504151898272696</v>
      </c>
      <c r="U11" s="16" t="n">
        <v>0.445548534598758</v>
      </c>
      <c r="V11" s="16" t="n">
        <v>0.519451597555109</v>
      </c>
      <c r="W11" s="16"/>
      <c r="X11" s="16" t="n">
        <v>0.473910610667764</v>
      </c>
      <c r="Y11" s="16" t="n">
        <v>0.415773519628291</v>
      </c>
      <c r="Z11" s="16"/>
      <c r="AA11" s="16" t="n">
        <v>0.447934286950895</v>
      </c>
      <c r="AB11" s="16" t="n">
        <v>0.45815252024314</v>
      </c>
      <c r="AC11" s="16" t="n">
        <v>0.448070968077635</v>
      </c>
      <c r="AD11" s="16"/>
      <c r="AE11" s="16" t="n">
        <v>0.438395058643465</v>
      </c>
      <c r="AF11" s="16" t="n">
        <v>0.44682729714978</v>
      </c>
      <c r="AG11" s="16" t="n">
        <v>0.501765315668955</v>
      </c>
      <c r="AH11" s="16"/>
      <c r="AI11" s="16" t="n">
        <v>0.4389669387954</v>
      </c>
      <c r="AJ11" s="16" t="n">
        <v>0.482580157637373</v>
      </c>
    </row>
    <row r="12">
      <c r="B12" s="17" t="s">
        <v>61</v>
      </c>
      <c r="C12" s="16" t="n">
        <v>0.341765997365782</v>
      </c>
      <c r="D12" s="16" t="n">
        <v>0.391078819174637</v>
      </c>
      <c r="E12" s="16" t="n">
        <v>0.293124635954608</v>
      </c>
      <c r="F12" s="16"/>
      <c r="G12" s="16" t="n">
        <v>0.337330669329436</v>
      </c>
      <c r="H12" s="16" t="n">
        <v>0.304627316536195</v>
      </c>
      <c r="I12" s="16" t="n">
        <v>0.378068535637748</v>
      </c>
      <c r="J12" s="16"/>
      <c r="K12" s="16" t="n">
        <v>0.373264497575955</v>
      </c>
      <c r="L12" s="16" t="n">
        <v>0.320854971960809</v>
      </c>
      <c r="M12" s="16" t="n">
        <v>0.351650397171322</v>
      </c>
      <c r="N12" s="16" t="n">
        <v>0.330905925716855</v>
      </c>
      <c r="O12" s="16" t="n">
        <v>0.301092332160357</v>
      </c>
      <c r="P12" s="16" t="n">
        <v>0.37914874113308</v>
      </c>
      <c r="Q12" s="16" t="n">
        <v>0.326844843139002</v>
      </c>
      <c r="R12" s="16" t="n">
        <v>0.414424995797484</v>
      </c>
      <c r="S12" s="16" t="n">
        <v>0.328196568479993</v>
      </c>
      <c r="T12" s="16" t="n">
        <v>0.295633807290362</v>
      </c>
      <c r="U12" s="16" t="n">
        <v>0.365602364344628</v>
      </c>
      <c r="V12" s="16" t="n">
        <v>0.36166748137673</v>
      </c>
      <c r="W12" s="16"/>
      <c r="X12" s="16" t="n">
        <v>0.311690993506525</v>
      </c>
      <c r="Y12" s="16" t="n">
        <v>0.393148391273418</v>
      </c>
      <c r="Z12" s="16"/>
      <c r="AA12" s="16" t="n">
        <v>0.416756836882521</v>
      </c>
      <c r="AB12" s="16" t="n">
        <v>0.315914909042708</v>
      </c>
      <c r="AC12" s="16" t="n">
        <v>0.32218183361645</v>
      </c>
      <c r="AD12" s="16"/>
      <c r="AE12" s="16" t="n">
        <v>0.361981651729903</v>
      </c>
      <c r="AF12" s="16" t="n">
        <v>0.346759121904575</v>
      </c>
      <c r="AG12" s="16" t="n">
        <v>0.277401831400855</v>
      </c>
      <c r="AH12" s="16"/>
      <c r="AI12" s="16" t="n">
        <v>0.395862517107857</v>
      </c>
      <c r="AJ12" s="16" t="n">
        <v>0.341197384488015</v>
      </c>
    </row>
    <row r="13">
      <c r="B13" s="17" t="s">
        <v>94</v>
      </c>
      <c r="C13" s="22" t="n">
        <v>0.102914536934042</v>
      </c>
      <c r="D13" s="22" t="n">
        <v>0.0979391376184948</v>
      </c>
      <c r="E13" s="22" t="n">
        <v>0.107827363352835</v>
      </c>
      <c r="F13" s="22"/>
      <c r="G13" s="22" t="n">
        <v>0.125728484291177</v>
      </c>
      <c r="H13" s="22" t="n">
        <v>0.112390255256381</v>
      </c>
      <c r="I13" s="22" t="n">
        <v>0.0850885328714141</v>
      </c>
      <c r="J13" s="22"/>
      <c r="K13" s="22" t="n">
        <v>0.0816931004858423</v>
      </c>
      <c r="L13" s="22" t="n">
        <v>0.105306765990524</v>
      </c>
      <c r="M13" s="22" t="n">
        <v>0.103724712157985</v>
      </c>
      <c r="N13" s="22" t="n">
        <v>0.097772025602296</v>
      </c>
      <c r="O13" s="22" t="n">
        <v>0.0923623873398025</v>
      </c>
      <c r="P13" s="22" t="n">
        <v>0.109790609397267</v>
      </c>
      <c r="Q13" s="22" t="n">
        <v>0.138869108216943</v>
      </c>
      <c r="R13" s="22" t="n">
        <v>0.0723867715909604</v>
      </c>
      <c r="S13" s="22" t="n">
        <v>0.0915174275327063</v>
      </c>
      <c r="T13" s="22" t="n">
        <v>0.150262175092456</v>
      </c>
      <c r="U13" s="22" t="n">
        <v>0.0935608176823666</v>
      </c>
      <c r="V13" s="22" t="n">
        <v>0.0770045211433882</v>
      </c>
      <c r="W13" s="22"/>
      <c r="X13" s="22" t="n">
        <v>0.114095492665779</v>
      </c>
      <c r="Y13" s="22" t="n">
        <v>0.0838121529622752</v>
      </c>
      <c r="Z13" s="22"/>
      <c r="AA13" s="22" t="n">
        <v>0.0602237636930191</v>
      </c>
      <c r="AB13" s="22" t="n">
        <v>0.113651595296256</v>
      </c>
      <c r="AC13" s="22" t="n">
        <v>0.119386100548867</v>
      </c>
      <c r="AD13" s="22"/>
      <c r="AE13" s="22" t="n">
        <v>0.0931856297736812</v>
      </c>
      <c r="AF13" s="22" t="n">
        <v>0.109741664326484</v>
      </c>
      <c r="AG13" s="22" t="n">
        <v>0.114192731112498</v>
      </c>
      <c r="AH13" s="22"/>
      <c r="AI13" s="22" t="n">
        <v>0.0695205963272235</v>
      </c>
      <c r="AJ13" s="22" t="n">
        <v>0.0880449796326564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0.0237672320069224</v>
      </c>
      <c r="D9" s="16" t="n">
        <v>0.0235249705131491</v>
      </c>
      <c r="E9" s="16" t="n">
        <v>0.0246232163652363</v>
      </c>
      <c r="F9" s="16"/>
      <c r="G9" s="16" t="n">
        <v>0.0395666658509955</v>
      </c>
      <c r="H9" s="16" t="n">
        <v>0.0324959894827905</v>
      </c>
      <c r="I9" s="16" t="n">
        <v>0.00940658504760578</v>
      </c>
      <c r="J9" s="16"/>
      <c r="K9" s="16" t="n">
        <v>0.0295433988827021</v>
      </c>
      <c r="L9" s="16" t="n">
        <v>0.0178640626388597</v>
      </c>
      <c r="M9" s="16" t="n">
        <v>0.0574142059910376</v>
      </c>
      <c r="N9" s="16" t="n">
        <v>0.00763706572053126</v>
      </c>
      <c r="O9" s="16" t="n">
        <v>0.0329062696312429</v>
      </c>
      <c r="P9" s="16" t="n">
        <v>0.0245662144358343</v>
      </c>
      <c r="Q9" s="16" t="n">
        <v>0.00917529702589472</v>
      </c>
      <c r="R9" s="16" t="n">
        <v>0.0237953626890138</v>
      </c>
      <c r="S9" s="16" t="n">
        <v>0.0124691138615854</v>
      </c>
      <c r="T9" s="16" t="n">
        <v>0.0164475882966864</v>
      </c>
      <c r="U9" s="16" t="n">
        <v>0.0583396197004564</v>
      </c>
      <c r="V9" s="16" t="n">
        <v>0</v>
      </c>
      <c r="W9" s="16"/>
      <c r="X9" s="16" t="n">
        <v>0.0267960253849634</v>
      </c>
      <c r="Y9" s="16" t="n">
        <v>0.0185926140702587</v>
      </c>
      <c r="Z9" s="16"/>
      <c r="AA9" s="16" t="n">
        <v>0.00855808026422158</v>
      </c>
      <c r="AB9" s="16" t="n">
        <v>0.0299055044741695</v>
      </c>
      <c r="AC9" s="16" t="n">
        <v>0.0265416266351275</v>
      </c>
      <c r="AD9" s="16"/>
      <c r="AE9" s="16" t="n">
        <v>0.0271667077532693</v>
      </c>
      <c r="AF9" s="16" t="n">
        <v>0.0191171657178449</v>
      </c>
      <c r="AG9" s="16" t="n">
        <v>0.0246590164534852</v>
      </c>
      <c r="AH9" s="16"/>
      <c r="AI9" s="16" t="n">
        <v>0.00941350832510095</v>
      </c>
      <c r="AJ9" s="16" t="n">
        <v>0.0176357076192742</v>
      </c>
    </row>
    <row r="10">
      <c r="B10" s="17" t="s">
        <v>58</v>
      </c>
      <c r="C10" s="16" t="n">
        <v>0.135322447409963</v>
      </c>
      <c r="D10" s="16" t="n">
        <v>0.133760998658414</v>
      </c>
      <c r="E10" s="16" t="n">
        <v>0.133674249183429</v>
      </c>
      <c r="F10" s="16"/>
      <c r="G10" s="16" t="n">
        <v>0.135416526965012</v>
      </c>
      <c r="H10" s="16" t="n">
        <v>0.133915306030013</v>
      </c>
      <c r="I10" s="16" t="n">
        <v>0.136594378084174</v>
      </c>
      <c r="J10" s="16"/>
      <c r="K10" s="16" t="n">
        <v>0.118728121747829</v>
      </c>
      <c r="L10" s="16" t="n">
        <v>0.159313992213219</v>
      </c>
      <c r="M10" s="16" t="n">
        <v>0.147687102659004</v>
      </c>
      <c r="N10" s="16" t="n">
        <v>0.171696251379249</v>
      </c>
      <c r="O10" s="16" t="n">
        <v>0.132518029705005</v>
      </c>
      <c r="P10" s="16" t="n">
        <v>0.105484616494705</v>
      </c>
      <c r="Q10" s="16" t="n">
        <v>0.0948316974403791</v>
      </c>
      <c r="R10" s="16" t="n">
        <v>0.138343503554447</v>
      </c>
      <c r="S10" s="16" t="n">
        <v>0.131105951144537</v>
      </c>
      <c r="T10" s="16" t="n">
        <v>0.173328411058909</v>
      </c>
      <c r="U10" s="16" t="n">
        <v>0.125673379140813</v>
      </c>
      <c r="V10" s="16" t="n">
        <v>0.1057535674904</v>
      </c>
      <c r="W10" s="16"/>
      <c r="X10" s="16" t="n">
        <v>0.141315579610234</v>
      </c>
      <c r="Y10" s="16" t="n">
        <v>0.125083330537495</v>
      </c>
      <c r="Z10" s="16"/>
      <c r="AA10" s="16" t="n">
        <v>0.112680542286718</v>
      </c>
      <c r="AB10" s="16" t="n">
        <v>0.148584418261642</v>
      </c>
      <c r="AC10" s="16" t="n">
        <v>0.133936776146876</v>
      </c>
      <c r="AD10" s="16"/>
      <c r="AE10" s="16" t="n">
        <v>0.11540833935237</v>
      </c>
      <c r="AF10" s="16" t="n">
        <v>0.149706790053947</v>
      </c>
      <c r="AG10" s="16" t="n">
        <v>0.157533068366504</v>
      </c>
      <c r="AH10" s="16"/>
      <c r="AI10" s="16" t="n">
        <v>0.152630334667001</v>
      </c>
      <c r="AJ10" s="16" t="n">
        <v>0.126380583424422</v>
      </c>
    </row>
    <row r="11">
      <c r="B11" s="17" t="s">
        <v>308</v>
      </c>
      <c r="C11" s="16" t="n">
        <v>0.466241351603444</v>
      </c>
      <c r="D11" s="16" t="n">
        <v>0.456396243701468</v>
      </c>
      <c r="E11" s="16" t="n">
        <v>0.478912772851317</v>
      </c>
      <c r="F11" s="16"/>
      <c r="G11" s="16" t="n">
        <v>0.48758498217647</v>
      </c>
      <c r="H11" s="16" t="n">
        <v>0.45106060578536</v>
      </c>
      <c r="I11" s="16" t="n">
        <v>0.471934402792008</v>
      </c>
      <c r="J11" s="16"/>
      <c r="K11" s="16" t="n">
        <v>0.435501357415254</v>
      </c>
      <c r="L11" s="16" t="n">
        <v>0.461546023377145</v>
      </c>
      <c r="M11" s="16" t="n">
        <v>0.419441689687157</v>
      </c>
      <c r="N11" s="16" t="n">
        <v>0.42991025493733</v>
      </c>
      <c r="O11" s="16" t="n">
        <v>0.442257611078547</v>
      </c>
      <c r="P11" s="16" t="n">
        <v>0.450453021161461</v>
      </c>
      <c r="Q11" s="16" t="n">
        <v>0.492461009084506</v>
      </c>
      <c r="R11" s="16" t="n">
        <v>0.463640161181629</v>
      </c>
      <c r="S11" s="16" t="n">
        <v>0.558181920499578</v>
      </c>
      <c r="T11" s="16" t="n">
        <v>0.505719843820587</v>
      </c>
      <c r="U11" s="16" t="n">
        <v>0.481277319740148</v>
      </c>
      <c r="V11" s="16" t="n">
        <v>0.424365177937631</v>
      </c>
      <c r="W11" s="16"/>
      <c r="X11" s="16" t="n">
        <v>0.480230046742304</v>
      </c>
      <c r="Y11" s="16" t="n">
        <v>0.442342014890393</v>
      </c>
      <c r="Z11" s="16"/>
      <c r="AA11" s="16" t="n">
        <v>0.506241040085094</v>
      </c>
      <c r="AB11" s="16" t="n">
        <v>0.453628097632912</v>
      </c>
      <c r="AC11" s="16" t="n">
        <v>0.454222889967436</v>
      </c>
      <c r="AD11" s="16"/>
      <c r="AE11" s="16" t="n">
        <v>0.442278947832187</v>
      </c>
      <c r="AF11" s="16" t="n">
        <v>0.508297877837368</v>
      </c>
      <c r="AG11" s="16" t="n">
        <v>0.440153710031737</v>
      </c>
      <c r="AH11" s="16"/>
      <c r="AI11" s="16" t="n">
        <v>0.440446718910358</v>
      </c>
      <c r="AJ11" s="16" t="n">
        <v>0.503877460128909</v>
      </c>
    </row>
    <row r="12">
      <c r="B12" s="17" t="s">
        <v>61</v>
      </c>
      <c r="C12" s="16" t="n">
        <v>0.250736053312194</v>
      </c>
      <c r="D12" s="16" t="n">
        <v>0.276962896654423</v>
      </c>
      <c r="E12" s="16" t="n">
        <v>0.224943792158022</v>
      </c>
      <c r="F12" s="16"/>
      <c r="G12" s="16" t="n">
        <v>0.187181057143119</v>
      </c>
      <c r="H12" s="16" t="n">
        <v>0.24177722255817</v>
      </c>
      <c r="I12" s="16" t="n">
        <v>0.284172238170614</v>
      </c>
      <c r="J12" s="16"/>
      <c r="K12" s="16" t="n">
        <v>0.331168470861487</v>
      </c>
      <c r="L12" s="16" t="n">
        <v>0.215584852959918</v>
      </c>
      <c r="M12" s="16" t="n">
        <v>0.233716070908223</v>
      </c>
      <c r="N12" s="16" t="n">
        <v>0.229450846741962</v>
      </c>
      <c r="O12" s="16" t="n">
        <v>0.258560668650139</v>
      </c>
      <c r="P12" s="16" t="n">
        <v>0.300734939534469</v>
      </c>
      <c r="Q12" s="16" t="n">
        <v>0.250032444826723</v>
      </c>
      <c r="R12" s="16" t="n">
        <v>0.237258476978565</v>
      </c>
      <c r="S12" s="16" t="n">
        <v>0.198797203082646</v>
      </c>
      <c r="T12" s="16" t="n">
        <v>0.17737796460543</v>
      </c>
      <c r="U12" s="16" t="n">
        <v>0.262718451069139</v>
      </c>
      <c r="V12" s="16" t="n">
        <v>0.362731749868671</v>
      </c>
      <c r="W12" s="16"/>
      <c r="X12" s="16" t="n">
        <v>0.212975036126844</v>
      </c>
      <c r="Y12" s="16" t="n">
        <v>0.315249809268818</v>
      </c>
      <c r="Z12" s="16"/>
      <c r="AA12" s="16" t="n">
        <v>0.304694384826489</v>
      </c>
      <c r="AB12" s="16" t="n">
        <v>0.229420287801082</v>
      </c>
      <c r="AC12" s="16" t="n">
        <v>0.240276151164128</v>
      </c>
      <c r="AD12" s="16"/>
      <c r="AE12" s="16" t="n">
        <v>0.300812134400539</v>
      </c>
      <c r="AF12" s="16" t="n">
        <v>0.193534442553051</v>
      </c>
      <c r="AG12" s="16" t="n">
        <v>0.239765620840636</v>
      </c>
      <c r="AH12" s="16"/>
      <c r="AI12" s="16" t="n">
        <v>0.333902719771946</v>
      </c>
      <c r="AJ12" s="16" t="n">
        <v>0.230085101661506</v>
      </c>
    </row>
    <row r="13">
      <c r="B13" s="17" t="s">
        <v>94</v>
      </c>
      <c r="C13" s="22" t="n">
        <v>0.123932915667477</v>
      </c>
      <c r="D13" s="22" t="n">
        <v>0.109354890472546</v>
      </c>
      <c r="E13" s="22" t="n">
        <v>0.137845969441996</v>
      </c>
      <c r="F13" s="22"/>
      <c r="G13" s="22" t="n">
        <v>0.150250767864404</v>
      </c>
      <c r="H13" s="22" t="n">
        <v>0.140750876143666</v>
      </c>
      <c r="I13" s="22" t="n">
        <v>0.0978923959055988</v>
      </c>
      <c r="J13" s="22"/>
      <c r="K13" s="22" t="n">
        <v>0.0850586510927268</v>
      </c>
      <c r="L13" s="22" t="n">
        <v>0.145691068810859</v>
      </c>
      <c r="M13" s="22" t="n">
        <v>0.141740930754579</v>
      </c>
      <c r="N13" s="22" t="n">
        <v>0.161305581220927</v>
      </c>
      <c r="O13" s="22" t="n">
        <v>0.133757420935067</v>
      </c>
      <c r="P13" s="22" t="n">
        <v>0.11876120837353</v>
      </c>
      <c r="Q13" s="22" t="n">
        <v>0.153499551622497</v>
      </c>
      <c r="R13" s="22" t="n">
        <v>0.136962495596346</v>
      </c>
      <c r="S13" s="22" t="n">
        <v>0.0994458114116548</v>
      </c>
      <c r="T13" s="22" t="n">
        <v>0.127126192218388</v>
      </c>
      <c r="U13" s="22" t="n">
        <v>0.0719912303494436</v>
      </c>
      <c r="V13" s="22" t="n">
        <v>0.107149504703298</v>
      </c>
      <c r="W13" s="22"/>
      <c r="X13" s="22" t="n">
        <v>0.138683312135656</v>
      </c>
      <c r="Y13" s="22" t="n">
        <v>0.0987322312330354</v>
      </c>
      <c r="Z13" s="22"/>
      <c r="AA13" s="22" t="n">
        <v>0.0678259525374777</v>
      </c>
      <c r="AB13" s="22" t="n">
        <v>0.138461691830195</v>
      </c>
      <c r="AC13" s="22" t="n">
        <v>0.145022556086433</v>
      </c>
      <c r="AD13" s="22"/>
      <c r="AE13" s="22" t="n">
        <v>0.114333870661635</v>
      </c>
      <c r="AF13" s="22" t="n">
        <v>0.129343723837789</v>
      </c>
      <c r="AG13" s="22" t="n">
        <v>0.137888584307639</v>
      </c>
      <c r="AH13" s="22"/>
      <c r="AI13" s="22" t="n">
        <v>0.0636067183255943</v>
      </c>
      <c r="AJ13" s="22" t="n">
        <v>0.122021147165888</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0.0269098936863347</v>
      </c>
      <c r="D9" s="16" t="n">
        <v>0.0306377091040223</v>
      </c>
      <c r="E9" s="16" t="n">
        <v>0.0238811217766691</v>
      </c>
      <c r="F9" s="16"/>
      <c r="G9" s="16" t="n">
        <v>0.0258641295263494</v>
      </c>
      <c r="H9" s="16" t="n">
        <v>0.035378324540228</v>
      </c>
      <c r="I9" s="16" t="n">
        <v>0.0194445983656677</v>
      </c>
      <c r="J9" s="16"/>
      <c r="K9" s="16" t="n">
        <v>0.033570120102742</v>
      </c>
      <c r="L9" s="16" t="n">
        <v>0.0231393432504793</v>
      </c>
      <c r="M9" s="16" t="n">
        <v>0.0118635816937571</v>
      </c>
      <c r="N9" s="16" t="n">
        <v>0.01698846343824</v>
      </c>
      <c r="O9" s="16" t="n">
        <v>0.028473109667536</v>
      </c>
      <c r="P9" s="16" t="n">
        <v>0.0282098182166467</v>
      </c>
      <c r="Q9" s="16" t="n">
        <v>0.0278632786462005</v>
      </c>
      <c r="R9" s="16" t="n">
        <v>0.0276751792673469</v>
      </c>
      <c r="S9" s="16" t="n">
        <v>0.0283134875498804</v>
      </c>
      <c r="T9" s="16" t="n">
        <v>0.0457877865643625</v>
      </c>
      <c r="U9" s="16" t="n">
        <v>0.0233358478801826</v>
      </c>
      <c r="V9" s="16" t="n">
        <v>0.0184235640499075</v>
      </c>
      <c r="W9" s="16"/>
      <c r="X9" s="16" t="n">
        <v>0.02643987686192</v>
      </c>
      <c r="Y9" s="16" t="n">
        <v>0.0277129057068254</v>
      </c>
      <c r="Z9" s="16"/>
      <c r="AA9" s="16" t="n">
        <v>0.016536206708335</v>
      </c>
      <c r="AB9" s="16" t="n">
        <v>0.0286604848456499</v>
      </c>
      <c r="AC9" s="16" t="n">
        <v>0.0320606628654881</v>
      </c>
      <c r="AD9" s="16"/>
      <c r="AE9" s="16" t="n">
        <v>0.0274062116316737</v>
      </c>
      <c r="AF9" s="16" t="n">
        <v>0.0239531244316982</v>
      </c>
      <c r="AG9" s="16" t="n">
        <v>0.0319011654566941</v>
      </c>
      <c r="AH9" s="16"/>
      <c r="AI9" s="16" t="n">
        <v>0.0371663097882367</v>
      </c>
      <c r="AJ9" s="16" t="n">
        <v>0.0160257656634864</v>
      </c>
    </row>
    <row r="10">
      <c r="B10" s="17" t="s">
        <v>58</v>
      </c>
      <c r="C10" s="16" t="n">
        <v>0.12748832438673</v>
      </c>
      <c r="D10" s="16" t="n">
        <v>0.132648366857436</v>
      </c>
      <c r="E10" s="16" t="n">
        <v>0.121595180500881</v>
      </c>
      <c r="F10" s="16"/>
      <c r="G10" s="16" t="n">
        <v>0.0900178867811524</v>
      </c>
      <c r="H10" s="16" t="n">
        <v>0.153365824115162</v>
      </c>
      <c r="I10" s="16" t="n">
        <v>0.118213325933587</v>
      </c>
      <c r="J10" s="16"/>
      <c r="K10" s="16" t="n">
        <v>0.11047295105343</v>
      </c>
      <c r="L10" s="16" t="n">
        <v>0.133738635420094</v>
      </c>
      <c r="M10" s="16" t="n">
        <v>0.122072765479235</v>
      </c>
      <c r="N10" s="16" t="n">
        <v>0.0910577143490092</v>
      </c>
      <c r="O10" s="16" t="n">
        <v>0.149886726893659</v>
      </c>
      <c r="P10" s="16" t="n">
        <v>0.139306876964795</v>
      </c>
      <c r="Q10" s="16" t="n">
        <v>0.144688413297526</v>
      </c>
      <c r="R10" s="16" t="n">
        <v>0.0830517035888587</v>
      </c>
      <c r="S10" s="16" t="n">
        <v>0.158116908350958</v>
      </c>
      <c r="T10" s="16" t="n">
        <v>0.15138495249691</v>
      </c>
      <c r="U10" s="16" t="n">
        <v>0.0868875788178743</v>
      </c>
      <c r="V10" s="16" t="n">
        <v>0.0995265504564223</v>
      </c>
      <c r="W10" s="16"/>
      <c r="X10" s="16" t="n">
        <v>0.134888425919158</v>
      </c>
      <c r="Y10" s="16" t="n">
        <v>0.114845435505483</v>
      </c>
      <c r="Z10" s="16"/>
      <c r="AA10" s="16" t="n">
        <v>0.105222360990712</v>
      </c>
      <c r="AB10" s="16" t="n">
        <v>0.143000162546789</v>
      </c>
      <c r="AC10" s="16" t="n">
        <v>0.122821831104152</v>
      </c>
      <c r="AD10" s="16"/>
      <c r="AE10" s="16" t="n">
        <v>0.119529363865358</v>
      </c>
      <c r="AF10" s="16" t="n">
        <v>0.130157264261018</v>
      </c>
      <c r="AG10" s="16" t="n">
        <v>0.142937916659107</v>
      </c>
      <c r="AH10" s="16"/>
      <c r="AI10" s="16" t="n">
        <v>0.127106511307724</v>
      </c>
      <c r="AJ10" s="16" t="n">
        <v>0.152736365997767</v>
      </c>
    </row>
    <row r="11">
      <c r="B11" s="17" t="s">
        <v>308</v>
      </c>
      <c r="C11" s="16" t="n">
        <v>0.465269637339012</v>
      </c>
      <c r="D11" s="16" t="n">
        <v>0.427257331277078</v>
      </c>
      <c r="E11" s="16" t="n">
        <v>0.502143792335414</v>
      </c>
      <c r="F11" s="16"/>
      <c r="G11" s="16" t="n">
        <v>0.491417998403306</v>
      </c>
      <c r="H11" s="16" t="n">
        <v>0.457472668403289</v>
      </c>
      <c r="I11" s="16" t="n">
        <v>0.462195759338941</v>
      </c>
      <c r="J11" s="16"/>
      <c r="K11" s="16" t="n">
        <v>0.466836672544757</v>
      </c>
      <c r="L11" s="16" t="n">
        <v>0.460770285012227</v>
      </c>
      <c r="M11" s="16" t="n">
        <v>0.520897884189598</v>
      </c>
      <c r="N11" s="16" t="n">
        <v>0.469759615749957</v>
      </c>
      <c r="O11" s="16" t="n">
        <v>0.464746826872101</v>
      </c>
      <c r="P11" s="16" t="n">
        <v>0.402805986093592</v>
      </c>
      <c r="Q11" s="16" t="n">
        <v>0.423962503218161</v>
      </c>
      <c r="R11" s="16" t="n">
        <v>0.539019428494887</v>
      </c>
      <c r="S11" s="16" t="n">
        <v>0.477596632479385</v>
      </c>
      <c r="T11" s="16" t="n">
        <v>0.47311386528385</v>
      </c>
      <c r="U11" s="16" t="n">
        <v>0.480914969760077</v>
      </c>
      <c r="V11" s="16" t="n">
        <v>0.427412297247272</v>
      </c>
      <c r="W11" s="16"/>
      <c r="X11" s="16" t="n">
        <v>0.482745676832997</v>
      </c>
      <c r="Y11" s="16" t="n">
        <v>0.435412259782967</v>
      </c>
      <c r="Z11" s="16"/>
      <c r="AA11" s="16" t="n">
        <v>0.473350482899678</v>
      </c>
      <c r="AB11" s="16" t="n">
        <v>0.474760670782686</v>
      </c>
      <c r="AC11" s="16" t="n">
        <v>0.446738645661239</v>
      </c>
      <c r="AD11" s="16"/>
      <c r="AE11" s="16" t="n">
        <v>0.470189208990556</v>
      </c>
      <c r="AF11" s="16" t="n">
        <v>0.465253923335885</v>
      </c>
      <c r="AG11" s="16" t="n">
        <v>0.452232936724091</v>
      </c>
      <c r="AH11" s="16"/>
      <c r="AI11" s="16" t="n">
        <v>0.404165719192029</v>
      </c>
      <c r="AJ11" s="16" t="n">
        <v>0.528299309591645</v>
      </c>
    </row>
    <row r="12">
      <c r="B12" s="17" t="s">
        <v>61</v>
      </c>
      <c r="C12" s="16" t="n">
        <v>0.260892887754338</v>
      </c>
      <c r="D12" s="16" t="n">
        <v>0.297089523266841</v>
      </c>
      <c r="E12" s="16" t="n">
        <v>0.227794343406696</v>
      </c>
      <c r="F12" s="16"/>
      <c r="G12" s="16" t="n">
        <v>0.226288743760955</v>
      </c>
      <c r="H12" s="16" t="n">
        <v>0.231678348891236</v>
      </c>
      <c r="I12" s="16" t="n">
        <v>0.301738908210371</v>
      </c>
      <c r="J12" s="16"/>
      <c r="K12" s="16" t="n">
        <v>0.298202730560483</v>
      </c>
      <c r="L12" s="16" t="n">
        <v>0.253988595999607</v>
      </c>
      <c r="M12" s="16" t="n">
        <v>0.221158258621011</v>
      </c>
      <c r="N12" s="16" t="n">
        <v>0.280279617318189</v>
      </c>
      <c r="O12" s="16" t="n">
        <v>0.241082880681165</v>
      </c>
      <c r="P12" s="16" t="n">
        <v>0.275373302312815</v>
      </c>
      <c r="Q12" s="16" t="n">
        <v>0.264030552428786</v>
      </c>
      <c r="R12" s="16" t="n">
        <v>0.302560537031192</v>
      </c>
      <c r="S12" s="16" t="n">
        <v>0.258149147069052</v>
      </c>
      <c r="T12" s="16" t="n">
        <v>0.184820260823925</v>
      </c>
      <c r="U12" s="16" t="n">
        <v>0.26624613687302</v>
      </c>
      <c r="V12" s="16" t="n">
        <v>0.319120004110333</v>
      </c>
      <c r="W12" s="16"/>
      <c r="X12" s="16" t="n">
        <v>0.227868863753403</v>
      </c>
      <c r="Y12" s="16" t="n">
        <v>0.31731360901416</v>
      </c>
      <c r="Z12" s="16"/>
      <c r="AA12" s="16" t="n">
        <v>0.336883523231314</v>
      </c>
      <c r="AB12" s="16" t="n">
        <v>0.221592475912608</v>
      </c>
      <c r="AC12" s="16" t="n">
        <v>0.258575733118433</v>
      </c>
      <c r="AD12" s="16"/>
      <c r="AE12" s="16" t="n">
        <v>0.277810430419465</v>
      </c>
      <c r="AF12" s="16" t="n">
        <v>0.246916867868762</v>
      </c>
      <c r="AG12" s="16" t="n">
        <v>0.245772111753379</v>
      </c>
      <c r="AH12" s="16"/>
      <c r="AI12" s="16" t="n">
        <v>0.359217321327239</v>
      </c>
      <c r="AJ12" s="16" t="n">
        <v>0.206610337688684</v>
      </c>
    </row>
    <row r="13">
      <c r="B13" s="17" t="s">
        <v>94</v>
      </c>
      <c r="C13" s="22" t="n">
        <v>0.119439256833586</v>
      </c>
      <c r="D13" s="22" t="n">
        <v>0.112367069494623</v>
      </c>
      <c r="E13" s="22" t="n">
        <v>0.124585561980339</v>
      </c>
      <c r="F13" s="22"/>
      <c r="G13" s="22" t="n">
        <v>0.166411241528237</v>
      </c>
      <c r="H13" s="22" t="n">
        <v>0.122104834050084</v>
      </c>
      <c r="I13" s="22" t="n">
        <v>0.0984074081514336</v>
      </c>
      <c r="J13" s="22"/>
      <c r="K13" s="22" t="n">
        <v>0.0909175257385873</v>
      </c>
      <c r="L13" s="22" t="n">
        <v>0.128363140317593</v>
      </c>
      <c r="M13" s="22" t="n">
        <v>0.124007510016398</v>
      </c>
      <c r="N13" s="22" t="n">
        <v>0.141914589144604</v>
      </c>
      <c r="O13" s="22" t="n">
        <v>0.115810455885539</v>
      </c>
      <c r="P13" s="22" t="n">
        <v>0.154304016412151</v>
      </c>
      <c r="Q13" s="22" t="n">
        <v>0.139455252409326</v>
      </c>
      <c r="R13" s="22" t="n">
        <v>0.0476931516177156</v>
      </c>
      <c r="S13" s="22" t="n">
        <v>0.0778238245507245</v>
      </c>
      <c r="T13" s="22" t="n">
        <v>0.144893134830953</v>
      </c>
      <c r="U13" s="22" t="n">
        <v>0.142615466668846</v>
      </c>
      <c r="V13" s="22" t="n">
        <v>0.135517584136066</v>
      </c>
      <c r="W13" s="22"/>
      <c r="X13" s="22" t="n">
        <v>0.128057156632523</v>
      </c>
      <c r="Y13" s="22" t="n">
        <v>0.104715789990564</v>
      </c>
      <c r="Z13" s="22"/>
      <c r="AA13" s="22" t="n">
        <v>0.0680074261699611</v>
      </c>
      <c r="AB13" s="22" t="n">
        <v>0.131986205912268</v>
      </c>
      <c r="AC13" s="22" t="n">
        <v>0.139803127250687</v>
      </c>
      <c r="AD13" s="22"/>
      <c r="AE13" s="22" t="n">
        <v>0.105064785092947</v>
      </c>
      <c r="AF13" s="22" t="n">
        <v>0.133718820102637</v>
      </c>
      <c r="AG13" s="22" t="n">
        <v>0.12715586940673</v>
      </c>
      <c r="AH13" s="22"/>
      <c r="AI13" s="22" t="n">
        <v>0.0723441383847715</v>
      </c>
      <c r="AJ13" s="22" t="n">
        <v>0.0963282210584177</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0.12884398329949</v>
      </c>
      <c r="D9" s="16" t="n">
        <v>0.0855380447525453</v>
      </c>
      <c r="E9" s="16" t="n">
        <v>0.171643389564928</v>
      </c>
      <c r="F9" s="16"/>
      <c r="G9" s="16" t="n">
        <v>0.134632108771613</v>
      </c>
      <c r="H9" s="16" t="n">
        <v>0.143534251282882</v>
      </c>
      <c r="I9" s="16" t="n">
        <v>0.112891296694261</v>
      </c>
      <c r="J9" s="16"/>
      <c r="K9" s="16" t="n">
        <v>0.0884153847928906</v>
      </c>
      <c r="L9" s="16" t="n">
        <v>0.186267864721289</v>
      </c>
      <c r="M9" s="16" t="n">
        <v>0.139281952441023</v>
      </c>
      <c r="N9" s="16" t="n">
        <v>0.106118529883616</v>
      </c>
      <c r="O9" s="16" t="n">
        <v>0.129239962095286</v>
      </c>
      <c r="P9" s="16" t="n">
        <v>0.0999914508141364</v>
      </c>
      <c r="Q9" s="16" t="n">
        <v>0.155847138055557</v>
      </c>
      <c r="R9" s="16" t="n">
        <v>0.172045426178957</v>
      </c>
      <c r="S9" s="16" t="n">
        <v>0.130678391928079</v>
      </c>
      <c r="T9" s="16" t="n">
        <v>0.0894714776211926</v>
      </c>
      <c r="U9" s="16" t="n">
        <v>0.172084065954302</v>
      </c>
      <c r="V9" s="16" t="n">
        <v>0.0872772888332934</v>
      </c>
      <c r="W9" s="16"/>
      <c r="X9" s="16" t="n">
        <v>0.155424146488776</v>
      </c>
      <c r="Y9" s="16" t="n">
        <v>0.0834324375017745</v>
      </c>
      <c r="Z9" s="16"/>
      <c r="AA9" s="16" t="n">
        <v>0.0782955023120695</v>
      </c>
      <c r="AB9" s="16" t="n">
        <v>0.148253921521192</v>
      </c>
      <c r="AC9" s="16" t="n">
        <v>0.139390296351481</v>
      </c>
      <c r="AD9" s="16"/>
      <c r="AE9" s="16" t="n">
        <v>0.105827042768689</v>
      </c>
      <c r="AF9" s="16" t="n">
        <v>0.145181219723318</v>
      </c>
      <c r="AG9" s="16" t="n">
        <v>0.155130592545981</v>
      </c>
      <c r="AH9" s="16"/>
      <c r="AI9" s="16" t="n">
        <v>0.0587384619593677</v>
      </c>
      <c r="AJ9" s="16" t="n">
        <v>0.156980774969163</v>
      </c>
    </row>
    <row r="10">
      <c r="B10" s="17" t="s">
        <v>58</v>
      </c>
      <c r="C10" s="16" t="n">
        <v>0.241487147255155</v>
      </c>
      <c r="D10" s="16" t="n">
        <v>0.193473539069781</v>
      </c>
      <c r="E10" s="16" t="n">
        <v>0.285769595630459</v>
      </c>
      <c r="F10" s="16"/>
      <c r="G10" s="16" t="n">
        <v>0.227344049881739</v>
      </c>
      <c r="H10" s="16" t="n">
        <v>0.257537046709163</v>
      </c>
      <c r="I10" s="16" t="n">
        <v>0.232141590693581</v>
      </c>
      <c r="J10" s="16"/>
      <c r="K10" s="16" t="n">
        <v>0.218637355123526</v>
      </c>
      <c r="L10" s="16" t="n">
        <v>0.261783028272056</v>
      </c>
      <c r="M10" s="16" t="n">
        <v>0.260851454791713</v>
      </c>
      <c r="N10" s="16" t="n">
        <v>0.255166662599087</v>
      </c>
      <c r="O10" s="16" t="n">
        <v>0.271843213960926</v>
      </c>
      <c r="P10" s="16" t="n">
        <v>0.219403831725516</v>
      </c>
      <c r="Q10" s="16" t="n">
        <v>0.225519115441895</v>
      </c>
      <c r="R10" s="16" t="n">
        <v>0.247875005532796</v>
      </c>
      <c r="S10" s="16" t="n">
        <v>0.234294830428874</v>
      </c>
      <c r="T10" s="16" t="n">
        <v>0.300652495770651</v>
      </c>
      <c r="U10" s="16" t="n">
        <v>0.159390354666273</v>
      </c>
      <c r="V10" s="16" t="n">
        <v>0.184747450576089</v>
      </c>
      <c r="W10" s="16"/>
      <c r="X10" s="16" t="n">
        <v>0.255211026229867</v>
      </c>
      <c r="Y10" s="16" t="n">
        <v>0.218040242353019</v>
      </c>
      <c r="Z10" s="16"/>
      <c r="AA10" s="16" t="n">
        <v>0.234054815267077</v>
      </c>
      <c r="AB10" s="16" t="n">
        <v>0.251736005748562</v>
      </c>
      <c r="AC10" s="16" t="n">
        <v>0.233146729182591</v>
      </c>
      <c r="AD10" s="16"/>
      <c r="AE10" s="16" t="n">
        <v>0.215202555409129</v>
      </c>
      <c r="AF10" s="16" t="n">
        <v>0.251923430315907</v>
      </c>
      <c r="AG10" s="16" t="n">
        <v>0.289048101981946</v>
      </c>
      <c r="AH10" s="16"/>
      <c r="AI10" s="16" t="n">
        <v>0.198661309127821</v>
      </c>
      <c r="AJ10" s="16" t="n">
        <v>0.306174742035207</v>
      </c>
    </row>
    <row r="11">
      <c r="B11" s="17" t="s">
        <v>308</v>
      </c>
      <c r="C11" s="16" t="n">
        <v>0.324942961951076</v>
      </c>
      <c r="D11" s="16" t="n">
        <v>0.367630594316756</v>
      </c>
      <c r="E11" s="16" t="n">
        <v>0.285274589568582</v>
      </c>
      <c r="F11" s="16"/>
      <c r="G11" s="16" t="n">
        <v>0.293430182377547</v>
      </c>
      <c r="H11" s="16" t="n">
        <v>0.321039125994387</v>
      </c>
      <c r="I11" s="16" t="n">
        <v>0.34102102977043</v>
      </c>
      <c r="J11" s="16"/>
      <c r="K11" s="16" t="n">
        <v>0.350622126404018</v>
      </c>
      <c r="L11" s="16" t="n">
        <v>0.304426602833435</v>
      </c>
      <c r="M11" s="16" t="n">
        <v>0.256374309416597</v>
      </c>
      <c r="N11" s="16" t="n">
        <v>0.309311738457633</v>
      </c>
      <c r="O11" s="16" t="n">
        <v>0.333718200665571</v>
      </c>
      <c r="P11" s="16" t="n">
        <v>0.354067978392853</v>
      </c>
      <c r="Q11" s="16" t="n">
        <v>0.309630358494223</v>
      </c>
      <c r="R11" s="16" t="n">
        <v>0.264450170120287</v>
      </c>
      <c r="S11" s="16" t="n">
        <v>0.401935081864868</v>
      </c>
      <c r="T11" s="16" t="n">
        <v>0.322947769499047</v>
      </c>
      <c r="U11" s="16" t="n">
        <v>0.306275505157068</v>
      </c>
      <c r="V11" s="16" t="n">
        <v>0.280374887232025</v>
      </c>
      <c r="W11" s="16"/>
      <c r="X11" s="16" t="n">
        <v>0.304578756905714</v>
      </c>
      <c r="Y11" s="16" t="n">
        <v>0.359734698309725</v>
      </c>
      <c r="Z11" s="16"/>
      <c r="AA11" s="16" t="n">
        <v>0.352954635490267</v>
      </c>
      <c r="AB11" s="16" t="n">
        <v>0.315156925257203</v>
      </c>
      <c r="AC11" s="16" t="n">
        <v>0.317801160047613</v>
      </c>
      <c r="AD11" s="16"/>
      <c r="AE11" s="16" t="n">
        <v>0.335364629982856</v>
      </c>
      <c r="AF11" s="16" t="n">
        <v>0.32340746748035</v>
      </c>
      <c r="AG11" s="16" t="n">
        <v>0.300531665519356</v>
      </c>
      <c r="AH11" s="16"/>
      <c r="AI11" s="16" t="n">
        <v>0.369755591720759</v>
      </c>
      <c r="AJ11" s="16" t="n">
        <v>0.305888160631226</v>
      </c>
    </row>
    <row r="12">
      <c r="B12" s="17" t="s">
        <v>61</v>
      </c>
      <c r="C12" s="16" t="n">
        <v>0.20451028558873</v>
      </c>
      <c r="D12" s="16" t="n">
        <v>0.256422409829023</v>
      </c>
      <c r="E12" s="16" t="n">
        <v>0.152118057593147</v>
      </c>
      <c r="F12" s="16"/>
      <c r="G12" s="16" t="n">
        <v>0.221555029514156</v>
      </c>
      <c r="H12" s="16" t="n">
        <v>0.181069554298116</v>
      </c>
      <c r="I12" s="16" t="n">
        <v>0.219585630495603</v>
      </c>
      <c r="J12" s="16"/>
      <c r="K12" s="16" t="n">
        <v>0.263722576312835</v>
      </c>
      <c r="L12" s="16" t="n">
        <v>0.156317762182765</v>
      </c>
      <c r="M12" s="16" t="n">
        <v>0.228639249659987</v>
      </c>
      <c r="N12" s="16" t="n">
        <v>0.208434915021823</v>
      </c>
      <c r="O12" s="16" t="n">
        <v>0.180772606215186</v>
      </c>
      <c r="P12" s="16" t="n">
        <v>0.217450812365898</v>
      </c>
      <c r="Q12" s="16" t="n">
        <v>0.188190126428615</v>
      </c>
      <c r="R12" s="16" t="n">
        <v>0.235426333283302</v>
      </c>
      <c r="S12" s="16" t="n">
        <v>0.150330117216854</v>
      </c>
      <c r="T12" s="16" t="n">
        <v>0.150004488001172</v>
      </c>
      <c r="U12" s="16" t="n">
        <v>0.253216046601907</v>
      </c>
      <c r="V12" s="16" t="n">
        <v>0.37345043810306</v>
      </c>
      <c r="W12" s="16"/>
      <c r="X12" s="16" t="n">
        <v>0.174422055358964</v>
      </c>
      <c r="Y12" s="16" t="n">
        <v>0.255915276420462</v>
      </c>
      <c r="Z12" s="16"/>
      <c r="AA12" s="16" t="n">
        <v>0.268883462119458</v>
      </c>
      <c r="AB12" s="16" t="n">
        <v>0.185892088425946</v>
      </c>
      <c r="AC12" s="16" t="n">
        <v>0.182920266959451</v>
      </c>
      <c r="AD12" s="16"/>
      <c r="AE12" s="16" t="n">
        <v>0.251918357395368</v>
      </c>
      <c r="AF12" s="16" t="n">
        <v>0.167444183475905</v>
      </c>
      <c r="AG12" s="16" t="n">
        <v>0.157658078148676</v>
      </c>
      <c r="AH12" s="16"/>
      <c r="AI12" s="16" t="n">
        <v>0.318285964506293</v>
      </c>
      <c r="AJ12" s="16" t="n">
        <v>0.154046668080453</v>
      </c>
    </row>
    <row r="13">
      <c r="B13" s="17" t="s">
        <v>94</v>
      </c>
      <c r="C13" s="22" t="n">
        <v>0.10021562190555</v>
      </c>
      <c r="D13" s="22" t="n">
        <v>0.0969354120318939</v>
      </c>
      <c r="E13" s="22" t="n">
        <v>0.105194367642884</v>
      </c>
      <c r="F13" s="22"/>
      <c r="G13" s="22" t="n">
        <v>0.123038629454946</v>
      </c>
      <c r="H13" s="22" t="n">
        <v>0.0968200217154523</v>
      </c>
      <c r="I13" s="22" t="n">
        <v>0.0943604523461243</v>
      </c>
      <c r="J13" s="22"/>
      <c r="K13" s="22" t="n">
        <v>0.0786025573667304</v>
      </c>
      <c r="L13" s="22" t="n">
        <v>0.091204741990455</v>
      </c>
      <c r="M13" s="22" t="n">
        <v>0.11485303369068</v>
      </c>
      <c r="N13" s="22" t="n">
        <v>0.12096815403784</v>
      </c>
      <c r="O13" s="22" t="n">
        <v>0.0844260170630304</v>
      </c>
      <c r="P13" s="22" t="n">
        <v>0.109085926701597</v>
      </c>
      <c r="Q13" s="22" t="n">
        <v>0.12081326157971</v>
      </c>
      <c r="R13" s="22" t="n">
        <v>0.0802030648846572</v>
      </c>
      <c r="S13" s="22" t="n">
        <v>0.0827615785613253</v>
      </c>
      <c r="T13" s="22" t="n">
        <v>0.136923769107938</v>
      </c>
      <c r="U13" s="22" t="n">
        <v>0.10903402762045</v>
      </c>
      <c r="V13" s="22" t="n">
        <v>0.0741499352555327</v>
      </c>
      <c r="W13" s="22"/>
      <c r="X13" s="22" t="n">
        <v>0.110364015016679</v>
      </c>
      <c r="Y13" s="22" t="n">
        <v>0.0828773454150197</v>
      </c>
      <c r="Z13" s="22"/>
      <c r="AA13" s="22" t="n">
        <v>0.0658115848111292</v>
      </c>
      <c r="AB13" s="22" t="n">
        <v>0.098961059047096</v>
      </c>
      <c r="AC13" s="22" t="n">
        <v>0.126741547458863</v>
      </c>
      <c r="AD13" s="22"/>
      <c r="AE13" s="22" t="n">
        <v>0.0916874144439571</v>
      </c>
      <c r="AF13" s="22" t="n">
        <v>0.112043699004521</v>
      </c>
      <c r="AG13" s="22" t="n">
        <v>0.0976315618040415</v>
      </c>
      <c r="AH13" s="22"/>
      <c r="AI13" s="22" t="n">
        <v>0.0545586726857591</v>
      </c>
      <c r="AJ13" s="22" t="n">
        <v>0.0769096542839518</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0.0323923411620902</v>
      </c>
      <c r="D9" s="16" t="n">
        <v>0.0276968065669923</v>
      </c>
      <c r="E9" s="16" t="n">
        <v>0.0361219034792528</v>
      </c>
      <c r="F9" s="16"/>
      <c r="G9" s="16" t="n">
        <v>0.0584725376108957</v>
      </c>
      <c r="H9" s="16" t="n">
        <v>0.0319274892470507</v>
      </c>
      <c r="I9" s="16" t="n">
        <v>0.0225241885969242</v>
      </c>
      <c r="J9" s="16"/>
      <c r="K9" s="16" t="n">
        <v>0.0505810636273627</v>
      </c>
      <c r="L9" s="16" t="n">
        <v>0.0310667482956939</v>
      </c>
      <c r="M9" s="16" t="n">
        <v>0.0313055803725286</v>
      </c>
      <c r="N9" s="16" t="n">
        <v>0.0198706912446742</v>
      </c>
      <c r="O9" s="16" t="n">
        <v>0.0364361872504735</v>
      </c>
      <c r="P9" s="16" t="n">
        <v>0.03237525186114</v>
      </c>
      <c r="Q9" s="16" t="n">
        <v>0.0391499616859664</v>
      </c>
      <c r="R9" s="16" t="n">
        <v>0.021310662840907</v>
      </c>
      <c r="S9" s="16" t="n">
        <v>0.0254472707749947</v>
      </c>
      <c r="T9" s="16" t="n">
        <v>0.0251547342622249</v>
      </c>
      <c r="U9" s="16" t="n">
        <v>0.0346327804028594</v>
      </c>
      <c r="V9" s="16" t="n">
        <v>0.0164997847238826</v>
      </c>
      <c r="W9" s="16"/>
      <c r="X9" s="16" t="n">
        <v>0.0330867256678861</v>
      </c>
      <c r="Y9" s="16" t="n">
        <v>0.0312060025545499</v>
      </c>
      <c r="Z9" s="16"/>
      <c r="AA9" s="16" t="n">
        <v>0.0231562729784715</v>
      </c>
      <c r="AB9" s="16" t="n">
        <v>0.0402840058225303</v>
      </c>
      <c r="AC9" s="16" t="n">
        <v>0.0285075062005911</v>
      </c>
      <c r="AD9" s="16"/>
      <c r="AE9" s="16" t="n">
        <v>0.0359017101268269</v>
      </c>
      <c r="AF9" s="16" t="n">
        <v>0.0272396497697529</v>
      </c>
      <c r="AG9" s="16" t="n">
        <v>0.0340647881341696</v>
      </c>
      <c r="AH9" s="16"/>
      <c r="AI9" s="16" t="n">
        <v>0.0206206930209972</v>
      </c>
      <c r="AJ9" s="16" t="n">
        <v>0.0305095570813082</v>
      </c>
    </row>
    <row r="10">
      <c r="B10" s="17" t="s">
        <v>58</v>
      </c>
      <c r="C10" s="16" t="n">
        <v>0.0994818452809667</v>
      </c>
      <c r="D10" s="16" t="n">
        <v>0.0862815446095912</v>
      </c>
      <c r="E10" s="16" t="n">
        <v>0.112289099234385</v>
      </c>
      <c r="F10" s="16"/>
      <c r="G10" s="16" t="n">
        <v>0.0963703839067684</v>
      </c>
      <c r="H10" s="16" t="n">
        <v>0.108364123292602</v>
      </c>
      <c r="I10" s="16" t="n">
        <v>0.0924474067386369</v>
      </c>
      <c r="J10" s="16"/>
      <c r="K10" s="16" t="n">
        <v>0.0804067999145478</v>
      </c>
      <c r="L10" s="16" t="n">
        <v>0.125674572445699</v>
      </c>
      <c r="M10" s="16" t="n">
        <v>0.0861786850053332</v>
      </c>
      <c r="N10" s="16" t="n">
        <v>0.114979812749223</v>
      </c>
      <c r="O10" s="16" t="n">
        <v>0.0855080960102677</v>
      </c>
      <c r="P10" s="16" t="n">
        <v>0.0855739820989861</v>
      </c>
      <c r="Q10" s="16" t="n">
        <v>0.0987016165849757</v>
      </c>
      <c r="R10" s="16" t="n">
        <v>0.0775784798147214</v>
      </c>
      <c r="S10" s="16" t="n">
        <v>0.130099584178472</v>
      </c>
      <c r="T10" s="16" t="n">
        <v>0.111095467497238</v>
      </c>
      <c r="U10" s="16" t="n">
        <v>0.0751493816328224</v>
      </c>
      <c r="V10" s="16" t="n">
        <v>0.0638771675656275</v>
      </c>
      <c r="W10" s="16"/>
      <c r="X10" s="16" t="n">
        <v>0.0981814639924938</v>
      </c>
      <c r="Y10" s="16" t="n">
        <v>0.101703514275827</v>
      </c>
      <c r="Z10" s="16"/>
      <c r="AA10" s="16" t="n">
        <v>0.10455669090247</v>
      </c>
      <c r="AB10" s="16" t="n">
        <v>0.096428769806731</v>
      </c>
      <c r="AC10" s="16" t="n">
        <v>0.0999002322440567</v>
      </c>
      <c r="AD10" s="16"/>
      <c r="AE10" s="16" t="n">
        <v>0.101215507076347</v>
      </c>
      <c r="AF10" s="16" t="n">
        <v>0.0970259389285324</v>
      </c>
      <c r="AG10" s="16" t="n">
        <v>0.10011689841536</v>
      </c>
      <c r="AH10" s="16"/>
      <c r="AI10" s="16" t="n">
        <v>0.091044590758715</v>
      </c>
      <c r="AJ10" s="16" t="n">
        <v>0.0974164080785747</v>
      </c>
    </row>
    <row r="11">
      <c r="B11" s="17" t="s">
        <v>308</v>
      </c>
      <c r="C11" s="16" t="n">
        <v>0.436645791340557</v>
      </c>
      <c r="D11" s="16" t="n">
        <v>0.420301525780145</v>
      </c>
      <c r="E11" s="16" t="n">
        <v>0.451657773623602</v>
      </c>
      <c r="F11" s="16"/>
      <c r="G11" s="16" t="n">
        <v>0.433566666941686</v>
      </c>
      <c r="H11" s="16" t="n">
        <v>0.422753100285733</v>
      </c>
      <c r="I11" s="16" t="n">
        <v>0.450786533384714</v>
      </c>
      <c r="J11" s="16"/>
      <c r="K11" s="16" t="n">
        <v>0.420967075128009</v>
      </c>
      <c r="L11" s="16" t="n">
        <v>0.413344350054135</v>
      </c>
      <c r="M11" s="16" t="n">
        <v>0.438568755692121</v>
      </c>
      <c r="N11" s="16" t="n">
        <v>0.473207486928935</v>
      </c>
      <c r="O11" s="16" t="n">
        <v>0.454721203631305</v>
      </c>
      <c r="P11" s="16" t="n">
        <v>0.434392839556063</v>
      </c>
      <c r="Q11" s="16" t="n">
        <v>0.414664968171745</v>
      </c>
      <c r="R11" s="16" t="n">
        <v>0.417515792637846</v>
      </c>
      <c r="S11" s="16" t="n">
        <v>0.456457676810507</v>
      </c>
      <c r="T11" s="16" t="n">
        <v>0.436779952983566</v>
      </c>
      <c r="U11" s="16" t="n">
        <v>0.505379031074819</v>
      </c>
      <c r="V11" s="16" t="n">
        <v>0.366526593913522</v>
      </c>
      <c r="W11" s="16"/>
      <c r="X11" s="16" t="n">
        <v>0.455647832688593</v>
      </c>
      <c r="Y11" s="16" t="n">
        <v>0.404181277681203</v>
      </c>
      <c r="Z11" s="16"/>
      <c r="AA11" s="16" t="n">
        <v>0.464262488762324</v>
      </c>
      <c r="AB11" s="16" t="n">
        <v>0.436270704695565</v>
      </c>
      <c r="AC11" s="16" t="n">
        <v>0.417201670118916</v>
      </c>
      <c r="AD11" s="16"/>
      <c r="AE11" s="16" t="n">
        <v>0.431445928245363</v>
      </c>
      <c r="AF11" s="16" t="n">
        <v>0.439369518558152</v>
      </c>
      <c r="AG11" s="16" t="n">
        <v>0.444648141392933</v>
      </c>
      <c r="AH11" s="16"/>
      <c r="AI11" s="16" t="n">
        <v>0.41449914686806</v>
      </c>
      <c r="AJ11" s="16" t="n">
        <v>0.48842218483058</v>
      </c>
    </row>
    <row r="12">
      <c r="B12" s="17" t="s">
        <v>61</v>
      </c>
      <c r="C12" s="16" t="n">
        <v>0.331651860077164</v>
      </c>
      <c r="D12" s="16" t="n">
        <v>0.375898958297928</v>
      </c>
      <c r="E12" s="16" t="n">
        <v>0.28831513694063</v>
      </c>
      <c r="F12" s="16"/>
      <c r="G12" s="16" t="n">
        <v>0.293088561492042</v>
      </c>
      <c r="H12" s="16" t="n">
        <v>0.328800837321883</v>
      </c>
      <c r="I12" s="16" t="n">
        <v>0.349535144401597</v>
      </c>
      <c r="J12" s="16"/>
      <c r="K12" s="16" t="n">
        <v>0.37072645311552</v>
      </c>
      <c r="L12" s="16" t="n">
        <v>0.334785455382571</v>
      </c>
      <c r="M12" s="16" t="n">
        <v>0.369318798895957</v>
      </c>
      <c r="N12" s="16" t="n">
        <v>0.286146029705724</v>
      </c>
      <c r="O12" s="16" t="n">
        <v>0.296246392878037</v>
      </c>
      <c r="P12" s="16" t="n">
        <v>0.334186242289084</v>
      </c>
      <c r="Q12" s="16" t="n">
        <v>0.330934658122518</v>
      </c>
      <c r="R12" s="16" t="n">
        <v>0.391041596723605</v>
      </c>
      <c r="S12" s="16" t="n">
        <v>0.290597537751024</v>
      </c>
      <c r="T12" s="16" t="n">
        <v>0.310429073833976</v>
      </c>
      <c r="U12" s="16" t="n">
        <v>0.285907163184277</v>
      </c>
      <c r="V12" s="16" t="n">
        <v>0.456219716783575</v>
      </c>
      <c r="W12" s="16"/>
      <c r="X12" s="16" t="n">
        <v>0.300656723447936</v>
      </c>
      <c r="Y12" s="16" t="n">
        <v>0.384606277870654</v>
      </c>
      <c r="Z12" s="16"/>
      <c r="AA12" s="16" t="n">
        <v>0.359281650363951</v>
      </c>
      <c r="AB12" s="16" t="n">
        <v>0.323374220876637</v>
      </c>
      <c r="AC12" s="16" t="n">
        <v>0.322768316408074</v>
      </c>
      <c r="AD12" s="16"/>
      <c r="AE12" s="16" t="n">
        <v>0.342810744604949</v>
      </c>
      <c r="AF12" s="16" t="n">
        <v>0.336016104817717</v>
      </c>
      <c r="AG12" s="16" t="n">
        <v>0.292691625783669</v>
      </c>
      <c r="AH12" s="16"/>
      <c r="AI12" s="16" t="n">
        <v>0.421109389957881</v>
      </c>
      <c r="AJ12" s="16" t="n">
        <v>0.29798167584119</v>
      </c>
    </row>
    <row r="13">
      <c r="B13" s="17" t="s">
        <v>94</v>
      </c>
      <c r="C13" s="22" t="n">
        <v>0.0998281621392225</v>
      </c>
      <c r="D13" s="22" t="n">
        <v>0.0898211647453426</v>
      </c>
      <c r="E13" s="22" t="n">
        <v>0.11161608672213</v>
      </c>
      <c r="F13" s="22"/>
      <c r="G13" s="22" t="n">
        <v>0.118501850048608</v>
      </c>
      <c r="H13" s="22" t="n">
        <v>0.108154449852732</v>
      </c>
      <c r="I13" s="22" t="n">
        <v>0.0847067268781276</v>
      </c>
      <c r="J13" s="22"/>
      <c r="K13" s="22" t="n">
        <v>0.0773186082145604</v>
      </c>
      <c r="L13" s="22" t="n">
        <v>0.095128873821901</v>
      </c>
      <c r="M13" s="22" t="n">
        <v>0.0746281800340595</v>
      </c>
      <c r="N13" s="22" t="n">
        <v>0.105795979371444</v>
      </c>
      <c r="O13" s="22" t="n">
        <v>0.127088120229917</v>
      </c>
      <c r="P13" s="22" t="n">
        <v>0.113471684194727</v>
      </c>
      <c r="Q13" s="22" t="n">
        <v>0.116548795434795</v>
      </c>
      <c r="R13" s="22" t="n">
        <v>0.0925534679829199</v>
      </c>
      <c r="S13" s="22" t="n">
        <v>0.0973979304850031</v>
      </c>
      <c r="T13" s="22" t="n">
        <v>0.116540771422995</v>
      </c>
      <c r="U13" s="22" t="n">
        <v>0.0989316437052223</v>
      </c>
      <c r="V13" s="22" t="n">
        <v>0.0968767370133927</v>
      </c>
      <c r="W13" s="22"/>
      <c r="X13" s="22" t="n">
        <v>0.112427254203091</v>
      </c>
      <c r="Y13" s="22" t="n">
        <v>0.0783029276177654</v>
      </c>
      <c r="Z13" s="22"/>
      <c r="AA13" s="22" t="n">
        <v>0.0487428969927836</v>
      </c>
      <c r="AB13" s="22" t="n">
        <v>0.103642298798537</v>
      </c>
      <c r="AC13" s="22" t="n">
        <v>0.131622275028362</v>
      </c>
      <c r="AD13" s="22"/>
      <c r="AE13" s="22" t="n">
        <v>0.0886261099465142</v>
      </c>
      <c r="AF13" s="22" t="n">
        <v>0.100348787925846</v>
      </c>
      <c r="AG13" s="22" t="n">
        <v>0.128478546273867</v>
      </c>
      <c r="AH13" s="22"/>
      <c r="AI13" s="22" t="n">
        <v>0.0527261793943462</v>
      </c>
      <c r="AJ13" s="22" t="n">
        <v>0.0856701741683474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0.0191806719590009</v>
      </c>
      <c r="D9" s="16" t="n">
        <v>0.0193609615482384</v>
      </c>
      <c r="E9" s="16" t="n">
        <v>0.0194960616147444</v>
      </c>
      <c r="F9" s="16"/>
      <c r="G9" s="16" t="n">
        <v>0.0341917566279053</v>
      </c>
      <c r="H9" s="16" t="n">
        <v>0.0215848760108055</v>
      </c>
      <c r="I9" s="16" t="n">
        <v>0.0110152334805047</v>
      </c>
      <c r="J9" s="16"/>
      <c r="K9" s="16" t="n">
        <v>0.0176030336786555</v>
      </c>
      <c r="L9" s="16" t="n">
        <v>0.0192579322173482</v>
      </c>
      <c r="M9" s="16" t="n">
        <v>0.0180587737714779</v>
      </c>
      <c r="N9" s="16" t="n">
        <v>0.027750176906627</v>
      </c>
      <c r="O9" s="16" t="n">
        <v>0.0329062696312429</v>
      </c>
      <c r="P9" s="16" t="n">
        <v>0.0298331113822742</v>
      </c>
      <c r="Q9" s="16" t="n">
        <v>0.0256050369988672</v>
      </c>
      <c r="R9" s="16" t="n">
        <v>0.00896385285428461</v>
      </c>
      <c r="S9" s="16" t="n">
        <v>0.00830972063010849</v>
      </c>
      <c r="T9" s="16" t="n">
        <v>0.00774044233114788</v>
      </c>
      <c r="U9" s="16" t="n">
        <v>0.0211265686860629</v>
      </c>
      <c r="V9" s="16" t="n">
        <v>0</v>
      </c>
      <c r="W9" s="16"/>
      <c r="X9" s="16" t="n">
        <v>0.0180812165910015</v>
      </c>
      <c r="Y9" s="16" t="n">
        <v>0.0210590640305955</v>
      </c>
      <c r="Z9" s="16"/>
      <c r="AA9" s="16" t="n">
        <v>0.00990326026764781</v>
      </c>
      <c r="AB9" s="16" t="n">
        <v>0.0276045835602331</v>
      </c>
      <c r="AC9" s="16" t="n">
        <v>0.0146137916521604</v>
      </c>
      <c r="AD9" s="16"/>
      <c r="AE9" s="16" t="n">
        <v>0.0178323363989689</v>
      </c>
      <c r="AF9" s="16" t="n">
        <v>0.0187914877708108</v>
      </c>
      <c r="AG9" s="16" t="n">
        <v>0.0235934440114983</v>
      </c>
      <c r="AH9" s="16"/>
      <c r="AI9" s="16" t="n">
        <v>0.00759679584450855</v>
      </c>
      <c r="AJ9" s="16" t="n">
        <v>0.0200950525914106</v>
      </c>
    </row>
    <row r="10">
      <c r="B10" s="17" t="s">
        <v>58</v>
      </c>
      <c r="C10" s="16" t="n">
        <v>0.101740740136456</v>
      </c>
      <c r="D10" s="16" t="n">
        <v>0.0926279011769894</v>
      </c>
      <c r="E10" s="16" t="n">
        <v>0.112482028084405</v>
      </c>
      <c r="F10" s="16"/>
      <c r="G10" s="16" t="n">
        <v>0.108077563618404</v>
      </c>
      <c r="H10" s="16" t="n">
        <v>0.109484876426156</v>
      </c>
      <c r="I10" s="16" t="n">
        <v>0.0920334481254385</v>
      </c>
      <c r="J10" s="16"/>
      <c r="K10" s="16" t="n">
        <v>0.0879308087017016</v>
      </c>
      <c r="L10" s="16" t="n">
        <v>0.101302920207283</v>
      </c>
      <c r="M10" s="16" t="n">
        <v>0.0872723107669761</v>
      </c>
      <c r="N10" s="16" t="n">
        <v>0.130922309279288</v>
      </c>
      <c r="O10" s="16" t="n">
        <v>0.0867702678101623</v>
      </c>
      <c r="P10" s="16" t="n">
        <v>0.117399541021529</v>
      </c>
      <c r="Q10" s="16" t="n">
        <v>0.0943967733530156</v>
      </c>
      <c r="R10" s="16" t="n">
        <v>0.0882686604547108</v>
      </c>
      <c r="S10" s="16" t="n">
        <v>0.11056796644153</v>
      </c>
      <c r="T10" s="16" t="n">
        <v>0.101312039838416</v>
      </c>
      <c r="U10" s="16" t="n">
        <v>0.129912728109118</v>
      </c>
      <c r="V10" s="16" t="n">
        <v>0.0767997486985623</v>
      </c>
      <c r="W10" s="16"/>
      <c r="X10" s="16" t="n">
        <v>0.109425335557841</v>
      </c>
      <c r="Y10" s="16" t="n">
        <v>0.0886118005422934</v>
      </c>
      <c r="Z10" s="16"/>
      <c r="AA10" s="16" t="n">
        <v>0.094029991816328</v>
      </c>
      <c r="AB10" s="16" t="n">
        <v>0.0968513893596166</v>
      </c>
      <c r="AC10" s="16" t="n">
        <v>0.113849467846625</v>
      </c>
      <c r="AD10" s="16"/>
      <c r="AE10" s="16" t="n">
        <v>0.108869243859149</v>
      </c>
      <c r="AF10" s="16" t="n">
        <v>0.0955353396547882</v>
      </c>
      <c r="AG10" s="16" t="n">
        <v>0.0960444602830589</v>
      </c>
      <c r="AH10" s="16"/>
      <c r="AI10" s="16" t="n">
        <v>0.0715061409556911</v>
      </c>
      <c r="AJ10" s="16" t="n">
        <v>0.105755588582222</v>
      </c>
    </row>
    <row r="11">
      <c r="B11" s="17" t="s">
        <v>308</v>
      </c>
      <c r="C11" s="16" t="n">
        <v>0.437214668866206</v>
      </c>
      <c r="D11" s="16" t="n">
        <v>0.416809652133358</v>
      </c>
      <c r="E11" s="16" t="n">
        <v>0.456596442021694</v>
      </c>
      <c r="F11" s="16"/>
      <c r="G11" s="16" t="n">
        <v>0.415782057649162</v>
      </c>
      <c r="H11" s="16" t="n">
        <v>0.435201387071853</v>
      </c>
      <c r="I11" s="16" t="n">
        <v>0.447552666246592</v>
      </c>
      <c r="J11" s="16"/>
      <c r="K11" s="16" t="n">
        <v>0.424288566144456</v>
      </c>
      <c r="L11" s="16" t="n">
        <v>0.435795149313303</v>
      </c>
      <c r="M11" s="16" t="n">
        <v>0.467817416749859</v>
      </c>
      <c r="N11" s="16" t="n">
        <v>0.473937345941717</v>
      </c>
      <c r="O11" s="16" t="n">
        <v>0.509049004004233</v>
      </c>
      <c r="P11" s="16" t="n">
        <v>0.423463007880052</v>
      </c>
      <c r="Q11" s="16" t="n">
        <v>0.37856634989608</v>
      </c>
      <c r="R11" s="16" t="n">
        <v>0.434982959812677</v>
      </c>
      <c r="S11" s="16" t="n">
        <v>0.450509016667757</v>
      </c>
      <c r="T11" s="16" t="n">
        <v>0.388316560611781</v>
      </c>
      <c r="U11" s="16" t="n">
        <v>0.417981057885546</v>
      </c>
      <c r="V11" s="16" t="n">
        <v>0.461398804277978</v>
      </c>
      <c r="W11" s="16"/>
      <c r="X11" s="16" t="n">
        <v>0.453122433689477</v>
      </c>
      <c r="Y11" s="16" t="n">
        <v>0.410036649466292</v>
      </c>
      <c r="Z11" s="16"/>
      <c r="AA11" s="16" t="n">
        <v>0.471834509653456</v>
      </c>
      <c r="AB11" s="16" t="n">
        <v>0.438934934731941</v>
      </c>
      <c r="AC11" s="16" t="n">
        <v>0.409909982215488</v>
      </c>
      <c r="AD11" s="16"/>
      <c r="AE11" s="16" t="n">
        <v>0.42087006746502</v>
      </c>
      <c r="AF11" s="16" t="n">
        <v>0.453558682844179</v>
      </c>
      <c r="AG11" s="16" t="n">
        <v>0.44575985640213</v>
      </c>
      <c r="AH11" s="16"/>
      <c r="AI11" s="16" t="n">
        <v>0.447238824428028</v>
      </c>
      <c r="AJ11" s="16" t="n">
        <v>0.462903447486752</v>
      </c>
    </row>
    <row r="12">
      <c r="B12" s="17" t="s">
        <v>61</v>
      </c>
      <c r="C12" s="16" t="n">
        <v>0.334006333065072</v>
      </c>
      <c r="D12" s="16" t="n">
        <v>0.377208016206823</v>
      </c>
      <c r="E12" s="16" t="n">
        <v>0.289112652210465</v>
      </c>
      <c r="F12" s="16"/>
      <c r="G12" s="16" t="n">
        <v>0.310878351176852</v>
      </c>
      <c r="H12" s="16" t="n">
        <v>0.333582886437043</v>
      </c>
      <c r="I12" s="16" t="n">
        <v>0.343534881135407</v>
      </c>
      <c r="J12" s="16"/>
      <c r="K12" s="16" t="n">
        <v>0.391958520094811</v>
      </c>
      <c r="L12" s="16" t="n">
        <v>0.326977535156488</v>
      </c>
      <c r="M12" s="16" t="n">
        <v>0.335481627633029</v>
      </c>
      <c r="N12" s="16" t="n">
        <v>0.271118439274202</v>
      </c>
      <c r="O12" s="16" t="n">
        <v>0.289127879595245</v>
      </c>
      <c r="P12" s="16" t="n">
        <v>0.307602290237446</v>
      </c>
      <c r="Q12" s="16" t="n">
        <v>0.338972244282937</v>
      </c>
      <c r="R12" s="16" t="n">
        <v>0.346908772625108</v>
      </c>
      <c r="S12" s="16" t="n">
        <v>0.311938082187283</v>
      </c>
      <c r="T12" s="16" t="n">
        <v>0.376544761983827</v>
      </c>
      <c r="U12" s="16" t="n">
        <v>0.364324367057746</v>
      </c>
      <c r="V12" s="16" t="n">
        <v>0.350667505324089</v>
      </c>
      <c r="W12" s="16"/>
      <c r="X12" s="16" t="n">
        <v>0.305213374871077</v>
      </c>
      <c r="Y12" s="16" t="n">
        <v>0.38319838393274</v>
      </c>
      <c r="Z12" s="16"/>
      <c r="AA12" s="16" t="n">
        <v>0.360344085546539</v>
      </c>
      <c r="AB12" s="16" t="n">
        <v>0.33704485491366</v>
      </c>
      <c r="AC12" s="16" t="n">
        <v>0.310920052919168</v>
      </c>
      <c r="AD12" s="16"/>
      <c r="AE12" s="16" t="n">
        <v>0.359138893259572</v>
      </c>
      <c r="AF12" s="16" t="n">
        <v>0.31714178991756</v>
      </c>
      <c r="AG12" s="16" t="n">
        <v>0.303224277849632</v>
      </c>
      <c r="AH12" s="16"/>
      <c r="AI12" s="16" t="n">
        <v>0.414077792860703</v>
      </c>
      <c r="AJ12" s="16" t="n">
        <v>0.323254339301659</v>
      </c>
    </row>
    <row r="13">
      <c r="B13" s="17" t="s">
        <v>94</v>
      </c>
      <c r="C13" s="22" t="n">
        <v>0.107857585973266</v>
      </c>
      <c r="D13" s="22" t="n">
        <v>0.0939934689345914</v>
      </c>
      <c r="E13" s="22" t="n">
        <v>0.122312816068692</v>
      </c>
      <c r="F13" s="22"/>
      <c r="G13" s="22" t="n">
        <v>0.131070270927678</v>
      </c>
      <c r="H13" s="22" t="n">
        <v>0.100145974054143</v>
      </c>
      <c r="I13" s="22" t="n">
        <v>0.105863771012057</v>
      </c>
      <c r="J13" s="22"/>
      <c r="K13" s="22" t="n">
        <v>0.0782190713803752</v>
      </c>
      <c r="L13" s="22" t="n">
        <v>0.116666463105578</v>
      </c>
      <c r="M13" s="22" t="n">
        <v>0.0913698710786578</v>
      </c>
      <c r="N13" s="22" t="n">
        <v>0.0962717285981663</v>
      </c>
      <c r="O13" s="22" t="n">
        <v>0.0821465789591167</v>
      </c>
      <c r="P13" s="22" t="n">
        <v>0.121702049478699</v>
      </c>
      <c r="Q13" s="22" t="n">
        <v>0.1624595954691</v>
      </c>
      <c r="R13" s="22" t="n">
        <v>0.120875754253219</v>
      </c>
      <c r="S13" s="22" t="n">
        <v>0.118675214073322</v>
      </c>
      <c r="T13" s="22" t="n">
        <v>0.126086195234828</v>
      </c>
      <c r="U13" s="22" t="n">
        <v>0.066655278261527</v>
      </c>
      <c r="V13" s="22" t="n">
        <v>0.11113394169937</v>
      </c>
      <c r="W13" s="22"/>
      <c r="X13" s="22" t="n">
        <v>0.114157639290603</v>
      </c>
      <c r="Y13" s="22" t="n">
        <v>0.097094102028079</v>
      </c>
      <c r="Z13" s="22"/>
      <c r="AA13" s="22" t="n">
        <v>0.0638881527160289</v>
      </c>
      <c r="AB13" s="22" t="n">
        <v>0.0995642374345492</v>
      </c>
      <c r="AC13" s="22" t="n">
        <v>0.150706705366559</v>
      </c>
      <c r="AD13" s="22"/>
      <c r="AE13" s="22" t="n">
        <v>0.0932894590172906</v>
      </c>
      <c r="AF13" s="22" t="n">
        <v>0.114972699812662</v>
      </c>
      <c r="AG13" s="22" t="n">
        <v>0.13137796145368</v>
      </c>
      <c r="AH13" s="22"/>
      <c r="AI13" s="22" t="n">
        <v>0.0595804459110687</v>
      </c>
      <c r="AJ13" s="22" t="n">
        <v>0.0879915720379562</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0.0242851826296712</v>
      </c>
      <c r="D9" s="16" t="n">
        <v>0.0203708981028837</v>
      </c>
      <c r="E9" s="16" t="n">
        <v>0.0288227439856152</v>
      </c>
      <c r="F9" s="16"/>
      <c r="G9" s="16" t="n">
        <v>0.0527630635413067</v>
      </c>
      <c r="H9" s="16" t="n">
        <v>0.025145875197108</v>
      </c>
      <c r="I9" s="16" t="n">
        <v>0.01223686539302</v>
      </c>
      <c r="J9" s="16"/>
      <c r="K9" s="16" t="n">
        <v>0.0300023719774093</v>
      </c>
      <c r="L9" s="16" t="n">
        <v>0.0310312610253888</v>
      </c>
      <c r="M9" s="16" t="n">
        <v>0.0230489236049918</v>
      </c>
      <c r="N9" s="16" t="n">
        <v>0.0245692078229522</v>
      </c>
      <c r="O9" s="16" t="n">
        <v>0.0176462194890653</v>
      </c>
      <c r="P9" s="16" t="n">
        <v>0.00901236190376688</v>
      </c>
      <c r="Q9" s="16" t="n">
        <v>0.0444908132978822</v>
      </c>
      <c r="R9" s="16" t="n">
        <v>0</v>
      </c>
      <c r="S9" s="16" t="n">
        <v>0.0211142025592294</v>
      </c>
      <c r="T9" s="16" t="n">
        <v>0.017414291931077</v>
      </c>
      <c r="U9" s="16" t="n">
        <v>0.0342516993329713</v>
      </c>
      <c r="V9" s="16" t="n">
        <v>0.02272680175786</v>
      </c>
      <c r="W9" s="16"/>
      <c r="X9" s="16" t="n">
        <v>0.0228266657634033</v>
      </c>
      <c r="Y9" s="16" t="n">
        <v>0.0267770223146871</v>
      </c>
      <c r="Z9" s="16"/>
      <c r="AA9" s="16" t="n">
        <v>0.0134835259974487</v>
      </c>
      <c r="AB9" s="16" t="n">
        <v>0.0249441388815199</v>
      </c>
      <c r="AC9" s="16" t="n">
        <v>0.0312051603367373</v>
      </c>
      <c r="AD9" s="16"/>
      <c r="AE9" s="16" t="n">
        <v>0.0302910443874563</v>
      </c>
      <c r="AF9" s="16" t="n">
        <v>0.0156858715203119</v>
      </c>
      <c r="AG9" s="16" t="n">
        <v>0.0266802338678473</v>
      </c>
      <c r="AH9" s="16"/>
      <c r="AI9" s="16" t="n">
        <v>0.00758694677886402</v>
      </c>
      <c r="AJ9" s="16" t="n">
        <v>0.0185130992803721</v>
      </c>
    </row>
    <row r="10">
      <c r="B10" s="17" t="s">
        <v>58</v>
      </c>
      <c r="C10" s="16" t="n">
        <v>0.105799549785509</v>
      </c>
      <c r="D10" s="16" t="n">
        <v>0.0880055861386778</v>
      </c>
      <c r="E10" s="16" t="n">
        <v>0.120948956220483</v>
      </c>
      <c r="F10" s="16"/>
      <c r="G10" s="16" t="n">
        <v>0.118135466782983</v>
      </c>
      <c r="H10" s="16" t="n">
        <v>0.115551817725101</v>
      </c>
      <c r="I10" s="16" t="n">
        <v>0.0918546608250477</v>
      </c>
      <c r="J10" s="16"/>
      <c r="K10" s="16" t="n">
        <v>0.0765633957814778</v>
      </c>
      <c r="L10" s="16" t="n">
        <v>0.0891956929933586</v>
      </c>
      <c r="M10" s="16" t="n">
        <v>0.134658842582718</v>
      </c>
      <c r="N10" s="16" t="n">
        <v>0.132318050084883</v>
      </c>
      <c r="O10" s="16" t="n">
        <v>0.143639928303773</v>
      </c>
      <c r="P10" s="16" t="n">
        <v>0.114919061804331</v>
      </c>
      <c r="Q10" s="16" t="n">
        <v>0.109444551638506</v>
      </c>
      <c r="R10" s="16" t="n">
        <v>0.101837392022716</v>
      </c>
      <c r="S10" s="16" t="n">
        <v>0.129110099827981</v>
      </c>
      <c r="T10" s="16" t="n">
        <v>0.074416536989554</v>
      </c>
      <c r="U10" s="16" t="n">
        <v>0.099040579880196</v>
      </c>
      <c r="V10" s="16" t="n">
        <v>0.0349233487737901</v>
      </c>
      <c r="W10" s="16"/>
      <c r="X10" s="16" t="n">
        <v>0.113020174791174</v>
      </c>
      <c r="Y10" s="16" t="n">
        <v>0.093463292073401</v>
      </c>
      <c r="Z10" s="16"/>
      <c r="AA10" s="16" t="n">
        <v>0.0957675931175826</v>
      </c>
      <c r="AB10" s="16" t="n">
        <v>0.113498368227335</v>
      </c>
      <c r="AC10" s="16" t="n">
        <v>0.102747476248033</v>
      </c>
      <c r="AD10" s="16"/>
      <c r="AE10" s="16" t="n">
        <v>0.103492688366711</v>
      </c>
      <c r="AF10" s="16" t="n">
        <v>0.102956472962911</v>
      </c>
      <c r="AG10" s="16" t="n">
        <v>0.117995636373559</v>
      </c>
      <c r="AH10" s="16"/>
      <c r="AI10" s="16" t="n">
        <v>0.109052228092791</v>
      </c>
      <c r="AJ10" s="16" t="n">
        <v>0.117895331322882</v>
      </c>
    </row>
    <row r="11">
      <c r="B11" s="17" t="s">
        <v>308</v>
      </c>
      <c r="C11" s="16" t="n">
        <v>0.453536607592978</v>
      </c>
      <c r="D11" s="16" t="n">
        <v>0.426544348372655</v>
      </c>
      <c r="E11" s="16" t="n">
        <v>0.482420295870047</v>
      </c>
      <c r="F11" s="16"/>
      <c r="G11" s="16" t="n">
        <v>0.405348480718763</v>
      </c>
      <c r="H11" s="16" t="n">
        <v>0.463105476560751</v>
      </c>
      <c r="I11" s="16" t="n">
        <v>0.46366686333224</v>
      </c>
      <c r="J11" s="16"/>
      <c r="K11" s="16" t="n">
        <v>0.448108991470565</v>
      </c>
      <c r="L11" s="16" t="n">
        <v>0.494359330406516</v>
      </c>
      <c r="M11" s="16" t="n">
        <v>0.453167193172996</v>
      </c>
      <c r="N11" s="16" t="n">
        <v>0.445318895337194</v>
      </c>
      <c r="O11" s="16" t="n">
        <v>0.467719856304192</v>
      </c>
      <c r="P11" s="16" t="n">
        <v>0.406328288644414</v>
      </c>
      <c r="Q11" s="16" t="n">
        <v>0.343574175149791</v>
      </c>
      <c r="R11" s="16" t="n">
        <v>0.523202506888684</v>
      </c>
      <c r="S11" s="16" t="n">
        <v>0.47937236145688</v>
      </c>
      <c r="T11" s="16" t="n">
        <v>0.519150110681121</v>
      </c>
      <c r="U11" s="16" t="n">
        <v>0.408523870036487</v>
      </c>
      <c r="V11" s="16" t="n">
        <v>0.449741793138521</v>
      </c>
      <c r="W11" s="16"/>
      <c r="X11" s="16" t="n">
        <v>0.457681843163829</v>
      </c>
      <c r="Y11" s="16" t="n">
        <v>0.446454576018247</v>
      </c>
      <c r="Z11" s="16"/>
      <c r="AA11" s="16" t="n">
        <v>0.465324053694418</v>
      </c>
      <c r="AB11" s="16" t="n">
        <v>0.447667081031916</v>
      </c>
      <c r="AC11" s="16" t="n">
        <v>0.452874037200296</v>
      </c>
      <c r="AD11" s="16"/>
      <c r="AE11" s="16" t="n">
        <v>0.427538390663016</v>
      </c>
      <c r="AF11" s="16" t="n">
        <v>0.486989164710305</v>
      </c>
      <c r="AG11" s="16" t="n">
        <v>0.451218943990627</v>
      </c>
      <c r="AH11" s="16"/>
      <c r="AI11" s="16" t="n">
        <v>0.391933927244516</v>
      </c>
      <c r="AJ11" s="16" t="n">
        <v>0.514620450093876</v>
      </c>
    </row>
    <row r="12">
      <c r="B12" s="17" t="s">
        <v>61</v>
      </c>
      <c r="C12" s="16" t="n">
        <v>0.335177942857155</v>
      </c>
      <c r="D12" s="16" t="n">
        <v>0.390163387911909</v>
      </c>
      <c r="E12" s="16" t="n">
        <v>0.279018743585766</v>
      </c>
      <c r="F12" s="16"/>
      <c r="G12" s="16" t="n">
        <v>0.337125819699432</v>
      </c>
      <c r="H12" s="16" t="n">
        <v>0.30446959043202</v>
      </c>
      <c r="I12" s="16" t="n">
        <v>0.362977128832989</v>
      </c>
      <c r="J12" s="16"/>
      <c r="K12" s="16" t="n">
        <v>0.384043544976077</v>
      </c>
      <c r="L12" s="16" t="n">
        <v>0.299740939371775</v>
      </c>
      <c r="M12" s="16" t="n">
        <v>0.316033523107773</v>
      </c>
      <c r="N12" s="16" t="n">
        <v>0.342173001901377</v>
      </c>
      <c r="O12" s="16" t="n">
        <v>0.27251628664619</v>
      </c>
      <c r="P12" s="16" t="n">
        <v>0.385104972420289</v>
      </c>
      <c r="Q12" s="16" t="n">
        <v>0.359066047695521</v>
      </c>
      <c r="R12" s="16" t="n">
        <v>0.352209871720486</v>
      </c>
      <c r="S12" s="16" t="n">
        <v>0.300414851616292</v>
      </c>
      <c r="T12" s="16" t="n">
        <v>0.29769564034724</v>
      </c>
      <c r="U12" s="16" t="n">
        <v>0.363705639368302</v>
      </c>
      <c r="V12" s="16" t="n">
        <v>0.397655098642461</v>
      </c>
      <c r="W12" s="16"/>
      <c r="X12" s="16" t="n">
        <v>0.320049016266063</v>
      </c>
      <c r="Y12" s="16" t="n">
        <v>0.361025336564602</v>
      </c>
      <c r="Z12" s="16"/>
      <c r="AA12" s="16" t="n">
        <v>0.382485775429245</v>
      </c>
      <c r="AB12" s="16" t="n">
        <v>0.325309395667893</v>
      </c>
      <c r="AC12" s="16" t="n">
        <v>0.314210091089087</v>
      </c>
      <c r="AD12" s="16"/>
      <c r="AE12" s="16" t="n">
        <v>0.36383065558334</v>
      </c>
      <c r="AF12" s="16" t="n">
        <v>0.315297655006071</v>
      </c>
      <c r="AG12" s="16" t="n">
        <v>0.301479342974092</v>
      </c>
      <c r="AH12" s="16"/>
      <c r="AI12" s="16" t="n">
        <v>0.435257205817058</v>
      </c>
      <c r="AJ12" s="16" t="n">
        <v>0.275354262726654</v>
      </c>
    </row>
    <row r="13">
      <c r="B13" s="17" t="s">
        <v>94</v>
      </c>
      <c r="C13" s="22" t="n">
        <v>0.0812007171346874</v>
      </c>
      <c r="D13" s="22" t="n">
        <v>0.0749157794738738</v>
      </c>
      <c r="E13" s="22" t="n">
        <v>0.0887892603380895</v>
      </c>
      <c r="F13" s="22"/>
      <c r="G13" s="22" t="n">
        <v>0.0866271692575164</v>
      </c>
      <c r="H13" s="22" t="n">
        <v>0.0917272400850205</v>
      </c>
      <c r="I13" s="22" t="n">
        <v>0.0692644816167032</v>
      </c>
      <c r="J13" s="22"/>
      <c r="K13" s="22" t="n">
        <v>0.061281695794471</v>
      </c>
      <c r="L13" s="22" t="n">
        <v>0.0856727762029618</v>
      </c>
      <c r="M13" s="22" t="n">
        <v>0.0730915175315207</v>
      </c>
      <c r="N13" s="22" t="n">
        <v>0.0556208448535937</v>
      </c>
      <c r="O13" s="22" t="n">
        <v>0.0984777092567796</v>
      </c>
      <c r="P13" s="22" t="n">
        <v>0.0846353152271983</v>
      </c>
      <c r="Q13" s="22" t="n">
        <v>0.1434244122183</v>
      </c>
      <c r="R13" s="22" t="n">
        <v>0.022750229368114</v>
      </c>
      <c r="S13" s="22" t="n">
        <v>0.0699884845396172</v>
      </c>
      <c r="T13" s="22" t="n">
        <v>0.0913234200510081</v>
      </c>
      <c r="U13" s="22" t="n">
        <v>0.094478211382044</v>
      </c>
      <c r="V13" s="22" t="n">
        <v>0.0949529576873678</v>
      </c>
      <c r="W13" s="22"/>
      <c r="X13" s="22" t="n">
        <v>0.086422300015531</v>
      </c>
      <c r="Y13" s="22" t="n">
        <v>0.072279773029063</v>
      </c>
      <c r="Z13" s="22"/>
      <c r="AA13" s="22" t="n">
        <v>0.0429390517613063</v>
      </c>
      <c r="AB13" s="22" t="n">
        <v>0.0885810161913356</v>
      </c>
      <c r="AC13" s="22" t="n">
        <v>0.0989632351258465</v>
      </c>
      <c r="AD13" s="22"/>
      <c r="AE13" s="22" t="n">
        <v>0.0748472209994774</v>
      </c>
      <c r="AF13" s="22" t="n">
        <v>0.079070835800401</v>
      </c>
      <c r="AG13" s="22" t="n">
        <v>0.102625842793876</v>
      </c>
      <c r="AH13" s="22"/>
      <c r="AI13" s="22" t="n">
        <v>0.0561696920667712</v>
      </c>
      <c r="AJ13" s="22" t="n">
        <v>0.0736168565762153</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0.0178484324697977</v>
      </c>
      <c r="D9" s="16" t="n">
        <v>0.0177857528736951</v>
      </c>
      <c r="E9" s="16" t="n">
        <v>0.0183721226013372</v>
      </c>
      <c r="F9" s="16"/>
      <c r="G9" s="16" t="n">
        <v>0.0296728856698927</v>
      </c>
      <c r="H9" s="16" t="n">
        <v>0.0179619876292464</v>
      </c>
      <c r="I9" s="16" t="n">
        <v>0.0130726140337386</v>
      </c>
      <c r="J9" s="16"/>
      <c r="K9" s="16" t="n">
        <v>0.0212184719987087</v>
      </c>
      <c r="L9" s="16" t="n">
        <v>0.0182261664198498</v>
      </c>
      <c r="M9" s="16" t="n">
        <v>0.0278364697755861</v>
      </c>
      <c r="N9" s="16" t="n">
        <v>0.0350885013499177</v>
      </c>
      <c r="O9" s="16" t="n">
        <v>0.00497157364463418</v>
      </c>
      <c r="P9" s="16" t="n">
        <v>0.0049774080578972</v>
      </c>
      <c r="Q9" s="16" t="n">
        <v>0.0125101293293303</v>
      </c>
      <c r="R9" s="16" t="n">
        <v>0.0200179723503687</v>
      </c>
      <c r="S9" s="16" t="n">
        <v>0.00702888453177265</v>
      </c>
      <c r="T9" s="16" t="n">
        <v>0.0250905213681769</v>
      </c>
      <c r="U9" s="16" t="n">
        <v>0.0350037718202739</v>
      </c>
      <c r="V9" s="16" t="n">
        <v>0</v>
      </c>
      <c r="W9" s="16"/>
      <c r="X9" s="16" t="n">
        <v>0.0188106674844382</v>
      </c>
      <c r="Y9" s="16" t="n">
        <v>0.016204477949115</v>
      </c>
      <c r="Z9" s="16"/>
      <c r="AA9" s="16" t="n">
        <v>0.00328854969753868</v>
      </c>
      <c r="AB9" s="16" t="n">
        <v>0.0161605843726009</v>
      </c>
      <c r="AC9" s="16" t="n">
        <v>0.0306217029860929</v>
      </c>
      <c r="AD9" s="16"/>
      <c r="AE9" s="16" t="n">
        <v>0.0158515522430258</v>
      </c>
      <c r="AF9" s="16" t="n">
        <v>0.0168468713308891</v>
      </c>
      <c r="AG9" s="16" t="n">
        <v>0.0252910874990614</v>
      </c>
      <c r="AH9" s="16"/>
      <c r="AI9" s="16" t="n">
        <v>0.0064270011838593</v>
      </c>
      <c r="AJ9" s="16" t="n">
        <v>0.0117760678758392</v>
      </c>
    </row>
    <row r="10">
      <c r="B10" s="17" t="s">
        <v>58</v>
      </c>
      <c r="C10" s="16" t="n">
        <v>0.0958348853277588</v>
      </c>
      <c r="D10" s="16" t="n">
        <v>0.0925510217708665</v>
      </c>
      <c r="E10" s="16" t="n">
        <v>0.0957465502712313</v>
      </c>
      <c r="F10" s="16"/>
      <c r="G10" s="16" t="n">
        <v>0.100832243651707</v>
      </c>
      <c r="H10" s="16" t="n">
        <v>0.110261220734563</v>
      </c>
      <c r="I10" s="16" t="n">
        <v>0.0804400605456282</v>
      </c>
      <c r="J10" s="16"/>
      <c r="K10" s="16" t="n">
        <v>0.102922741360892</v>
      </c>
      <c r="L10" s="16" t="n">
        <v>0.081669522324501</v>
      </c>
      <c r="M10" s="16" t="n">
        <v>0.0851430511178738</v>
      </c>
      <c r="N10" s="16" t="n">
        <v>0.115695212944601</v>
      </c>
      <c r="O10" s="16" t="n">
        <v>0.114464811682559</v>
      </c>
      <c r="P10" s="16" t="n">
        <v>0.0758873868108713</v>
      </c>
      <c r="Q10" s="16" t="n">
        <v>0.120224364732957</v>
      </c>
      <c r="R10" s="16" t="n">
        <v>0.0767212746242716</v>
      </c>
      <c r="S10" s="16" t="n">
        <v>0.106490453376617</v>
      </c>
      <c r="T10" s="16" t="n">
        <v>0.0766829116955287</v>
      </c>
      <c r="U10" s="16" t="n">
        <v>0.104479932755147</v>
      </c>
      <c r="V10" s="16" t="n">
        <v>0.0602999639746797</v>
      </c>
      <c r="W10" s="16"/>
      <c r="X10" s="16" t="n">
        <v>0.0997721024091446</v>
      </c>
      <c r="Y10" s="16" t="n">
        <v>0.0891082481535007</v>
      </c>
      <c r="Z10" s="16"/>
      <c r="AA10" s="16" t="n">
        <v>0.0863623150745625</v>
      </c>
      <c r="AB10" s="16" t="n">
        <v>0.0956543910484887</v>
      </c>
      <c r="AC10" s="16" t="n">
        <v>0.102917751237101</v>
      </c>
      <c r="AD10" s="16"/>
      <c r="AE10" s="16" t="n">
        <v>0.0977236353348435</v>
      </c>
      <c r="AF10" s="16" t="n">
        <v>0.0965799410511383</v>
      </c>
      <c r="AG10" s="16" t="n">
        <v>0.0892269031398876</v>
      </c>
      <c r="AH10" s="16"/>
      <c r="AI10" s="16" t="n">
        <v>0.091828079410496</v>
      </c>
      <c r="AJ10" s="16" t="n">
        <v>0.0914123633852391</v>
      </c>
    </row>
    <row r="11">
      <c r="B11" s="17" t="s">
        <v>308</v>
      </c>
      <c r="C11" s="16" t="n">
        <v>0.467068333538717</v>
      </c>
      <c r="D11" s="16" t="n">
        <v>0.435488027660214</v>
      </c>
      <c r="E11" s="16" t="n">
        <v>0.501530568449054</v>
      </c>
      <c r="F11" s="16"/>
      <c r="G11" s="16" t="n">
        <v>0.473620928515571</v>
      </c>
      <c r="H11" s="16" t="n">
        <v>0.459811225427037</v>
      </c>
      <c r="I11" s="16" t="n">
        <v>0.471231740845075</v>
      </c>
      <c r="J11" s="16"/>
      <c r="K11" s="16" t="n">
        <v>0.430623130926506</v>
      </c>
      <c r="L11" s="16" t="n">
        <v>0.482379815709182</v>
      </c>
      <c r="M11" s="16" t="n">
        <v>0.464112097534124</v>
      </c>
      <c r="N11" s="16" t="n">
        <v>0.433024943536793</v>
      </c>
      <c r="O11" s="16" t="n">
        <v>0.465495328420029</v>
      </c>
      <c r="P11" s="16" t="n">
        <v>0.453088774728555</v>
      </c>
      <c r="Q11" s="16" t="n">
        <v>0.465117813846448</v>
      </c>
      <c r="R11" s="16" t="n">
        <v>0.486897030204468</v>
      </c>
      <c r="S11" s="16" t="n">
        <v>0.539370551478972</v>
      </c>
      <c r="T11" s="16" t="n">
        <v>0.452405384832548</v>
      </c>
      <c r="U11" s="16" t="n">
        <v>0.513317518374171</v>
      </c>
      <c r="V11" s="16" t="n">
        <v>0.396001674377538</v>
      </c>
      <c r="W11" s="16"/>
      <c r="X11" s="16" t="n">
        <v>0.478019566726742</v>
      </c>
      <c r="Y11" s="16" t="n">
        <v>0.448358424802719</v>
      </c>
      <c r="Z11" s="16"/>
      <c r="AA11" s="16" t="n">
        <v>0.480911373377215</v>
      </c>
      <c r="AB11" s="16" t="n">
        <v>0.493443586391758</v>
      </c>
      <c r="AC11" s="16" t="n">
        <v>0.421792235241008</v>
      </c>
      <c r="AD11" s="16"/>
      <c r="AE11" s="16" t="n">
        <v>0.4442782212089</v>
      </c>
      <c r="AF11" s="16" t="n">
        <v>0.481179937037019</v>
      </c>
      <c r="AG11" s="16" t="n">
        <v>0.497501911974526</v>
      </c>
      <c r="AH11" s="16"/>
      <c r="AI11" s="16" t="n">
        <v>0.454896980026412</v>
      </c>
      <c r="AJ11" s="16" t="n">
        <v>0.514452077340913</v>
      </c>
    </row>
    <row r="12">
      <c r="B12" s="17" t="s">
        <v>61</v>
      </c>
      <c r="C12" s="16" t="n">
        <v>0.331908712761233</v>
      </c>
      <c r="D12" s="16" t="n">
        <v>0.365426726181283</v>
      </c>
      <c r="E12" s="16" t="n">
        <v>0.299601801182351</v>
      </c>
      <c r="F12" s="16"/>
      <c r="G12" s="16" t="n">
        <v>0.313771936923207</v>
      </c>
      <c r="H12" s="16" t="n">
        <v>0.317122391826111</v>
      </c>
      <c r="I12" s="16" t="n">
        <v>0.352827971663729</v>
      </c>
      <c r="J12" s="16"/>
      <c r="K12" s="16" t="n">
        <v>0.390533986909864</v>
      </c>
      <c r="L12" s="16" t="n">
        <v>0.334901296876641</v>
      </c>
      <c r="M12" s="16" t="n">
        <v>0.330245848766712</v>
      </c>
      <c r="N12" s="16" t="n">
        <v>0.316782561571298</v>
      </c>
      <c r="O12" s="16" t="n">
        <v>0.348935066279095</v>
      </c>
      <c r="P12" s="16" t="n">
        <v>0.367578239585041</v>
      </c>
      <c r="Q12" s="16" t="n">
        <v>0.267665708862941</v>
      </c>
      <c r="R12" s="16" t="n">
        <v>0.31874202201371</v>
      </c>
      <c r="S12" s="16" t="n">
        <v>0.269447332633924</v>
      </c>
      <c r="T12" s="16" t="n">
        <v>0.363442911865265</v>
      </c>
      <c r="U12" s="16" t="n">
        <v>0.264527289705512</v>
      </c>
      <c r="V12" s="16" t="n">
        <v>0.397322270462741</v>
      </c>
      <c r="W12" s="16"/>
      <c r="X12" s="16" t="n">
        <v>0.300583130535986</v>
      </c>
      <c r="Y12" s="16" t="n">
        <v>0.385427688612943</v>
      </c>
      <c r="Z12" s="16"/>
      <c r="AA12" s="16" t="n">
        <v>0.367428300527467</v>
      </c>
      <c r="AB12" s="16" t="n">
        <v>0.314249789376907</v>
      </c>
      <c r="AC12" s="16" t="n">
        <v>0.329874767165119</v>
      </c>
      <c r="AD12" s="16"/>
      <c r="AE12" s="16" t="n">
        <v>0.354692783060242</v>
      </c>
      <c r="AF12" s="16" t="n">
        <v>0.31642931813959</v>
      </c>
      <c r="AG12" s="16" t="n">
        <v>0.304410115551357</v>
      </c>
      <c r="AH12" s="16"/>
      <c r="AI12" s="16" t="n">
        <v>0.392965116495436</v>
      </c>
      <c r="AJ12" s="16" t="n">
        <v>0.295662133116126</v>
      </c>
    </row>
    <row r="13">
      <c r="B13" s="17" t="s">
        <v>94</v>
      </c>
      <c r="C13" s="22" t="n">
        <v>0.0873396359024938</v>
      </c>
      <c r="D13" s="22" t="n">
        <v>0.0887484715139419</v>
      </c>
      <c r="E13" s="22" t="n">
        <v>0.0847489574960261</v>
      </c>
      <c r="F13" s="22"/>
      <c r="G13" s="22" t="n">
        <v>0.0821020052396223</v>
      </c>
      <c r="H13" s="22" t="n">
        <v>0.0948431743830422</v>
      </c>
      <c r="I13" s="22" t="n">
        <v>0.0824276129118291</v>
      </c>
      <c r="J13" s="22"/>
      <c r="K13" s="22" t="n">
        <v>0.0547016688040287</v>
      </c>
      <c r="L13" s="22" t="n">
        <v>0.0828231986698259</v>
      </c>
      <c r="M13" s="22" t="n">
        <v>0.0926625328057045</v>
      </c>
      <c r="N13" s="22" t="n">
        <v>0.0994087805973903</v>
      </c>
      <c r="O13" s="22" t="n">
        <v>0.066133219973683</v>
      </c>
      <c r="P13" s="22" t="n">
        <v>0.098468190817636</v>
      </c>
      <c r="Q13" s="22" t="n">
        <v>0.134481983228323</v>
      </c>
      <c r="R13" s="22" t="n">
        <v>0.0976217008071812</v>
      </c>
      <c r="S13" s="22" t="n">
        <v>0.0776627779787138</v>
      </c>
      <c r="T13" s="22" t="n">
        <v>0.0823782702384813</v>
      </c>
      <c r="U13" s="22" t="n">
        <v>0.0826714873448969</v>
      </c>
      <c r="V13" s="22" t="n">
        <v>0.14637609118504</v>
      </c>
      <c r="W13" s="22"/>
      <c r="X13" s="22" t="n">
        <v>0.10281453284369</v>
      </c>
      <c r="Y13" s="22" t="n">
        <v>0.0609011604817223</v>
      </c>
      <c r="Z13" s="22"/>
      <c r="AA13" s="22" t="n">
        <v>0.0620094613232165</v>
      </c>
      <c r="AB13" s="22" t="n">
        <v>0.0804916488102463</v>
      </c>
      <c r="AC13" s="22" t="n">
        <v>0.114793543370679</v>
      </c>
      <c r="AD13" s="22"/>
      <c r="AE13" s="22" t="n">
        <v>0.0874538081529892</v>
      </c>
      <c r="AF13" s="22" t="n">
        <v>0.0889639324413631</v>
      </c>
      <c r="AG13" s="22" t="n">
        <v>0.0835699818351682</v>
      </c>
      <c r="AH13" s="22"/>
      <c r="AI13" s="22" t="n">
        <v>0.0538828228837971</v>
      </c>
      <c r="AJ13" s="22" t="n">
        <v>0.0866973582818827</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319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0.0449277550711463</v>
      </c>
      <c r="D9" s="16" t="n">
        <v>0.0537200166067203</v>
      </c>
      <c r="E9" s="16" t="n">
        <v>0.0362256922291073</v>
      </c>
      <c r="F9" s="16"/>
      <c r="G9" s="16" t="n">
        <v>0.057969994584932</v>
      </c>
      <c r="H9" s="16" t="n">
        <v>0.0480275091748994</v>
      </c>
      <c r="I9" s="16" t="n">
        <v>0.0368928476298933</v>
      </c>
      <c r="J9" s="16"/>
      <c r="K9" s="16" t="n">
        <v>0.0391800787167867</v>
      </c>
      <c r="L9" s="16" t="n">
        <v>0.0301760919249511</v>
      </c>
      <c r="M9" s="16" t="n">
        <v>0.0824899946327313</v>
      </c>
      <c r="N9" s="16" t="n">
        <v>0.0472445498719774</v>
      </c>
      <c r="O9" s="16" t="n">
        <v>0.0259701913875227</v>
      </c>
      <c r="P9" s="16" t="n">
        <v>0.0565024539273067</v>
      </c>
      <c r="Q9" s="16" t="n">
        <v>0.0384951064589033</v>
      </c>
      <c r="R9" s="16" t="n">
        <v>0.0338787108849935</v>
      </c>
      <c r="S9" s="16" t="n">
        <v>0.0608113371017709</v>
      </c>
      <c r="T9" s="16" t="n">
        <v>0.0164475882966864</v>
      </c>
      <c r="U9" s="16" t="n">
        <v>0.0617771175708122</v>
      </c>
      <c r="V9" s="16" t="n">
        <v>0.0665269810086571</v>
      </c>
      <c r="W9" s="16"/>
      <c r="X9" s="16" t="n">
        <v>0.0389135916200327</v>
      </c>
      <c r="Y9" s="16" t="n">
        <v>0.0552028033110788</v>
      </c>
      <c r="Z9" s="16"/>
      <c r="AA9" s="16" t="n">
        <v>0.0208211604891839</v>
      </c>
      <c r="AB9" s="16" t="n">
        <v>0.0572491002378968</v>
      </c>
      <c r="AC9" s="16" t="n">
        <v>0.0458580684561763</v>
      </c>
      <c r="AD9" s="16"/>
      <c r="AE9" s="16" t="n">
        <v>0.0538855642232272</v>
      </c>
      <c r="AF9" s="16" t="n">
        <v>0.0351745478567226</v>
      </c>
      <c r="AG9" s="16" t="n">
        <v>0.0419425893452883</v>
      </c>
      <c r="AH9" s="16"/>
      <c r="AI9" s="16" t="n">
        <v>0.041807507707227</v>
      </c>
      <c r="AJ9" s="16" t="n">
        <v>0.0321310793017634</v>
      </c>
    </row>
    <row r="10">
      <c r="B10" s="17" t="s">
        <v>58</v>
      </c>
      <c r="C10" s="16" t="n">
        <v>0.203230703276946</v>
      </c>
      <c r="D10" s="16" t="n">
        <v>0.193735271269602</v>
      </c>
      <c r="E10" s="16" t="n">
        <v>0.212272399667938</v>
      </c>
      <c r="F10" s="16"/>
      <c r="G10" s="16" t="n">
        <v>0.160371535526097</v>
      </c>
      <c r="H10" s="16" t="n">
        <v>0.209503384687619</v>
      </c>
      <c r="I10" s="16" t="n">
        <v>0.21432273878627</v>
      </c>
      <c r="J10" s="16"/>
      <c r="K10" s="16" t="n">
        <v>0.207242031325299</v>
      </c>
      <c r="L10" s="16" t="n">
        <v>0.191679153918616</v>
      </c>
      <c r="M10" s="16" t="n">
        <v>0.191497817300982</v>
      </c>
      <c r="N10" s="16" t="n">
        <v>0.205269926635154</v>
      </c>
      <c r="O10" s="16" t="n">
        <v>0.226565385853467</v>
      </c>
      <c r="P10" s="16" t="n">
        <v>0.202456420950675</v>
      </c>
      <c r="Q10" s="16" t="n">
        <v>0.159791450201691</v>
      </c>
      <c r="R10" s="16" t="n">
        <v>0.195432400214896</v>
      </c>
      <c r="S10" s="16" t="n">
        <v>0.217876134445709</v>
      </c>
      <c r="T10" s="16" t="n">
        <v>0.239623926851502</v>
      </c>
      <c r="U10" s="16" t="n">
        <v>0.237765500064371</v>
      </c>
      <c r="V10" s="16" t="n">
        <v>0.126826944983337</v>
      </c>
      <c r="W10" s="16"/>
      <c r="X10" s="16" t="n">
        <v>0.202806396459844</v>
      </c>
      <c r="Y10" s="16" t="n">
        <v>0.203955620890127</v>
      </c>
      <c r="Z10" s="16"/>
      <c r="AA10" s="16" t="n">
        <v>0.240802219182743</v>
      </c>
      <c r="AB10" s="16" t="n">
        <v>0.1898368025803</v>
      </c>
      <c r="AC10" s="16" t="n">
        <v>0.194010110678383</v>
      </c>
      <c r="AD10" s="16"/>
      <c r="AE10" s="16" t="n">
        <v>0.181404155261065</v>
      </c>
      <c r="AF10" s="16" t="n">
        <v>0.226044243074332</v>
      </c>
      <c r="AG10" s="16" t="n">
        <v>0.212533969944067</v>
      </c>
      <c r="AH10" s="16"/>
      <c r="AI10" s="16" t="n">
        <v>0.226298455801582</v>
      </c>
      <c r="AJ10" s="16" t="n">
        <v>0.235329475286267</v>
      </c>
    </row>
    <row r="11">
      <c r="B11" s="17" t="s">
        <v>308</v>
      </c>
      <c r="C11" s="16" t="n">
        <v>0.29582569778126</v>
      </c>
      <c r="D11" s="16" t="n">
        <v>0.288720230327299</v>
      </c>
      <c r="E11" s="16" t="n">
        <v>0.30622593447556</v>
      </c>
      <c r="F11" s="16"/>
      <c r="G11" s="16" t="n">
        <v>0.252436263897717</v>
      </c>
      <c r="H11" s="16" t="n">
        <v>0.294946030855637</v>
      </c>
      <c r="I11" s="16" t="n">
        <v>0.313781121606576</v>
      </c>
      <c r="J11" s="16"/>
      <c r="K11" s="16" t="n">
        <v>0.331359245562641</v>
      </c>
      <c r="L11" s="16" t="n">
        <v>0.263661652649377</v>
      </c>
      <c r="M11" s="16" t="n">
        <v>0.284139731043428</v>
      </c>
      <c r="N11" s="16" t="n">
        <v>0.297413954615546</v>
      </c>
      <c r="O11" s="16" t="n">
        <v>0.302514237460411</v>
      </c>
      <c r="P11" s="16" t="n">
        <v>0.274876722548902</v>
      </c>
      <c r="Q11" s="16" t="n">
        <v>0.304354171877748</v>
      </c>
      <c r="R11" s="16" t="n">
        <v>0.303943086654241</v>
      </c>
      <c r="S11" s="16" t="n">
        <v>0.303289513003351</v>
      </c>
      <c r="T11" s="16" t="n">
        <v>0.293628702456698</v>
      </c>
      <c r="U11" s="16" t="n">
        <v>0.245599223139578</v>
      </c>
      <c r="V11" s="16" t="n">
        <v>0.367386089960637</v>
      </c>
      <c r="W11" s="16"/>
      <c r="X11" s="16" t="n">
        <v>0.295942094625026</v>
      </c>
      <c r="Y11" s="16" t="n">
        <v>0.295626836677068</v>
      </c>
      <c r="Z11" s="16"/>
      <c r="AA11" s="16" t="n">
        <v>0.340079818783825</v>
      </c>
      <c r="AB11" s="16" t="n">
        <v>0.281599432245239</v>
      </c>
      <c r="AC11" s="16" t="n">
        <v>0.28289200345198</v>
      </c>
      <c r="AD11" s="16"/>
      <c r="AE11" s="16" t="n">
        <v>0.313628867734384</v>
      </c>
      <c r="AF11" s="16" t="n">
        <v>0.282942266763773</v>
      </c>
      <c r="AG11" s="16" t="n">
        <v>0.276020367482003</v>
      </c>
      <c r="AH11" s="16"/>
      <c r="AI11" s="16" t="n">
        <v>0.292657480501048</v>
      </c>
      <c r="AJ11" s="16" t="n">
        <v>0.313750166589091</v>
      </c>
    </row>
    <row r="12">
      <c r="B12" s="17" t="s">
        <v>61</v>
      </c>
      <c r="C12" s="16" t="n">
        <v>0.122302611987119</v>
      </c>
      <c r="D12" s="16" t="n">
        <v>0.141762326470171</v>
      </c>
      <c r="E12" s="16" t="n">
        <v>0.100895517036343</v>
      </c>
      <c r="F12" s="16"/>
      <c r="G12" s="16" t="n">
        <v>0.106113386935404</v>
      </c>
      <c r="H12" s="16" t="n">
        <v>0.104288193619734</v>
      </c>
      <c r="I12" s="16" t="n">
        <v>0.145455823415464</v>
      </c>
      <c r="J12" s="16"/>
      <c r="K12" s="16" t="n">
        <v>0.187161158178031</v>
      </c>
      <c r="L12" s="16" t="n">
        <v>0.0995674371230866</v>
      </c>
      <c r="M12" s="16" t="n">
        <v>0.126311088462719</v>
      </c>
      <c r="N12" s="16" t="n">
        <v>0.113215840137408</v>
      </c>
      <c r="O12" s="16" t="n">
        <v>0.141009372766998</v>
      </c>
      <c r="P12" s="16" t="n">
        <v>0.160060848090462</v>
      </c>
      <c r="Q12" s="16" t="n">
        <v>0.0971850976353057</v>
      </c>
      <c r="R12" s="16" t="n">
        <v>0.110859803446106</v>
      </c>
      <c r="S12" s="16" t="n">
        <v>0.081543159820601</v>
      </c>
      <c r="T12" s="16" t="n">
        <v>0.0965812864693325</v>
      </c>
      <c r="U12" s="16" t="n">
        <v>0.101176329800983</v>
      </c>
      <c r="V12" s="16" t="n">
        <v>0.106479601607404</v>
      </c>
      <c r="W12" s="16"/>
      <c r="X12" s="16" t="n">
        <v>0.105776922157368</v>
      </c>
      <c r="Y12" s="16" t="n">
        <v>0.150536340847184</v>
      </c>
      <c r="Z12" s="16"/>
      <c r="AA12" s="16" t="n">
        <v>0.17096208030129</v>
      </c>
      <c r="AB12" s="16" t="n">
        <v>0.0940936003702988</v>
      </c>
      <c r="AC12" s="16" t="n">
        <v>0.124889787179737</v>
      </c>
      <c r="AD12" s="16"/>
      <c r="AE12" s="16" t="n">
        <v>0.157511059841114</v>
      </c>
      <c r="AF12" s="16" t="n">
        <v>0.0972187608844403</v>
      </c>
      <c r="AG12" s="16" t="n">
        <v>0.0822914876937238</v>
      </c>
      <c r="AH12" s="16"/>
      <c r="AI12" s="16" t="n">
        <v>0.17432150762616</v>
      </c>
      <c r="AJ12" s="16" t="n">
        <v>0.0964366894691435</v>
      </c>
    </row>
    <row r="13">
      <c r="B13" s="17" t="s">
        <v>94</v>
      </c>
      <c r="C13" s="22" t="n">
        <v>0.333713231883528</v>
      </c>
      <c r="D13" s="22" t="n">
        <v>0.322062155326208</v>
      </c>
      <c r="E13" s="22" t="n">
        <v>0.344380456591052</v>
      </c>
      <c r="F13" s="22"/>
      <c r="G13" s="22" t="n">
        <v>0.423108819055849</v>
      </c>
      <c r="H13" s="22" t="n">
        <v>0.343234881662112</v>
      </c>
      <c r="I13" s="22" t="n">
        <v>0.289547468561796</v>
      </c>
      <c r="J13" s="22"/>
      <c r="K13" s="22" t="n">
        <v>0.235057486217242</v>
      </c>
      <c r="L13" s="22" t="n">
        <v>0.414915664383969</v>
      </c>
      <c r="M13" s="22" t="n">
        <v>0.315561368560139</v>
      </c>
      <c r="N13" s="22" t="n">
        <v>0.336855728739914</v>
      </c>
      <c r="O13" s="22" t="n">
        <v>0.303940812531601</v>
      </c>
      <c r="P13" s="22" t="n">
        <v>0.306103554482654</v>
      </c>
      <c r="Q13" s="22" t="n">
        <v>0.400174173826352</v>
      </c>
      <c r="R13" s="22" t="n">
        <v>0.355885998799763</v>
      </c>
      <c r="S13" s="22" t="n">
        <v>0.336479855628568</v>
      </c>
      <c r="T13" s="22" t="n">
        <v>0.35371849592578</v>
      </c>
      <c r="U13" s="22" t="n">
        <v>0.353681829424255</v>
      </c>
      <c r="V13" s="22" t="n">
        <v>0.332780382439965</v>
      </c>
      <c r="W13" s="22"/>
      <c r="X13" s="22" t="n">
        <v>0.356560995137729</v>
      </c>
      <c r="Y13" s="22" t="n">
        <v>0.294678398274542</v>
      </c>
      <c r="Z13" s="22"/>
      <c r="AA13" s="22" t="n">
        <v>0.227334721242957</v>
      </c>
      <c r="AB13" s="22" t="n">
        <v>0.377221064566265</v>
      </c>
      <c r="AC13" s="22" t="n">
        <v>0.352350030233724</v>
      </c>
      <c r="AD13" s="22"/>
      <c r="AE13" s="22" t="n">
        <v>0.293570352940209</v>
      </c>
      <c r="AF13" s="22" t="n">
        <v>0.358620181420732</v>
      </c>
      <c r="AG13" s="22" t="n">
        <v>0.387211585534918</v>
      </c>
      <c r="AH13" s="22"/>
      <c r="AI13" s="22" t="n">
        <v>0.264915048363983</v>
      </c>
      <c r="AJ13" s="22" t="n">
        <v>0.322352589353735</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0.0363173157728251</v>
      </c>
      <c r="D9" s="16" t="n">
        <v>0.0409968046106545</v>
      </c>
      <c r="E9" s="16" t="n">
        <v>0.0325808825744241</v>
      </c>
      <c r="F9" s="16"/>
      <c r="G9" s="16" t="n">
        <v>0.0515445166148558</v>
      </c>
      <c r="H9" s="16" t="n">
        <v>0.0401611880133621</v>
      </c>
      <c r="I9" s="16" t="n">
        <v>0.0267271717168476</v>
      </c>
      <c r="J9" s="16"/>
      <c r="K9" s="16" t="n">
        <v>0.0581639314855785</v>
      </c>
      <c r="L9" s="16" t="n">
        <v>0.0282013143368924</v>
      </c>
      <c r="M9" s="16" t="n">
        <v>0.0558341461015193</v>
      </c>
      <c r="N9" s="16" t="n">
        <v>0.0152178101052435</v>
      </c>
      <c r="O9" s="16" t="n">
        <v>0.0244372563925715</v>
      </c>
      <c r="P9" s="16" t="n">
        <v>0.0556711118261556</v>
      </c>
      <c r="Q9" s="16" t="n">
        <v>0.0281152263230363</v>
      </c>
      <c r="R9" s="16" t="n">
        <v>0.0376841654425313</v>
      </c>
      <c r="S9" s="16" t="n">
        <v>0.0360432941765948</v>
      </c>
      <c r="T9" s="16" t="n">
        <v>0.0206119210768101</v>
      </c>
      <c r="U9" s="16" t="n">
        <v>0.0412654704274879</v>
      </c>
      <c r="V9" s="16" t="n">
        <v>0</v>
      </c>
      <c r="W9" s="16"/>
      <c r="X9" s="16" t="n">
        <v>0.034217378407694</v>
      </c>
      <c r="Y9" s="16" t="n">
        <v>0.0399050063806625</v>
      </c>
      <c r="Z9" s="16"/>
      <c r="AA9" s="16" t="n">
        <v>0.0231279279412016</v>
      </c>
      <c r="AB9" s="16" t="n">
        <v>0.0451683506912136</v>
      </c>
      <c r="AC9" s="16" t="n">
        <v>0.0340045142922834</v>
      </c>
      <c r="AD9" s="16"/>
      <c r="AE9" s="16" t="n">
        <v>0.0367959221776236</v>
      </c>
      <c r="AF9" s="16" t="n">
        <v>0.038427870779826</v>
      </c>
      <c r="AG9" s="16" t="n">
        <v>0.030541741362121</v>
      </c>
      <c r="AH9" s="16"/>
      <c r="AI9" s="16" t="n">
        <v>0.0248701976531914</v>
      </c>
      <c r="AJ9" s="16" t="n">
        <v>0.03741620250784</v>
      </c>
    </row>
    <row r="10">
      <c r="B10" s="17" t="s">
        <v>58</v>
      </c>
      <c r="C10" s="16" t="n">
        <v>0.159056077181228</v>
      </c>
      <c r="D10" s="16" t="n">
        <v>0.124331248875923</v>
      </c>
      <c r="E10" s="16" t="n">
        <v>0.192045168321297</v>
      </c>
      <c r="F10" s="16"/>
      <c r="G10" s="16" t="n">
        <v>0.153538764482851</v>
      </c>
      <c r="H10" s="16" t="n">
        <v>0.168809258525125</v>
      </c>
      <c r="I10" s="16" t="n">
        <v>0.152161635038831</v>
      </c>
      <c r="J10" s="16"/>
      <c r="K10" s="16" t="n">
        <v>0.116266501501959</v>
      </c>
      <c r="L10" s="16" t="n">
        <v>0.169602508965178</v>
      </c>
      <c r="M10" s="16" t="n">
        <v>0.1844812954315</v>
      </c>
      <c r="N10" s="16" t="n">
        <v>0.214589382789627</v>
      </c>
      <c r="O10" s="16" t="n">
        <v>0.135905407483327</v>
      </c>
      <c r="P10" s="16" t="n">
        <v>0.134141165204834</v>
      </c>
      <c r="Q10" s="16" t="n">
        <v>0.180934661217246</v>
      </c>
      <c r="R10" s="16" t="n">
        <v>0.158932697371607</v>
      </c>
      <c r="S10" s="16" t="n">
        <v>0.15771906612323</v>
      </c>
      <c r="T10" s="16" t="n">
        <v>0.209354905443445</v>
      </c>
      <c r="U10" s="16" t="n">
        <v>0.107165280656355</v>
      </c>
      <c r="V10" s="16" t="n">
        <v>0.101450329782447</v>
      </c>
      <c r="W10" s="16"/>
      <c r="X10" s="16" t="n">
        <v>0.171306626083467</v>
      </c>
      <c r="Y10" s="16" t="n">
        <v>0.138126319957411</v>
      </c>
      <c r="Z10" s="16"/>
      <c r="AA10" s="16" t="n">
        <v>0.134708244391624</v>
      </c>
      <c r="AB10" s="16" t="n">
        <v>0.166990241061472</v>
      </c>
      <c r="AC10" s="16" t="n">
        <v>0.166028682065495</v>
      </c>
      <c r="AD10" s="16"/>
      <c r="AE10" s="16" t="n">
        <v>0.141064464220251</v>
      </c>
      <c r="AF10" s="16" t="n">
        <v>0.178194559630601</v>
      </c>
      <c r="AG10" s="16" t="n">
        <v>0.166013493640123</v>
      </c>
      <c r="AH10" s="16"/>
      <c r="AI10" s="16" t="n">
        <v>0.155492917175383</v>
      </c>
      <c r="AJ10" s="16" t="n">
        <v>0.178205777489241</v>
      </c>
    </row>
    <row r="11">
      <c r="B11" s="17" t="s">
        <v>308</v>
      </c>
      <c r="C11" s="16" t="n">
        <v>0.406391655055535</v>
      </c>
      <c r="D11" s="16" t="n">
        <v>0.419489209807251</v>
      </c>
      <c r="E11" s="16" t="n">
        <v>0.397526999006132</v>
      </c>
      <c r="F11" s="16"/>
      <c r="G11" s="16" t="n">
        <v>0.368972310734752</v>
      </c>
      <c r="H11" s="16" t="n">
        <v>0.383160207529764</v>
      </c>
      <c r="I11" s="16" t="n">
        <v>0.442783390065441</v>
      </c>
      <c r="J11" s="16"/>
      <c r="K11" s="16" t="n">
        <v>0.457760337542018</v>
      </c>
      <c r="L11" s="16" t="n">
        <v>0.382530213424453</v>
      </c>
      <c r="M11" s="16" t="n">
        <v>0.385079436354282</v>
      </c>
      <c r="N11" s="16" t="n">
        <v>0.401941921969537</v>
      </c>
      <c r="O11" s="16" t="n">
        <v>0.439916893871289</v>
      </c>
      <c r="P11" s="16" t="n">
        <v>0.368518734464216</v>
      </c>
      <c r="Q11" s="16" t="n">
        <v>0.405031849645174</v>
      </c>
      <c r="R11" s="16" t="n">
        <v>0.366075745031698</v>
      </c>
      <c r="S11" s="16" t="n">
        <v>0.418791677238016</v>
      </c>
      <c r="T11" s="16" t="n">
        <v>0.400018109655884</v>
      </c>
      <c r="U11" s="16" t="n">
        <v>0.355707734836085</v>
      </c>
      <c r="V11" s="16" t="n">
        <v>0.481032966759015</v>
      </c>
      <c r="W11" s="16"/>
      <c r="X11" s="16" t="n">
        <v>0.397023899088884</v>
      </c>
      <c r="Y11" s="16" t="n">
        <v>0.422396232456807</v>
      </c>
      <c r="Z11" s="16"/>
      <c r="AA11" s="16" t="n">
        <v>0.447632438516405</v>
      </c>
      <c r="AB11" s="16" t="n">
        <v>0.3727906200669</v>
      </c>
      <c r="AC11" s="16" t="n">
        <v>0.421548966852168</v>
      </c>
      <c r="AD11" s="16"/>
      <c r="AE11" s="16" t="n">
        <v>0.434093832451843</v>
      </c>
      <c r="AF11" s="16" t="n">
        <v>0.37706548365362</v>
      </c>
      <c r="AG11" s="16" t="n">
        <v>0.395376369241326</v>
      </c>
      <c r="AH11" s="16"/>
      <c r="AI11" s="16" t="n">
        <v>0.393381401181435</v>
      </c>
      <c r="AJ11" s="16" t="n">
        <v>0.416083804222598</v>
      </c>
    </row>
    <row r="12">
      <c r="B12" s="17" t="s">
        <v>61</v>
      </c>
      <c r="C12" s="16" t="n">
        <v>0.179161080813838</v>
      </c>
      <c r="D12" s="16" t="n">
        <v>0.222237345381131</v>
      </c>
      <c r="E12" s="16" t="n">
        <v>0.136955126886398</v>
      </c>
      <c r="F12" s="16"/>
      <c r="G12" s="16" t="n">
        <v>0.153915843833927</v>
      </c>
      <c r="H12" s="16" t="n">
        <v>0.173067048804273</v>
      </c>
      <c r="I12" s="16" t="n">
        <v>0.194801303010388</v>
      </c>
      <c r="J12" s="16"/>
      <c r="K12" s="16" t="n">
        <v>0.225813966993214</v>
      </c>
      <c r="L12" s="16" t="n">
        <v>0.143974697123943</v>
      </c>
      <c r="M12" s="16" t="n">
        <v>0.158211266256219</v>
      </c>
      <c r="N12" s="16" t="n">
        <v>0.14512465617885</v>
      </c>
      <c r="O12" s="16" t="n">
        <v>0.197084799814646</v>
      </c>
      <c r="P12" s="16" t="n">
        <v>0.240422497601833</v>
      </c>
      <c r="Q12" s="16" t="n">
        <v>0.127793077681839</v>
      </c>
      <c r="R12" s="16" t="n">
        <v>0.194854214116177</v>
      </c>
      <c r="S12" s="16" t="n">
        <v>0.173071605550087</v>
      </c>
      <c r="T12" s="16" t="n">
        <v>0.13651000824659</v>
      </c>
      <c r="U12" s="16" t="n">
        <v>0.187256069932184</v>
      </c>
      <c r="V12" s="16" t="n">
        <v>0.298635782390378</v>
      </c>
      <c r="W12" s="16"/>
      <c r="X12" s="16" t="n">
        <v>0.156675678372807</v>
      </c>
      <c r="Y12" s="16" t="n">
        <v>0.21757683001219</v>
      </c>
      <c r="Z12" s="16"/>
      <c r="AA12" s="16" t="n">
        <v>0.241391124628129</v>
      </c>
      <c r="AB12" s="16" t="n">
        <v>0.170652660405861</v>
      </c>
      <c r="AC12" s="16" t="n">
        <v>0.145596613876696</v>
      </c>
      <c r="AD12" s="16"/>
      <c r="AE12" s="16" t="n">
        <v>0.204063483264958</v>
      </c>
      <c r="AF12" s="16" t="n">
        <v>0.170327288625056</v>
      </c>
      <c r="AG12" s="16" t="n">
        <v>0.131852514700844</v>
      </c>
      <c r="AH12" s="16"/>
      <c r="AI12" s="16" t="n">
        <v>0.284678281239391</v>
      </c>
      <c r="AJ12" s="16" t="n">
        <v>0.15738077089625</v>
      </c>
    </row>
    <row r="13">
      <c r="B13" s="17" t="s">
        <v>94</v>
      </c>
      <c r="C13" s="22" t="n">
        <v>0.219073871176575</v>
      </c>
      <c r="D13" s="22" t="n">
        <v>0.19294539132504</v>
      </c>
      <c r="E13" s="22" t="n">
        <v>0.240891823211748</v>
      </c>
      <c r="F13" s="22"/>
      <c r="G13" s="22" t="n">
        <v>0.272028564333614</v>
      </c>
      <c r="H13" s="22" t="n">
        <v>0.234802297127476</v>
      </c>
      <c r="I13" s="22" t="n">
        <v>0.183526500168492</v>
      </c>
      <c r="J13" s="22"/>
      <c r="K13" s="22" t="n">
        <v>0.14199526247723</v>
      </c>
      <c r="L13" s="22" t="n">
        <v>0.275691266149533</v>
      </c>
      <c r="M13" s="22" t="n">
        <v>0.21639385585648</v>
      </c>
      <c r="N13" s="22" t="n">
        <v>0.223126228956742</v>
      </c>
      <c r="O13" s="22" t="n">
        <v>0.202655642438167</v>
      </c>
      <c r="P13" s="22" t="n">
        <v>0.201246490902961</v>
      </c>
      <c r="Q13" s="22" t="n">
        <v>0.258125185132704</v>
      </c>
      <c r="R13" s="22" t="n">
        <v>0.242453178037987</v>
      </c>
      <c r="S13" s="22" t="n">
        <v>0.214374356912073</v>
      </c>
      <c r="T13" s="22" t="n">
        <v>0.23350505557727</v>
      </c>
      <c r="U13" s="22" t="n">
        <v>0.308605444147888</v>
      </c>
      <c r="V13" s="22" t="n">
        <v>0.11888092106816</v>
      </c>
      <c r="W13" s="22"/>
      <c r="X13" s="22" t="n">
        <v>0.240776418047148</v>
      </c>
      <c r="Y13" s="22" t="n">
        <v>0.181995611192929</v>
      </c>
      <c r="Z13" s="22"/>
      <c r="AA13" s="22" t="n">
        <v>0.15314026452264</v>
      </c>
      <c r="AB13" s="22" t="n">
        <v>0.244398127774552</v>
      </c>
      <c r="AC13" s="22" t="n">
        <v>0.232821222913358</v>
      </c>
      <c r="AD13" s="22"/>
      <c r="AE13" s="22" t="n">
        <v>0.183982297885325</v>
      </c>
      <c r="AF13" s="22" t="n">
        <v>0.235984797310898</v>
      </c>
      <c r="AG13" s="22" t="n">
        <v>0.276215881055586</v>
      </c>
      <c r="AH13" s="22"/>
      <c r="AI13" s="22" t="n">
        <v>0.1415772027506</v>
      </c>
      <c r="AJ13" s="22" t="n">
        <v>0.210913444884071</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0.0291172078450035</v>
      </c>
      <c r="D9" s="16" t="n">
        <v>0.0252939653636572</v>
      </c>
      <c r="E9" s="16" t="n">
        <v>0.0317297640288097</v>
      </c>
      <c r="F9" s="16"/>
      <c r="G9" s="16" t="n">
        <v>0.0334764762510659</v>
      </c>
      <c r="H9" s="16" t="n">
        <v>0.0363401260426878</v>
      </c>
      <c r="I9" s="16" t="n">
        <v>0.0206758676366012</v>
      </c>
      <c r="J9" s="16"/>
      <c r="K9" s="16" t="n">
        <v>0.0349395030038085</v>
      </c>
      <c r="L9" s="16" t="n">
        <v>0.0359995753062708</v>
      </c>
      <c r="M9" s="16" t="n">
        <v>0.0236721432833814</v>
      </c>
      <c r="N9" s="16" t="n">
        <v>0.00935139771770871</v>
      </c>
      <c r="O9" s="16" t="n">
        <v>0.0308437139071789</v>
      </c>
      <c r="P9" s="16" t="n">
        <v>0.0499786478100075</v>
      </c>
      <c r="Q9" s="16" t="n">
        <v>0.0232989255272283</v>
      </c>
      <c r="R9" s="16" t="n">
        <v>0.0100833481959797</v>
      </c>
      <c r="S9" s="16" t="n">
        <v>0.0178575197889853</v>
      </c>
      <c r="T9" s="16" t="n">
        <v>0.0328309636993248</v>
      </c>
      <c r="U9" s="16" t="n">
        <v>0.0466716957603651</v>
      </c>
      <c r="V9" s="16" t="n">
        <v>0.02272680175786</v>
      </c>
      <c r="W9" s="16"/>
      <c r="X9" s="16" t="n">
        <v>0.0317812339672082</v>
      </c>
      <c r="Y9" s="16" t="n">
        <v>0.0245657856662424</v>
      </c>
      <c r="Z9" s="16"/>
      <c r="AA9" s="16" t="n">
        <v>0.0183673952086253</v>
      </c>
      <c r="AB9" s="16" t="n">
        <v>0.0423090465093652</v>
      </c>
      <c r="AC9" s="16" t="n">
        <v>0.0192364253740364</v>
      </c>
      <c r="AD9" s="16"/>
      <c r="AE9" s="16" t="n">
        <v>0.0345646729132876</v>
      </c>
      <c r="AF9" s="16" t="n">
        <v>0.0263597389796474</v>
      </c>
      <c r="AG9" s="16" t="n">
        <v>0.0205290392659029</v>
      </c>
      <c r="AH9" s="16"/>
      <c r="AI9" s="16" t="n">
        <v>0.0120207541265025</v>
      </c>
      <c r="AJ9" s="16" t="n">
        <v>0.0457475558984374</v>
      </c>
    </row>
    <row r="10">
      <c r="B10" s="17" t="s">
        <v>58</v>
      </c>
      <c r="C10" s="16" t="n">
        <v>0.116387951339048</v>
      </c>
      <c r="D10" s="16" t="n">
        <v>0.0967194042627822</v>
      </c>
      <c r="E10" s="16" t="n">
        <v>0.135400276895226</v>
      </c>
      <c r="F10" s="16"/>
      <c r="G10" s="16" t="n">
        <v>0.147690224957975</v>
      </c>
      <c r="H10" s="16" t="n">
        <v>0.136610058880504</v>
      </c>
      <c r="I10" s="16" t="n">
        <v>0.0852118510872646</v>
      </c>
      <c r="J10" s="16"/>
      <c r="K10" s="16" t="n">
        <v>0.120871726307417</v>
      </c>
      <c r="L10" s="16" t="n">
        <v>0.119537565048291</v>
      </c>
      <c r="M10" s="16" t="n">
        <v>0.156419081581951</v>
      </c>
      <c r="N10" s="16" t="n">
        <v>0.114792314476093</v>
      </c>
      <c r="O10" s="16" t="n">
        <v>0.144944344548937</v>
      </c>
      <c r="P10" s="16" t="n">
        <v>0.0997827167377872</v>
      </c>
      <c r="Q10" s="16" t="n">
        <v>0.118045435627049</v>
      </c>
      <c r="R10" s="16" t="n">
        <v>0.0921923447036268</v>
      </c>
      <c r="S10" s="16" t="n">
        <v>0.119971871016201</v>
      </c>
      <c r="T10" s="16" t="n">
        <v>0.0965307201297772</v>
      </c>
      <c r="U10" s="16" t="n">
        <v>0.076207321822421</v>
      </c>
      <c r="V10" s="16" t="n">
        <v>0.0803769522895101</v>
      </c>
      <c r="W10" s="16"/>
      <c r="X10" s="16" t="n">
        <v>0.130618078620699</v>
      </c>
      <c r="Y10" s="16" t="n">
        <v>0.0920761338322812</v>
      </c>
      <c r="Z10" s="16"/>
      <c r="AA10" s="16" t="n">
        <v>0.0958885456878949</v>
      </c>
      <c r="AB10" s="16" t="n">
        <v>0.120482265271333</v>
      </c>
      <c r="AC10" s="16" t="n">
        <v>0.125717056385959</v>
      </c>
      <c r="AD10" s="16"/>
      <c r="AE10" s="16" t="n">
        <v>0.115480304306974</v>
      </c>
      <c r="AF10" s="16" t="n">
        <v>0.120373700290756</v>
      </c>
      <c r="AG10" s="16" t="n">
        <v>0.110293601981604</v>
      </c>
      <c r="AH10" s="16"/>
      <c r="AI10" s="16" t="n">
        <v>0.0895183959374268</v>
      </c>
      <c r="AJ10" s="16" t="n">
        <v>0.120033723786474</v>
      </c>
    </row>
    <row r="11">
      <c r="B11" s="17" t="s">
        <v>308</v>
      </c>
      <c r="C11" s="16" t="n">
        <v>0.424555009372566</v>
      </c>
      <c r="D11" s="16" t="n">
        <v>0.414879435951417</v>
      </c>
      <c r="E11" s="16" t="n">
        <v>0.436001495449484</v>
      </c>
      <c r="F11" s="16"/>
      <c r="G11" s="16" t="n">
        <v>0.357237497795807</v>
      </c>
      <c r="H11" s="16" t="n">
        <v>0.427275950937163</v>
      </c>
      <c r="I11" s="16" t="n">
        <v>0.448611337521175</v>
      </c>
      <c r="J11" s="16"/>
      <c r="K11" s="16" t="n">
        <v>0.413833492074222</v>
      </c>
      <c r="L11" s="16" t="n">
        <v>0.398330460498087</v>
      </c>
      <c r="M11" s="16" t="n">
        <v>0.419727814727989</v>
      </c>
      <c r="N11" s="16" t="n">
        <v>0.407913693661058</v>
      </c>
      <c r="O11" s="16" t="n">
        <v>0.437592424801519</v>
      </c>
      <c r="P11" s="16" t="n">
        <v>0.393646244334984</v>
      </c>
      <c r="Q11" s="16" t="n">
        <v>0.428079029526505</v>
      </c>
      <c r="R11" s="16" t="n">
        <v>0.476112594603337</v>
      </c>
      <c r="S11" s="16" t="n">
        <v>0.476553156454858</v>
      </c>
      <c r="T11" s="16" t="n">
        <v>0.442254020608739</v>
      </c>
      <c r="U11" s="16" t="n">
        <v>0.40448040629994</v>
      </c>
      <c r="V11" s="16" t="n">
        <v>0.420784557932771</v>
      </c>
      <c r="W11" s="16"/>
      <c r="X11" s="16" t="n">
        <v>0.428098978817099</v>
      </c>
      <c r="Y11" s="16" t="n">
        <v>0.418500225976768</v>
      </c>
      <c r="Z11" s="16"/>
      <c r="AA11" s="16" t="n">
        <v>0.458881433782781</v>
      </c>
      <c r="AB11" s="16" t="n">
        <v>0.410865225346181</v>
      </c>
      <c r="AC11" s="16" t="n">
        <v>0.418073901649042</v>
      </c>
      <c r="AD11" s="16"/>
      <c r="AE11" s="16" t="n">
        <v>0.415617445308305</v>
      </c>
      <c r="AF11" s="16" t="n">
        <v>0.427033167361488</v>
      </c>
      <c r="AG11" s="16" t="n">
        <v>0.443011676313196</v>
      </c>
      <c r="AH11" s="16"/>
      <c r="AI11" s="16" t="n">
        <v>0.421529572363935</v>
      </c>
      <c r="AJ11" s="16" t="n">
        <v>0.467113486399986</v>
      </c>
    </row>
    <row r="12">
      <c r="B12" s="17" t="s">
        <v>61</v>
      </c>
      <c r="C12" s="16" t="n">
        <v>0.327980164929585</v>
      </c>
      <c r="D12" s="16" t="n">
        <v>0.374638547113748</v>
      </c>
      <c r="E12" s="16" t="n">
        <v>0.281857944567813</v>
      </c>
      <c r="F12" s="16"/>
      <c r="G12" s="16" t="n">
        <v>0.354812513911901</v>
      </c>
      <c r="H12" s="16" t="n">
        <v>0.29161339566692</v>
      </c>
      <c r="I12" s="16" t="n">
        <v>0.351215124961351</v>
      </c>
      <c r="J12" s="16"/>
      <c r="K12" s="16" t="n">
        <v>0.363014330439146</v>
      </c>
      <c r="L12" s="16" t="n">
        <v>0.326736318052834</v>
      </c>
      <c r="M12" s="16" t="n">
        <v>0.289461654103902</v>
      </c>
      <c r="N12" s="16" t="n">
        <v>0.35399537311535</v>
      </c>
      <c r="O12" s="16" t="n">
        <v>0.288005531129045</v>
      </c>
      <c r="P12" s="16" t="n">
        <v>0.334809207321255</v>
      </c>
      <c r="Q12" s="16" t="n">
        <v>0.287000507583944</v>
      </c>
      <c r="R12" s="16" t="n">
        <v>0.368760162582594</v>
      </c>
      <c r="S12" s="16" t="n">
        <v>0.293621805644747</v>
      </c>
      <c r="T12" s="16" t="n">
        <v>0.317288828064921</v>
      </c>
      <c r="U12" s="16" t="n">
        <v>0.374248745419191</v>
      </c>
      <c r="V12" s="16" t="n">
        <v>0.436885101538116</v>
      </c>
      <c r="W12" s="16"/>
      <c r="X12" s="16" t="n">
        <v>0.28957319067747</v>
      </c>
      <c r="Y12" s="16" t="n">
        <v>0.393597522422132</v>
      </c>
      <c r="Z12" s="16"/>
      <c r="AA12" s="16" t="n">
        <v>0.371085648126486</v>
      </c>
      <c r="AB12" s="16" t="n">
        <v>0.323874433770811</v>
      </c>
      <c r="AC12" s="16" t="n">
        <v>0.302339371855618</v>
      </c>
      <c r="AD12" s="16"/>
      <c r="AE12" s="16" t="n">
        <v>0.351638181243687</v>
      </c>
      <c r="AF12" s="16" t="n">
        <v>0.316192285729815</v>
      </c>
      <c r="AG12" s="16" t="n">
        <v>0.290281819812908</v>
      </c>
      <c r="AH12" s="16"/>
      <c r="AI12" s="16" t="n">
        <v>0.416475781345661</v>
      </c>
      <c r="AJ12" s="16" t="n">
        <v>0.28537140173873</v>
      </c>
    </row>
    <row r="13">
      <c r="B13" s="17" t="s">
        <v>94</v>
      </c>
      <c r="C13" s="22" t="n">
        <v>0.101959666513797</v>
      </c>
      <c r="D13" s="22" t="n">
        <v>0.0884686473083955</v>
      </c>
      <c r="E13" s="22" t="n">
        <v>0.115010519058667</v>
      </c>
      <c r="F13" s="22"/>
      <c r="G13" s="22" t="n">
        <v>0.106783287083251</v>
      </c>
      <c r="H13" s="22" t="n">
        <v>0.108160468472725</v>
      </c>
      <c r="I13" s="22" t="n">
        <v>0.0942858187936083</v>
      </c>
      <c r="J13" s="22"/>
      <c r="K13" s="22" t="n">
        <v>0.0673409481754068</v>
      </c>
      <c r="L13" s="22" t="n">
        <v>0.119396081094518</v>
      </c>
      <c r="M13" s="22" t="n">
        <v>0.110719306302775</v>
      </c>
      <c r="N13" s="22" t="n">
        <v>0.113947221029791</v>
      </c>
      <c r="O13" s="22" t="n">
        <v>0.0986139856133203</v>
      </c>
      <c r="P13" s="22" t="n">
        <v>0.121783183795967</v>
      </c>
      <c r="Q13" s="22" t="n">
        <v>0.143576101735274</v>
      </c>
      <c r="R13" s="22" t="n">
        <v>0.0528515499144625</v>
      </c>
      <c r="S13" s="22" t="n">
        <v>0.0919956470952087</v>
      </c>
      <c r="T13" s="22" t="n">
        <v>0.111095467497238</v>
      </c>
      <c r="U13" s="22" t="n">
        <v>0.0983918306980826</v>
      </c>
      <c r="V13" s="22" t="n">
        <v>0.0392265864817426</v>
      </c>
      <c r="W13" s="22"/>
      <c r="X13" s="22" t="n">
        <v>0.119928517917524</v>
      </c>
      <c r="Y13" s="22" t="n">
        <v>0.0712603321025772</v>
      </c>
      <c r="Z13" s="22"/>
      <c r="AA13" s="22" t="n">
        <v>0.0557769771942121</v>
      </c>
      <c r="AB13" s="22" t="n">
        <v>0.10246902910231</v>
      </c>
      <c r="AC13" s="22" t="n">
        <v>0.134633244735345</v>
      </c>
      <c r="AD13" s="22"/>
      <c r="AE13" s="22" t="n">
        <v>0.0826993962277466</v>
      </c>
      <c r="AF13" s="22" t="n">
        <v>0.110041107638293</v>
      </c>
      <c r="AG13" s="22" t="n">
        <v>0.135883862626389</v>
      </c>
      <c r="AH13" s="22"/>
      <c r="AI13" s="22" t="n">
        <v>0.060455496226475</v>
      </c>
      <c r="AJ13" s="22" t="n">
        <v>0.0817338321763725</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322</v>
      </c>
    </row>
    <row r="6" ht="50" customHeight="1">
      <c r="B6" s="19" t="s">
        <v>15</v>
      </c>
      <c r="C6" s="19" t="s">
        <v>296</v>
      </c>
      <c r="D6" s="19" t="s">
        <v>297</v>
      </c>
      <c r="E6" s="19" t="s">
        <v>298</v>
      </c>
      <c r="F6" s="19" t="s">
        <v>299</v>
      </c>
      <c r="G6" s="19" t="s">
        <v>300</v>
      </c>
      <c r="H6" s="19" t="s">
        <v>301</v>
      </c>
      <c r="I6" s="19" t="s">
        <v>302</v>
      </c>
      <c r="J6" s="19" t="s">
        <v>303</v>
      </c>
      <c r="K6" s="19" t="s">
        <v>304</v>
      </c>
      <c r="L6" s="19" t="s">
        <v>305</v>
      </c>
      <c r="M6" s="19" t="s">
        <v>306</v>
      </c>
      <c r="N6" s="19" t="s">
        <v>307</v>
      </c>
    </row>
    <row r="7">
      <c r="B7" s="17" t="s">
        <v>57</v>
      </c>
      <c r="C7" s="16" t="n">
        <v>0.0159848339466885</v>
      </c>
      <c r="D7" s="16" t="n">
        <v>0.0169014685787907</v>
      </c>
      <c r="E7" s="16" t="n">
        <v>0.022914237886186</v>
      </c>
      <c r="F7" s="16" t="n">
        <v>0.0153744721600489</v>
      </c>
      <c r="G7" s="16" t="n">
        <v>0.147005571257544</v>
      </c>
      <c r="H7" s="16" t="n">
        <v>0.0310996442809575</v>
      </c>
      <c r="I7" s="16" t="n">
        <v>0.0197483280948837</v>
      </c>
      <c r="J7" s="16" t="n">
        <v>0.0271812522548849</v>
      </c>
      <c r="K7" s="16" t="n">
        <v>0.00941904926816619</v>
      </c>
      <c r="L7" s="16" t="n">
        <v>0.0373779736374637</v>
      </c>
      <c r="M7" s="16" t="n">
        <v>0.0343676992274729</v>
      </c>
      <c r="N7" s="16" t="n">
        <v>0.0287388381442057</v>
      </c>
    </row>
    <row r="8">
      <c r="B8" s="17" t="s">
        <v>58</v>
      </c>
      <c r="C8" s="16" t="n">
        <v>0.0746951312104745</v>
      </c>
      <c r="D8" s="16" t="n">
        <v>0.10529790667796</v>
      </c>
      <c r="E8" s="16" t="n">
        <v>0.0797263979589767</v>
      </c>
      <c r="F8" s="16" t="n">
        <v>0.0840922443796886</v>
      </c>
      <c r="G8" s="16" t="n">
        <v>0.251422363628269</v>
      </c>
      <c r="H8" s="16" t="n">
        <v>0.111200833056561</v>
      </c>
      <c r="I8" s="16" t="n">
        <v>0.100909588007412</v>
      </c>
      <c r="J8" s="16" t="n">
        <v>0.103508692787091</v>
      </c>
      <c r="K8" s="16" t="n">
        <v>0.0505351870659412</v>
      </c>
      <c r="L8" s="16" t="n">
        <v>0.171005539541309</v>
      </c>
      <c r="M8" s="16" t="n">
        <v>0.139124847101157</v>
      </c>
      <c r="N8" s="16" t="n">
        <v>0.0978134006736682</v>
      </c>
    </row>
    <row r="9">
      <c r="B9" s="17" t="s">
        <v>308</v>
      </c>
      <c r="C9" s="16" t="n">
        <v>0.421261737435985</v>
      </c>
      <c r="D9" s="16" t="n">
        <v>0.475473429546372</v>
      </c>
      <c r="E9" s="16" t="n">
        <v>0.451884588839295</v>
      </c>
      <c r="F9" s="16" t="n">
        <v>0.477361300060753</v>
      </c>
      <c r="G9" s="16" t="n">
        <v>0.317034555316211</v>
      </c>
      <c r="H9" s="16" t="n">
        <v>0.443823831318686</v>
      </c>
      <c r="I9" s="16" t="n">
        <v>0.415712672142283</v>
      </c>
      <c r="J9" s="16" t="n">
        <v>0.447550310211741</v>
      </c>
      <c r="K9" s="16" t="n">
        <v>0.341955545403844</v>
      </c>
      <c r="L9" s="16" t="n">
        <v>0.339435892528721</v>
      </c>
      <c r="M9" s="16" t="n">
        <v>0.41033972070949</v>
      </c>
      <c r="N9" s="16" t="n">
        <v>0.398132925861627</v>
      </c>
    </row>
    <row r="10">
      <c r="B10" s="17" t="s">
        <v>61</v>
      </c>
      <c r="C10" s="16" t="n">
        <v>0.393148853092555</v>
      </c>
      <c r="D10" s="16" t="n">
        <v>0.290993339786406</v>
      </c>
      <c r="E10" s="16" t="n">
        <v>0.358568507066159</v>
      </c>
      <c r="F10" s="16" t="n">
        <v>0.29883951398571</v>
      </c>
      <c r="G10" s="16" t="n">
        <v>0.193866665595639</v>
      </c>
      <c r="H10" s="16" t="n">
        <v>0.300960879063721</v>
      </c>
      <c r="I10" s="16" t="n">
        <v>0.347375101504467</v>
      </c>
      <c r="J10" s="16" t="n">
        <v>0.331750933626865</v>
      </c>
      <c r="K10" s="16" t="n">
        <v>0.533535637550212</v>
      </c>
      <c r="L10" s="16" t="n">
        <v>0.146920465082373</v>
      </c>
      <c r="M10" s="16" t="n">
        <v>0.212302744370134</v>
      </c>
      <c r="N10" s="16" t="n">
        <v>0.38378233060481</v>
      </c>
    </row>
    <row r="11">
      <c r="B11" s="17" t="s">
        <v>94</v>
      </c>
      <c r="C11" s="16" t="n">
        <v>0.0949094443142972</v>
      </c>
      <c r="D11" s="16" t="n">
        <v>0.111333855410471</v>
      </c>
      <c r="E11" s="16" t="n">
        <v>0.0869062682493836</v>
      </c>
      <c r="F11" s="16" t="n">
        <v>0.1243324694138</v>
      </c>
      <c r="G11" s="16" t="n">
        <v>0.0906708442023368</v>
      </c>
      <c r="H11" s="16" t="n">
        <v>0.112914812280075</v>
      </c>
      <c r="I11" s="16" t="n">
        <v>0.116254310250954</v>
      </c>
      <c r="J11" s="16" t="n">
        <v>0.0900088111194179</v>
      </c>
      <c r="K11" s="16" t="n">
        <v>0.0645545807118367</v>
      </c>
      <c r="L11" s="16" t="n">
        <v>0.305260129210134</v>
      </c>
      <c r="M11" s="16" t="n">
        <v>0.203864988591747</v>
      </c>
      <c r="N11" s="16" t="n">
        <v>0.0915325047156887</v>
      </c>
    </row>
    <row r="12">
      <c r="B12" s="18"/>
      <c r="C12" s="18"/>
      <c r="D12" s="18"/>
      <c r="E12" s="18"/>
      <c r="F12" s="18"/>
      <c r="G12" s="18"/>
      <c r="H12" s="18"/>
      <c r="I12" s="18"/>
      <c r="J12" s="18"/>
      <c r="K12" s="18"/>
      <c r="L12" s="18"/>
      <c r="M12" s="18"/>
      <c r="N12" s="18"/>
    </row>
    <row r="13">
      <c r="B13" t="s">
        <v>63</v>
      </c>
    </row>
    <row r="14">
      <c r="B14" t="s">
        <v>64</v>
      </c>
    </row>
    <row r="18">
      <c r="B18"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0.0159848339466885</v>
      </c>
      <c r="D9" s="16" t="n">
        <v>0.0166832411189212</v>
      </c>
      <c r="E9" s="16" t="n">
        <v>0.0157000882894887</v>
      </c>
      <c r="F9" s="16"/>
      <c r="G9" s="16" t="n">
        <v>0.0144450509624539</v>
      </c>
      <c r="H9" s="16" t="n">
        <v>0.0194539405616749</v>
      </c>
      <c r="I9" s="16" t="n">
        <v>0.0133656147316745</v>
      </c>
      <c r="J9" s="16"/>
      <c r="K9" s="16" t="n">
        <v>0.0221102761211039</v>
      </c>
      <c r="L9" s="16" t="n">
        <v>0.0135863054475818</v>
      </c>
      <c r="M9" s="16" t="n">
        <v>0.00687343186024319</v>
      </c>
      <c r="N9" s="16" t="n">
        <v>0.0350109243478345</v>
      </c>
      <c r="O9" s="16" t="n">
        <v>0.022921879333108</v>
      </c>
      <c r="P9" s="16" t="n">
        <v>0.0197065240580656</v>
      </c>
      <c r="Q9" s="16" t="n">
        <v>0.00531591390635141</v>
      </c>
      <c r="R9" s="16" t="n">
        <v>0</v>
      </c>
      <c r="S9" s="16" t="n">
        <v>0.0186594516927933</v>
      </c>
      <c r="T9" s="16" t="n">
        <v>0.0106616844596473</v>
      </c>
      <c r="U9" s="16" t="n">
        <v>0.0116679239400913</v>
      </c>
      <c r="V9" s="16" t="n">
        <v>0</v>
      </c>
      <c r="W9" s="16"/>
      <c r="X9" s="16" t="n">
        <v>0.0166031712291505</v>
      </c>
      <c r="Y9" s="16" t="n">
        <v>0.0149284201233048</v>
      </c>
      <c r="Z9" s="16"/>
      <c r="AA9" s="16" t="n">
        <v>0.00962218772325221</v>
      </c>
      <c r="AB9" s="16" t="n">
        <v>0.0210049335157697</v>
      </c>
      <c r="AC9" s="16" t="n">
        <v>0.0138655582533374</v>
      </c>
      <c r="AD9" s="16"/>
      <c r="AE9" s="16" t="n">
        <v>0.0119702419659906</v>
      </c>
      <c r="AF9" s="16" t="n">
        <v>0.0169414624466141</v>
      </c>
      <c r="AG9" s="16" t="n">
        <v>0.0246092452292441</v>
      </c>
      <c r="AH9" s="16"/>
      <c r="AI9" s="16" t="n">
        <v>0.0182962426938688</v>
      </c>
      <c r="AJ9" s="16" t="n">
        <v>0.0177755301782127</v>
      </c>
    </row>
    <row r="10">
      <c r="B10" s="17" t="s">
        <v>58</v>
      </c>
      <c r="C10" s="16" t="n">
        <v>0.0746951312104745</v>
      </c>
      <c r="D10" s="16" t="n">
        <v>0.0596943279608944</v>
      </c>
      <c r="E10" s="16" t="n">
        <v>0.0907305834854135</v>
      </c>
      <c r="F10" s="16"/>
      <c r="G10" s="16" t="n">
        <v>0.0842127142198724</v>
      </c>
      <c r="H10" s="16" t="n">
        <v>0.0818315370375402</v>
      </c>
      <c r="I10" s="16" t="n">
        <v>0.0642969513806386</v>
      </c>
      <c r="J10" s="16"/>
      <c r="K10" s="16" t="n">
        <v>0.0825478511036105</v>
      </c>
      <c r="L10" s="16" t="n">
        <v>0.0689862705642918</v>
      </c>
      <c r="M10" s="16" t="n">
        <v>0.102929201856441</v>
      </c>
      <c r="N10" s="16" t="n">
        <v>0.112899848369694</v>
      </c>
      <c r="O10" s="16" t="n">
        <v>0.0892258420612851</v>
      </c>
      <c r="P10" s="16" t="n">
        <v>0.0689884869660581</v>
      </c>
      <c r="Q10" s="16" t="n">
        <v>0.0874834521463019</v>
      </c>
      <c r="R10" s="16" t="n">
        <v>0.0946770445517336</v>
      </c>
      <c r="S10" s="16" t="n">
        <v>0.0552145847754741</v>
      </c>
      <c r="T10" s="16" t="n">
        <v>0.0356879929337762</v>
      </c>
      <c r="U10" s="16" t="n">
        <v>0.0502059879910006</v>
      </c>
      <c r="V10" s="16" t="n">
        <v>0</v>
      </c>
      <c r="W10" s="16"/>
      <c r="X10" s="16" t="n">
        <v>0.0853842616870945</v>
      </c>
      <c r="Y10" s="16" t="n">
        <v>0.0564330184190661</v>
      </c>
      <c r="Z10" s="16"/>
      <c r="AA10" s="16" t="n">
        <v>0.0621315341111356</v>
      </c>
      <c r="AB10" s="16" t="n">
        <v>0.0814535628218784</v>
      </c>
      <c r="AC10" s="16" t="n">
        <v>0.0747293149476074</v>
      </c>
      <c r="AD10" s="16"/>
      <c r="AE10" s="16" t="n">
        <v>0.0675142982867374</v>
      </c>
      <c r="AF10" s="16" t="n">
        <v>0.0798371954906009</v>
      </c>
      <c r="AG10" s="16" t="n">
        <v>0.082799646525381</v>
      </c>
      <c r="AH10" s="16"/>
      <c r="AI10" s="16" t="n">
        <v>0.0669283951923635</v>
      </c>
      <c r="AJ10" s="16" t="n">
        <v>0.074932287963435</v>
      </c>
    </row>
    <row r="11">
      <c r="B11" s="17" t="s">
        <v>308</v>
      </c>
      <c r="C11" s="16" t="n">
        <v>0.421261737435985</v>
      </c>
      <c r="D11" s="16" t="n">
        <v>0.400294996437375</v>
      </c>
      <c r="E11" s="16" t="n">
        <v>0.437001660833298</v>
      </c>
      <c r="F11" s="16"/>
      <c r="G11" s="16" t="n">
        <v>0.424463246095951</v>
      </c>
      <c r="H11" s="16" t="n">
        <v>0.422840906759701</v>
      </c>
      <c r="I11" s="16" t="n">
        <v>0.418528143406953</v>
      </c>
      <c r="J11" s="16"/>
      <c r="K11" s="16" t="n">
        <v>0.399763064940292</v>
      </c>
      <c r="L11" s="16" t="n">
        <v>0.43847137054061</v>
      </c>
      <c r="M11" s="16" t="n">
        <v>0.436625521998738</v>
      </c>
      <c r="N11" s="16" t="n">
        <v>0.406094967212874</v>
      </c>
      <c r="O11" s="16" t="n">
        <v>0.410534347339624</v>
      </c>
      <c r="P11" s="16" t="n">
        <v>0.393361083988297</v>
      </c>
      <c r="Q11" s="16" t="n">
        <v>0.394920519923691</v>
      </c>
      <c r="R11" s="16" t="n">
        <v>0.381309926616518</v>
      </c>
      <c r="S11" s="16" t="n">
        <v>0.444749106547213</v>
      </c>
      <c r="T11" s="16" t="n">
        <v>0.495069374616055</v>
      </c>
      <c r="U11" s="16" t="n">
        <v>0.410500950318628</v>
      </c>
      <c r="V11" s="16" t="n">
        <v>0.420736419198247</v>
      </c>
      <c r="W11" s="16"/>
      <c r="X11" s="16" t="n">
        <v>0.437936509031219</v>
      </c>
      <c r="Y11" s="16" t="n">
        <v>0.392773306098264</v>
      </c>
      <c r="Z11" s="16"/>
      <c r="AA11" s="16" t="n">
        <v>0.42215238267442</v>
      </c>
      <c r="AB11" s="16" t="n">
        <v>0.437951036356619</v>
      </c>
      <c r="AC11" s="16" t="n">
        <v>0.398295761954797</v>
      </c>
      <c r="AD11" s="16"/>
      <c r="AE11" s="16" t="n">
        <v>0.415418752119822</v>
      </c>
      <c r="AF11" s="16" t="n">
        <v>0.425674333794483</v>
      </c>
      <c r="AG11" s="16" t="n">
        <v>0.427368599716178</v>
      </c>
      <c r="AH11" s="16"/>
      <c r="AI11" s="16" t="n">
        <v>0.38863874377884</v>
      </c>
      <c r="AJ11" s="16" t="n">
        <v>0.467392514967098</v>
      </c>
    </row>
    <row r="12">
      <c r="B12" s="17" t="s">
        <v>61</v>
      </c>
      <c r="C12" s="16" t="n">
        <v>0.393148853092555</v>
      </c>
      <c r="D12" s="16" t="n">
        <v>0.429079081339419</v>
      </c>
      <c r="E12" s="16" t="n">
        <v>0.361331132468226</v>
      </c>
      <c r="F12" s="16"/>
      <c r="G12" s="16" t="n">
        <v>0.39636690769019</v>
      </c>
      <c r="H12" s="16" t="n">
        <v>0.374709777083643</v>
      </c>
      <c r="I12" s="16" t="n">
        <v>0.409032048122226</v>
      </c>
      <c r="J12" s="16"/>
      <c r="K12" s="16" t="n">
        <v>0.410283516039079</v>
      </c>
      <c r="L12" s="16" t="n">
        <v>0.37114901963495</v>
      </c>
      <c r="M12" s="16" t="n">
        <v>0.330259550163442</v>
      </c>
      <c r="N12" s="16" t="n">
        <v>0.366981351238538</v>
      </c>
      <c r="O12" s="16" t="n">
        <v>0.389349453709264</v>
      </c>
      <c r="P12" s="16" t="n">
        <v>0.442828649682635</v>
      </c>
      <c r="Q12" s="16" t="n">
        <v>0.412933762777645</v>
      </c>
      <c r="R12" s="16" t="n">
        <v>0.448880044776275</v>
      </c>
      <c r="S12" s="16" t="n">
        <v>0.391973020943279</v>
      </c>
      <c r="T12" s="16" t="n">
        <v>0.345402516211079</v>
      </c>
      <c r="U12" s="16" t="n">
        <v>0.458886619738965</v>
      </c>
      <c r="V12" s="16" t="n">
        <v>0.417513287044626</v>
      </c>
      <c r="W12" s="16"/>
      <c r="X12" s="16" t="n">
        <v>0.362763735871506</v>
      </c>
      <c r="Y12" s="16" t="n">
        <v>0.445061067943394</v>
      </c>
      <c r="Z12" s="16"/>
      <c r="AA12" s="16" t="n">
        <v>0.445113710263856</v>
      </c>
      <c r="AB12" s="16" t="n">
        <v>0.370678313161022</v>
      </c>
      <c r="AC12" s="16" t="n">
        <v>0.385673277867483</v>
      </c>
      <c r="AD12" s="16"/>
      <c r="AE12" s="16" t="n">
        <v>0.431033676345649</v>
      </c>
      <c r="AF12" s="16" t="n">
        <v>0.363706452906048</v>
      </c>
      <c r="AG12" s="16" t="n">
        <v>0.355328522997768</v>
      </c>
      <c r="AH12" s="16"/>
      <c r="AI12" s="16" t="n">
        <v>0.456492522767476</v>
      </c>
      <c r="AJ12" s="16" t="n">
        <v>0.364562142332888</v>
      </c>
    </row>
    <row r="13">
      <c r="B13" s="17" t="s">
        <v>94</v>
      </c>
      <c r="C13" s="22" t="n">
        <v>0.0949094443142972</v>
      </c>
      <c r="D13" s="22" t="n">
        <v>0.0942483531433908</v>
      </c>
      <c r="E13" s="22" t="n">
        <v>0.0952365349235744</v>
      </c>
      <c r="F13" s="22"/>
      <c r="G13" s="22" t="n">
        <v>0.0805120810315331</v>
      </c>
      <c r="H13" s="22" t="n">
        <v>0.101163838557441</v>
      </c>
      <c r="I13" s="22" t="n">
        <v>0.094777242358508</v>
      </c>
      <c r="J13" s="22"/>
      <c r="K13" s="22" t="n">
        <v>0.0852952917959152</v>
      </c>
      <c r="L13" s="22" t="n">
        <v>0.107807033812566</v>
      </c>
      <c r="M13" s="22" t="n">
        <v>0.123312294121136</v>
      </c>
      <c r="N13" s="22" t="n">
        <v>0.0790129088310596</v>
      </c>
      <c r="O13" s="22" t="n">
        <v>0.0879684775567193</v>
      </c>
      <c r="P13" s="22" t="n">
        <v>0.0751152553049443</v>
      </c>
      <c r="Q13" s="22" t="n">
        <v>0.0993463512460111</v>
      </c>
      <c r="R13" s="22" t="n">
        <v>0.0751329840554739</v>
      </c>
      <c r="S13" s="22" t="n">
        <v>0.089403836041241</v>
      </c>
      <c r="T13" s="22" t="n">
        <v>0.113178431779442</v>
      </c>
      <c r="U13" s="22" t="n">
        <v>0.0687385180113149</v>
      </c>
      <c r="V13" s="22" t="n">
        <v>0.161750293757127</v>
      </c>
      <c r="W13" s="22"/>
      <c r="X13" s="22" t="n">
        <v>0.09731232218103</v>
      </c>
      <c r="Y13" s="22" t="n">
        <v>0.0908041874159708</v>
      </c>
      <c r="Z13" s="22"/>
      <c r="AA13" s="22" t="n">
        <v>0.0609801852273362</v>
      </c>
      <c r="AB13" s="22" t="n">
        <v>0.0889121541447114</v>
      </c>
      <c r="AC13" s="22" t="n">
        <v>0.127436086976775</v>
      </c>
      <c r="AD13" s="22"/>
      <c r="AE13" s="22" t="n">
        <v>0.0740630312818009</v>
      </c>
      <c r="AF13" s="22" t="n">
        <v>0.113840555362255</v>
      </c>
      <c r="AG13" s="22" t="n">
        <v>0.109893985531429</v>
      </c>
      <c r="AH13" s="22"/>
      <c r="AI13" s="22" t="n">
        <v>0.0696440955674517</v>
      </c>
      <c r="AJ13" s="22" t="n">
        <v>0.0753375245583659</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0.0169014685787907</v>
      </c>
      <c r="D9" s="16" t="n">
        <v>0.023696487015581</v>
      </c>
      <c r="E9" s="16" t="n">
        <v>0.0105501434883751</v>
      </c>
      <c r="F9" s="16"/>
      <c r="G9" s="16" t="n">
        <v>0.0248493990184961</v>
      </c>
      <c r="H9" s="16" t="n">
        <v>0.0204496972789458</v>
      </c>
      <c r="I9" s="16" t="n">
        <v>0.0104613813946472</v>
      </c>
      <c r="J9" s="16"/>
      <c r="K9" s="16" t="n">
        <v>0.0131550829180844</v>
      </c>
      <c r="L9" s="16" t="n">
        <v>0.00698708659228515</v>
      </c>
      <c r="M9" s="16" t="n">
        <v>0.0278934901541259</v>
      </c>
      <c r="N9" s="16" t="n">
        <v>0.0263398611559487</v>
      </c>
      <c r="O9" s="16" t="n">
        <v>0.00770307219979694</v>
      </c>
      <c r="P9" s="16" t="n">
        <v>0.0288778950517515</v>
      </c>
      <c r="Q9" s="16" t="n">
        <v>0.0183505940517894</v>
      </c>
      <c r="R9" s="16" t="n">
        <v>0</v>
      </c>
      <c r="S9" s="16" t="n">
        <v>0.013389622821859</v>
      </c>
      <c r="T9" s="16" t="n">
        <v>0.0196452174424194</v>
      </c>
      <c r="U9" s="16" t="n">
        <v>0.0233358478801826</v>
      </c>
      <c r="V9" s="16" t="n">
        <v>0.02272680175786</v>
      </c>
      <c r="W9" s="16"/>
      <c r="X9" s="16" t="n">
        <v>0.0152360947975671</v>
      </c>
      <c r="Y9" s="16" t="n">
        <v>0.0197467181432039</v>
      </c>
      <c r="Z9" s="16"/>
      <c r="AA9" s="16" t="n">
        <v>0.00524888749151478</v>
      </c>
      <c r="AB9" s="16" t="n">
        <v>0.0255793596384779</v>
      </c>
      <c r="AC9" s="16" t="n">
        <v>0.0137103155001073</v>
      </c>
      <c r="AD9" s="16"/>
      <c r="AE9" s="16" t="n">
        <v>0.0160315087640402</v>
      </c>
      <c r="AF9" s="16" t="n">
        <v>0.0138757489979704</v>
      </c>
      <c r="AG9" s="16" t="n">
        <v>0.0256697872177716</v>
      </c>
      <c r="AH9" s="16"/>
      <c r="AI9" s="16" t="n">
        <v>0.0125627294924109</v>
      </c>
      <c r="AJ9" s="16" t="n">
        <v>0.0189521029047061</v>
      </c>
    </row>
    <row r="10">
      <c r="B10" s="17" t="s">
        <v>58</v>
      </c>
      <c r="C10" s="16" t="n">
        <v>0.10529790667796</v>
      </c>
      <c r="D10" s="16" t="n">
        <v>0.108488635397232</v>
      </c>
      <c r="E10" s="16" t="n">
        <v>0.103745683424764</v>
      </c>
      <c r="F10" s="16"/>
      <c r="G10" s="16" t="n">
        <v>0.11916740674781</v>
      </c>
      <c r="H10" s="16" t="n">
        <v>0.105431557280429</v>
      </c>
      <c r="I10" s="16" t="n">
        <v>0.0996956831090958</v>
      </c>
      <c r="J10" s="16"/>
      <c r="K10" s="16" t="n">
        <v>0.0950386144984576</v>
      </c>
      <c r="L10" s="16" t="n">
        <v>0.12956973371672</v>
      </c>
      <c r="M10" s="16" t="n">
        <v>0.0800272454502643</v>
      </c>
      <c r="N10" s="16" t="n">
        <v>0.0810875784105552</v>
      </c>
      <c r="O10" s="16" t="n">
        <v>0.115662073906379</v>
      </c>
      <c r="P10" s="16" t="n">
        <v>0.0899597395921165</v>
      </c>
      <c r="Q10" s="16" t="n">
        <v>0.136083313675374</v>
      </c>
      <c r="R10" s="16" t="n">
        <v>0.110553687707362</v>
      </c>
      <c r="S10" s="16" t="n">
        <v>0.182653024052547</v>
      </c>
      <c r="T10" s="16" t="n">
        <v>0.0425259445245814</v>
      </c>
      <c r="U10" s="16" t="n">
        <v>0.0295975464873966</v>
      </c>
      <c r="V10" s="16" t="n">
        <v>0.106023922551502</v>
      </c>
      <c r="W10" s="16"/>
      <c r="X10" s="16" t="n">
        <v>0.106871039252257</v>
      </c>
      <c r="Y10" s="16" t="n">
        <v>0.10261024891473</v>
      </c>
      <c r="Z10" s="16"/>
      <c r="AA10" s="16" t="n">
        <v>0.0922532354987043</v>
      </c>
      <c r="AB10" s="16" t="n">
        <v>0.117325852716261</v>
      </c>
      <c r="AC10" s="16" t="n">
        <v>0.098631318156562</v>
      </c>
      <c r="AD10" s="16"/>
      <c r="AE10" s="16" t="n">
        <v>0.107222675982699</v>
      </c>
      <c r="AF10" s="16" t="n">
        <v>0.104274197523385</v>
      </c>
      <c r="AG10" s="16" t="n">
        <v>0.102368854232466</v>
      </c>
      <c r="AH10" s="16"/>
      <c r="AI10" s="16" t="n">
        <v>0.0957772081957017</v>
      </c>
      <c r="AJ10" s="16" t="n">
        <v>0.116303586635567</v>
      </c>
    </row>
    <row r="11">
      <c r="B11" s="17" t="s">
        <v>308</v>
      </c>
      <c r="C11" s="16" t="n">
        <v>0.475473429546372</v>
      </c>
      <c r="D11" s="16" t="n">
        <v>0.465326127959873</v>
      </c>
      <c r="E11" s="16" t="n">
        <v>0.484121647304934</v>
      </c>
      <c r="F11" s="16"/>
      <c r="G11" s="16" t="n">
        <v>0.460973872052822</v>
      </c>
      <c r="H11" s="16" t="n">
        <v>0.472177045043495</v>
      </c>
      <c r="I11" s="16" t="n">
        <v>0.484266846772411</v>
      </c>
      <c r="J11" s="16"/>
      <c r="K11" s="16" t="n">
        <v>0.420793365673443</v>
      </c>
      <c r="L11" s="16" t="n">
        <v>0.460374145296355</v>
      </c>
      <c r="M11" s="16" t="n">
        <v>0.497155788766104</v>
      </c>
      <c r="N11" s="16" t="n">
        <v>0.469968077755322</v>
      </c>
      <c r="O11" s="16" t="n">
        <v>0.495619512845536</v>
      </c>
      <c r="P11" s="16" t="n">
        <v>0.489659859527522</v>
      </c>
      <c r="Q11" s="16" t="n">
        <v>0.420472679432485</v>
      </c>
      <c r="R11" s="16" t="n">
        <v>0.494629181268639</v>
      </c>
      <c r="S11" s="16" t="n">
        <v>0.49654075377288</v>
      </c>
      <c r="T11" s="16" t="n">
        <v>0.562330087113136</v>
      </c>
      <c r="U11" s="16" t="n">
        <v>0.493448991562073</v>
      </c>
      <c r="V11" s="16" t="n">
        <v>0.455442127518134</v>
      </c>
      <c r="W11" s="16"/>
      <c r="X11" s="16" t="n">
        <v>0.495072047330045</v>
      </c>
      <c r="Y11" s="16" t="n">
        <v>0.441989679927638</v>
      </c>
      <c r="Z11" s="16"/>
      <c r="AA11" s="16" t="n">
        <v>0.506340608942837</v>
      </c>
      <c r="AB11" s="16" t="n">
        <v>0.445985192159844</v>
      </c>
      <c r="AC11" s="16" t="n">
        <v>0.492621889021339</v>
      </c>
      <c r="AD11" s="16"/>
      <c r="AE11" s="16" t="n">
        <v>0.473621593451954</v>
      </c>
      <c r="AF11" s="16" t="n">
        <v>0.484541975695241</v>
      </c>
      <c r="AG11" s="16" t="n">
        <v>0.461040663914218</v>
      </c>
      <c r="AH11" s="16"/>
      <c r="AI11" s="16" t="n">
        <v>0.465082179648092</v>
      </c>
      <c r="AJ11" s="16" t="n">
        <v>0.489571828474068</v>
      </c>
    </row>
    <row r="12">
      <c r="B12" s="17" t="s">
        <v>61</v>
      </c>
      <c r="C12" s="16" t="n">
        <v>0.290993339786406</v>
      </c>
      <c r="D12" s="16" t="n">
        <v>0.303004879898079</v>
      </c>
      <c r="E12" s="16" t="n">
        <v>0.282220860537994</v>
      </c>
      <c r="F12" s="16"/>
      <c r="G12" s="16" t="n">
        <v>0.269034543063563</v>
      </c>
      <c r="H12" s="16" t="n">
        <v>0.289050685026081</v>
      </c>
      <c r="I12" s="16" t="n">
        <v>0.301473453385289</v>
      </c>
      <c r="J12" s="16"/>
      <c r="K12" s="16" t="n">
        <v>0.371132067829698</v>
      </c>
      <c r="L12" s="16" t="n">
        <v>0.282031137956945</v>
      </c>
      <c r="M12" s="16" t="n">
        <v>0.263907257572555</v>
      </c>
      <c r="N12" s="16" t="n">
        <v>0.333609468471841</v>
      </c>
      <c r="O12" s="16" t="n">
        <v>0.247161861816486</v>
      </c>
      <c r="P12" s="16" t="n">
        <v>0.287678207177997</v>
      </c>
      <c r="Q12" s="16" t="n">
        <v>0.312454150598246</v>
      </c>
      <c r="R12" s="16" t="n">
        <v>0.258453921113336</v>
      </c>
      <c r="S12" s="16" t="n">
        <v>0.222946539482847</v>
      </c>
      <c r="T12" s="16" t="n">
        <v>0.262381429320279</v>
      </c>
      <c r="U12" s="16" t="n">
        <v>0.326365802326582</v>
      </c>
      <c r="V12" s="16" t="n">
        <v>0.278502663054436</v>
      </c>
      <c r="W12" s="16"/>
      <c r="X12" s="16" t="n">
        <v>0.266273925594747</v>
      </c>
      <c r="Y12" s="16" t="n">
        <v>0.33322584233589</v>
      </c>
      <c r="Z12" s="16"/>
      <c r="AA12" s="16" t="n">
        <v>0.315110123072717</v>
      </c>
      <c r="AB12" s="16" t="n">
        <v>0.290115470420821</v>
      </c>
      <c r="AC12" s="16" t="n">
        <v>0.274749483544325</v>
      </c>
      <c r="AD12" s="16"/>
      <c r="AE12" s="16" t="n">
        <v>0.308432037467939</v>
      </c>
      <c r="AF12" s="16" t="n">
        <v>0.283075525427079</v>
      </c>
      <c r="AG12" s="16" t="n">
        <v>0.261559480050672</v>
      </c>
      <c r="AH12" s="16"/>
      <c r="AI12" s="16" t="n">
        <v>0.338541983994882</v>
      </c>
      <c r="AJ12" s="16" t="n">
        <v>0.262594850187831</v>
      </c>
    </row>
    <row r="13">
      <c r="B13" s="17" t="s">
        <v>94</v>
      </c>
      <c r="C13" s="22" t="n">
        <v>0.111333855410471</v>
      </c>
      <c r="D13" s="22" t="n">
        <v>0.099483869729235</v>
      </c>
      <c r="E13" s="22" t="n">
        <v>0.119361665243932</v>
      </c>
      <c r="F13" s="22"/>
      <c r="G13" s="22" t="n">
        <v>0.125974779117308</v>
      </c>
      <c r="H13" s="22" t="n">
        <v>0.11289101537105</v>
      </c>
      <c r="I13" s="22" t="n">
        <v>0.104102635338556</v>
      </c>
      <c r="J13" s="22"/>
      <c r="K13" s="22" t="n">
        <v>0.0998808690803162</v>
      </c>
      <c r="L13" s="22" t="n">
        <v>0.121037896437695</v>
      </c>
      <c r="M13" s="22" t="n">
        <v>0.131016218056951</v>
      </c>
      <c r="N13" s="22" t="n">
        <v>0.0889950142063339</v>
      </c>
      <c r="O13" s="22" t="n">
        <v>0.133853479231802</v>
      </c>
      <c r="P13" s="22" t="n">
        <v>0.103824298650613</v>
      </c>
      <c r="Q13" s="22" t="n">
        <v>0.112639262242106</v>
      </c>
      <c r="R13" s="22" t="n">
        <v>0.136363209910662</v>
      </c>
      <c r="S13" s="22" t="n">
        <v>0.0844700598698675</v>
      </c>
      <c r="T13" s="22" t="n">
        <v>0.113117321599584</v>
      </c>
      <c r="U13" s="22" t="n">
        <v>0.127251811743766</v>
      </c>
      <c r="V13" s="22" t="n">
        <v>0.137304485118068</v>
      </c>
      <c r="W13" s="22"/>
      <c r="X13" s="22" t="n">
        <v>0.116546893025384</v>
      </c>
      <c r="Y13" s="22" t="n">
        <v>0.102427510678538</v>
      </c>
      <c r="Z13" s="22"/>
      <c r="AA13" s="22" t="n">
        <v>0.0810471449942268</v>
      </c>
      <c r="AB13" s="22" t="n">
        <v>0.120994125064596</v>
      </c>
      <c r="AC13" s="22" t="n">
        <v>0.120286993777667</v>
      </c>
      <c r="AD13" s="22"/>
      <c r="AE13" s="22" t="n">
        <v>0.0946921843333685</v>
      </c>
      <c r="AF13" s="22" t="n">
        <v>0.114232552356325</v>
      </c>
      <c r="AG13" s="22" t="n">
        <v>0.149361214584872</v>
      </c>
      <c r="AH13" s="22"/>
      <c r="AI13" s="22" t="n">
        <v>0.0880358986689136</v>
      </c>
      <c r="AJ13" s="22" t="n">
        <v>0.112577631797828</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0.022914237886186</v>
      </c>
      <c r="D9" s="16" t="n">
        <v>0.0230169352776127</v>
      </c>
      <c r="E9" s="16" t="n">
        <v>0.0223186234845998</v>
      </c>
      <c r="F9" s="16"/>
      <c r="G9" s="16" t="n">
        <v>0.0375361973018356</v>
      </c>
      <c r="H9" s="16" t="n">
        <v>0.0254742999431993</v>
      </c>
      <c r="I9" s="16" t="n">
        <v>0.0147574905598457</v>
      </c>
      <c r="J9" s="16"/>
      <c r="K9" s="16" t="n">
        <v>0.0153333529098611</v>
      </c>
      <c r="L9" s="16" t="n">
        <v>0.0143705193427171</v>
      </c>
      <c r="M9" s="16" t="n">
        <v>0.0383002055849823</v>
      </c>
      <c r="N9" s="16" t="n">
        <v>0.0613507855037832</v>
      </c>
      <c r="O9" s="16" t="n">
        <v>0.0111437036777227</v>
      </c>
      <c r="P9" s="16" t="n">
        <v>0.0273963953009292</v>
      </c>
      <c r="Q9" s="16" t="n">
        <v>0.00531591390635141</v>
      </c>
      <c r="R9" s="16" t="n">
        <v>0.027777605507035</v>
      </c>
      <c r="S9" s="16" t="n">
        <v>0.0269416233589904</v>
      </c>
      <c r="T9" s="16" t="n">
        <v>0.0164475882966864</v>
      </c>
      <c r="U9" s="16" t="n">
        <v>0.0116679239400913</v>
      </c>
      <c r="V9" s="16" t="n">
        <v>0.02272680175786</v>
      </c>
      <c r="W9" s="16"/>
      <c r="X9" s="16" t="n">
        <v>0.0227274836521299</v>
      </c>
      <c r="Y9" s="16" t="n">
        <v>0.0232333028367043</v>
      </c>
      <c r="Z9" s="16"/>
      <c r="AA9" s="16" t="n">
        <v>0.0144161885390789</v>
      </c>
      <c r="AB9" s="16" t="n">
        <v>0.0245766849513019</v>
      </c>
      <c r="AC9" s="16" t="n">
        <v>0.0268282479010747</v>
      </c>
      <c r="AD9" s="16"/>
      <c r="AE9" s="16" t="n">
        <v>0.0285220079558561</v>
      </c>
      <c r="AF9" s="16" t="n">
        <v>0.0177684884565132</v>
      </c>
      <c r="AG9" s="16" t="n">
        <v>0.0189968737169562</v>
      </c>
      <c r="AH9" s="16"/>
      <c r="AI9" s="16" t="n">
        <v>0.014719460357776</v>
      </c>
      <c r="AJ9" s="16" t="n">
        <v>0.0196008760027605</v>
      </c>
    </row>
    <row r="10">
      <c r="B10" s="17" t="s">
        <v>58</v>
      </c>
      <c r="C10" s="16" t="n">
        <v>0.0797263979589767</v>
      </c>
      <c r="D10" s="16" t="n">
        <v>0.0739756520150408</v>
      </c>
      <c r="E10" s="16" t="n">
        <v>0.0866514032546599</v>
      </c>
      <c r="F10" s="16"/>
      <c r="G10" s="16" t="n">
        <v>0.0597012458440379</v>
      </c>
      <c r="H10" s="16" t="n">
        <v>0.0827933852950409</v>
      </c>
      <c r="I10" s="16" t="n">
        <v>0.0847822431809718</v>
      </c>
      <c r="J10" s="16"/>
      <c r="K10" s="16" t="n">
        <v>0.0958556215620497</v>
      </c>
      <c r="L10" s="16" t="n">
        <v>0.0735906442662546</v>
      </c>
      <c r="M10" s="16" t="n">
        <v>0.0656688624841673</v>
      </c>
      <c r="N10" s="16" t="n">
        <v>0.0883762759855887</v>
      </c>
      <c r="O10" s="16" t="n">
        <v>0.0677046986063568</v>
      </c>
      <c r="P10" s="16" t="n">
        <v>0.0732709347803601</v>
      </c>
      <c r="Q10" s="16" t="n">
        <v>0.0772842658557732</v>
      </c>
      <c r="R10" s="16" t="n">
        <v>0.0338787108849935</v>
      </c>
      <c r="S10" s="16" t="n">
        <v>0.12738661587466</v>
      </c>
      <c r="T10" s="16" t="n">
        <v>0.058254452504695</v>
      </c>
      <c r="U10" s="16" t="n">
        <v>0.0669493975988458</v>
      </c>
      <c r="V10" s="16" t="n">
        <v>0.0576501505316501</v>
      </c>
      <c r="W10" s="16"/>
      <c r="X10" s="16" t="n">
        <v>0.0816829696558322</v>
      </c>
      <c r="Y10" s="16" t="n">
        <v>0.0763836440192987</v>
      </c>
      <c r="Z10" s="16"/>
      <c r="AA10" s="16" t="n">
        <v>0.0841093597060268</v>
      </c>
      <c r="AB10" s="16" t="n">
        <v>0.0688799695665527</v>
      </c>
      <c r="AC10" s="16" t="n">
        <v>0.0910684635570329</v>
      </c>
      <c r="AD10" s="16"/>
      <c r="AE10" s="16" t="n">
        <v>0.0820431003368402</v>
      </c>
      <c r="AF10" s="16" t="n">
        <v>0.0884890634810202</v>
      </c>
      <c r="AG10" s="16" t="n">
        <v>0.0548714928554422</v>
      </c>
      <c r="AH10" s="16"/>
      <c r="AI10" s="16" t="n">
        <v>0.0750635406231809</v>
      </c>
      <c r="AJ10" s="16" t="n">
        <v>0.0916856735377253</v>
      </c>
    </row>
    <row r="11">
      <c r="B11" s="17" t="s">
        <v>308</v>
      </c>
      <c r="C11" s="16" t="n">
        <v>0.451884588839295</v>
      </c>
      <c r="D11" s="16" t="n">
        <v>0.438270815851012</v>
      </c>
      <c r="E11" s="16" t="n">
        <v>0.462606953640222</v>
      </c>
      <c r="F11" s="16"/>
      <c r="G11" s="16" t="n">
        <v>0.442806325443642</v>
      </c>
      <c r="H11" s="16" t="n">
        <v>0.444888974441932</v>
      </c>
      <c r="I11" s="16" t="n">
        <v>0.461978274632813</v>
      </c>
      <c r="J11" s="16"/>
      <c r="K11" s="16" t="n">
        <v>0.43523726624136</v>
      </c>
      <c r="L11" s="16" t="n">
        <v>0.450001730623862</v>
      </c>
      <c r="M11" s="16" t="n">
        <v>0.462368899201444</v>
      </c>
      <c r="N11" s="16" t="n">
        <v>0.394478674157554</v>
      </c>
      <c r="O11" s="16" t="n">
        <v>0.500863393767933</v>
      </c>
      <c r="P11" s="16" t="n">
        <v>0.481463005718997</v>
      </c>
      <c r="Q11" s="16" t="n">
        <v>0.406656127115168</v>
      </c>
      <c r="R11" s="16" t="n">
        <v>0.419545181510755</v>
      </c>
      <c r="S11" s="16" t="n">
        <v>0.50986625095486</v>
      </c>
      <c r="T11" s="16" t="n">
        <v>0.470166793431547</v>
      </c>
      <c r="U11" s="16" t="n">
        <v>0.421757936858369</v>
      </c>
      <c r="V11" s="16" t="n">
        <v>0.412364580757398</v>
      </c>
      <c r="W11" s="16"/>
      <c r="X11" s="16" t="n">
        <v>0.466525462142489</v>
      </c>
      <c r="Y11" s="16" t="n">
        <v>0.426871022000303</v>
      </c>
      <c r="Z11" s="16"/>
      <c r="AA11" s="16" t="n">
        <v>0.479239907194277</v>
      </c>
      <c r="AB11" s="16" t="n">
        <v>0.452021809304677</v>
      </c>
      <c r="AC11" s="16" t="n">
        <v>0.431944010681454</v>
      </c>
      <c r="AD11" s="16"/>
      <c r="AE11" s="16" t="n">
        <v>0.440078692300133</v>
      </c>
      <c r="AF11" s="16" t="n">
        <v>0.460513701682865</v>
      </c>
      <c r="AG11" s="16" t="n">
        <v>0.464835373951308</v>
      </c>
      <c r="AH11" s="16"/>
      <c r="AI11" s="16" t="n">
        <v>0.441859962511418</v>
      </c>
      <c r="AJ11" s="16" t="n">
        <v>0.472570279372421</v>
      </c>
    </row>
    <row r="12">
      <c r="B12" s="17" t="s">
        <v>61</v>
      </c>
      <c r="C12" s="16" t="n">
        <v>0.358568507066159</v>
      </c>
      <c r="D12" s="16" t="n">
        <v>0.382919762562378</v>
      </c>
      <c r="E12" s="16" t="n">
        <v>0.336972677054993</v>
      </c>
      <c r="F12" s="16"/>
      <c r="G12" s="16" t="n">
        <v>0.362919987586806</v>
      </c>
      <c r="H12" s="16" t="n">
        <v>0.348364554117089</v>
      </c>
      <c r="I12" s="16" t="n">
        <v>0.366342766018729</v>
      </c>
      <c r="J12" s="16"/>
      <c r="K12" s="16" t="n">
        <v>0.372847078837246</v>
      </c>
      <c r="L12" s="16" t="n">
        <v>0.387201587865557</v>
      </c>
      <c r="M12" s="16" t="n">
        <v>0.321150941072319</v>
      </c>
      <c r="N12" s="16" t="n">
        <v>0.392536353778949</v>
      </c>
      <c r="O12" s="16" t="n">
        <v>0.343518245356859</v>
      </c>
      <c r="P12" s="16" t="n">
        <v>0.314228687216978</v>
      </c>
      <c r="Q12" s="16" t="n">
        <v>0.392243489951659</v>
      </c>
      <c r="R12" s="16" t="n">
        <v>0.432625353992427</v>
      </c>
      <c r="S12" s="16" t="n">
        <v>0.267303627575727</v>
      </c>
      <c r="T12" s="16" t="n">
        <v>0.361597951430048</v>
      </c>
      <c r="U12" s="16" t="n">
        <v>0.390511625748249</v>
      </c>
      <c r="V12" s="16" t="n">
        <v>0.439335548731536</v>
      </c>
      <c r="W12" s="16"/>
      <c r="X12" s="16" t="n">
        <v>0.3366907517807</v>
      </c>
      <c r="Y12" s="16" t="n">
        <v>0.395946106256267</v>
      </c>
      <c r="Z12" s="16"/>
      <c r="AA12" s="16" t="n">
        <v>0.367932254231891</v>
      </c>
      <c r="AB12" s="16" t="n">
        <v>0.369529014086342</v>
      </c>
      <c r="AC12" s="16" t="n">
        <v>0.337145465969016</v>
      </c>
      <c r="AD12" s="16"/>
      <c r="AE12" s="16" t="n">
        <v>0.362739467581848</v>
      </c>
      <c r="AF12" s="16" t="n">
        <v>0.353971427790576</v>
      </c>
      <c r="AG12" s="16" t="n">
        <v>0.35729754707325</v>
      </c>
      <c r="AH12" s="16"/>
      <c r="AI12" s="16" t="n">
        <v>0.405167937170131</v>
      </c>
      <c r="AJ12" s="16" t="n">
        <v>0.357884396150812</v>
      </c>
    </row>
    <row r="13">
      <c r="B13" s="17" t="s">
        <v>94</v>
      </c>
      <c r="C13" s="22" t="n">
        <v>0.0869062682493836</v>
      </c>
      <c r="D13" s="22" t="n">
        <v>0.0818168342939568</v>
      </c>
      <c r="E13" s="22" t="n">
        <v>0.0914503425655251</v>
      </c>
      <c r="F13" s="22"/>
      <c r="G13" s="22" t="n">
        <v>0.0970362438236787</v>
      </c>
      <c r="H13" s="22" t="n">
        <v>0.0984787862027392</v>
      </c>
      <c r="I13" s="22" t="n">
        <v>0.0721392256076409</v>
      </c>
      <c r="J13" s="22"/>
      <c r="K13" s="22" t="n">
        <v>0.0807266804494829</v>
      </c>
      <c r="L13" s="22" t="n">
        <v>0.0748355179016097</v>
      </c>
      <c r="M13" s="22" t="n">
        <v>0.112511091657088</v>
      </c>
      <c r="N13" s="22" t="n">
        <v>0.0632579105741249</v>
      </c>
      <c r="O13" s="22" t="n">
        <v>0.076769958591128</v>
      </c>
      <c r="P13" s="22" t="n">
        <v>0.103640976982736</v>
      </c>
      <c r="Q13" s="22" t="n">
        <v>0.118500203171048</v>
      </c>
      <c r="R13" s="22" t="n">
        <v>0.0861731481047898</v>
      </c>
      <c r="S13" s="22" t="n">
        <v>0.0685018822357628</v>
      </c>
      <c r="T13" s="22" t="n">
        <v>0.093533214337023</v>
      </c>
      <c r="U13" s="22" t="n">
        <v>0.109113115854445</v>
      </c>
      <c r="V13" s="22" t="n">
        <v>0.0679229182215554</v>
      </c>
      <c r="W13" s="22"/>
      <c r="X13" s="22" t="n">
        <v>0.0923733327688491</v>
      </c>
      <c r="Y13" s="22" t="n">
        <v>0.0775659248874269</v>
      </c>
      <c r="Z13" s="22"/>
      <c r="AA13" s="22" t="n">
        <v>0.0543022903287257</v>
      </c>
      <c r="AB13" s="22" t="n">
        <v>0.0849925220911266</v>
      </c>
      <c r="AC13" s="22" t="n">
        <v>0.113013811891422</v>
      </c>
      <c r="AD13" s="22"/>
      <c r="AE13" s="22" t="n">
        <v>0.086616731825322</v>
      </c>
      <c r="AF13" s="22" t="n">
        <v>0.0792573185890252</v>
      </c>
      <c r="AG13" s="22" t="n">
        <v>0.103998712403044</v>
      </c>
      <c r="AH13" s="22"/>
      <c r="AI13" s="22" t="n">
        <v>0.0631890993374945</v>
      </c>
      <c r="AJ13" s="22" t="n">
        <v>0.0582587749362818</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0.0153744721600489</v>
      </c>
      <c r="D9" s="16" t="n">
        <v>0.0185369293307841</v>
      </c>
      <c r="E9" s="16" t="n">
        <v>0.0126124766122139</v>
      </c>
      <c r="F9" s="16"/>
      <c r="G9" s="16" t="n">
        <v>0.0153164848274738</v>
      </c>
      <c r="H9" s="16" t="n">
        <v>0.0161372423933285</v>
      </c>
      <c r="I9" s="16" t="n">
        <v>0.0146877562887183</v>
      </c>
      <c r="J9" s="16"/>
      <c r="K9" s="16" t="n">
        <v>0.0167519155541735</v>
      </c>
      <c r="L9" s="16" t="n">
        <v>0.0182604087970064</v>
      </c>
      <c r="M9" s="16" t="n">
        <v>0.0236721432833814</v>
      </c>
      <c r="N9" s="16" t="n">
        <v>0.0361012431550081</v>
      </c>
      <c r="O9" s="16" t="n">
        <v>0.0105228039790623</v>
      </c>
      <c r="P9" s="16" t="n">
        <v>0.0105351530643797</v>
      </c>
      <c r="Q9" s="16" t="n">
        <v>0.00385938311954331</v>
      </c>
      <c r="R9" s="16" t="n">
        <v>0.0261331865004518</v>
      </c>
      <c r="S9" s="16" t="n">
        <v>0.00332084653091218</v>
      </c>
      <c r="T9" s="16" t="n">
        <v>0.0119047751112716</v>
      </c>
      <c r="U9" s="16" t="n">
        <v>0.0233358478801826</v>
      </c>
      <c r="V9" s="16" t="n">
        <v>0</v>
      </c>
      <c r="W9" s="16"/>
      <c r="X9" s="16" t="n">
        <v>0.0135331845346292</v>
      </c>
      <c r="Y9" s="16" t="n">
        <v>0.0185202661393056</v>
      </c>
      <c r="Z9" s="16"/>
      <c r="AA9" s="16" t="n">
        <v>0.011781698421872</v>
      </c>
      <c r="AB9" s="16" t="n">
        <v>0.0111624797930611</v>
      </c>
      <c r="AC9" s="16" t="n">
        <v>0.0236030452488434</v>
      </c>
      <c r="AD9" s="16"/>
      <c r="AE9" s="16" t="n">
        <v>0.0165293062667636</v>
      </c>
      <c r="AF9" s="16" t="n">
        <v>0.0149438089394746</v>
      </c>
      <c r="AG9" s="16" t="n">
        <v>0.0132253834004987</v>
      </c>
      <c r="AH9" s="16"/>
      <c r="AI9" s="16" t="n">
        <v>0.00286789533545452</v>
      </c>
      <c r="AJ9" s="16" t="n">
        <v>0.0172286144376518</v>
      </c>
    </row>
    <row r="10">
      <c r="B10" s="17" t="s">
        <v>58</v>
      </c>
      <c r="C10" s="16" t="n">
        <v>0.0840922443796886</v>
      </c>
      <c r="D10" s="16" t="n">
        <v>0.0798944324780669</v>
      </c>
      <c r="E10" s="16" t="n">
        <v>0.08860704336208</v>
      </c>
      <c r="F10" s="16"/>
      <c r="G10" s="16" t="n">
        <v>0.0879580704328223</v>
      </c>
      <c r="H10" s="16" t="n">
        <v>0.0935029451746303</v>
      </c>
      <c r="I10" s="16" t="n">
        <v>0.0738104613029424</v>
      </c>
      <c r="J10" s="16"/>
      <c r="K10" s="16" t="n">
        <v>0.10988539935138</v>
      </c>
      <c r="L10" s="16" t="n">
        <v>0.0770442681298251</v>
      </c>
      <c r="M10" s="16" t="n">
        <v>0.0855121811953839</v>
      </c>
      <c r="N10" s="16" t="n">
        <v>0.0848992551517956</v>
      </c>
      <c r="O10" s="16" t="n">
        <v>0.0601788229103246</v>
      </c>
      <c r="P10" s="16" t="n">
        <v>0.0872508396281563</v>
      </c>
      <c r="Q10" s="16" t="n">
        <v>0.102353151602595</v>
      </c>
      <c r="R10" s="16" t="n">
        <v>0.0655927931073921</v>
      </c>
      <c r="S10" s="16" t="n">
        <v>0.0914571595181204</v>
      </c>
      <c r="T10" s="16" t="n">
        <v>0.0930662870981671</v>
      </c>
      <c r="U10" s="16" t="n">
        <v>0.0296678197323572</v>
      </c>
      <c r="V10" s="16" t="n">
        <v>0.0349233487737901</v>
      </c>
      <c r="W10" s="16"/>
      <c r="X10" s="16" t="n">
        <v>0.0846914387889317</v>
      </c>
      <c r="Y10" s="16" t="n">
        <v>0.0830685356777027</v>
      </c>
      <c r="Z10" s="16"/>
      <c r="AA10" s="16" t="n">
        <v>0.0769452056654332</v>
      </c>
      <c r="AB10" s="16" t="n">
        <v>0.0933931636070012</v>
      </c>
      <c r="AC10" s="16" t="n">
        <v>0.0768136898903829</v>
      </c>
      <c r="AD10" s="16"/>
      <c r="AE10" s="16" t="n">
        <v>0.0889015610258947</v>
      </c>
      <c r="AF10" s="16" t="n">
        <v>0.0811109982085087</v>
      </c>
      <c r="AG10" s="16" t="n">
        <v>0.077677048781598</v>
      </c>
      <c r="AH10" s="16"/>
      <c r="AI10" s="16" t="n">
        <v>0.0896102026745542</v>
      </c>
      <c r="AJ10" s="16" t="n">
        <v>0.0915571327568237</v>
      </c>
    </row>
    <row r="11">
      <c r="B11" s="17" t="s">
        <v>308</v>
      </c>
      <c r="C11" s="16" t="n">
        <v>0.477361300060753</v>
      </c>
      <c r="D11" s="16" t="n">
        <v>0.435688625984943</v>
      </c>
      <c r="E11" s="16" t="n">
        <v>0.51529533000718</v>
      </c>
      <c r="F11" s="16"/>
      <c r="G11" s="16" t="n">
        <v>0.465902876787782</v>
      </c>
      <c r="H11" s="16" t="n">
        <v>0.486315833324005</v>
      </c>
      <c r="I11" s="16" t="n">
        <v>0.473556350239222</v>
      </c>
      <c r="J11" s="16"/>
      <c r="K11" s="16" t="n">
        <v>0.479473797639567</v>
      </c>
      <c r="L11" s="16" t="n">
        <v>0.522427471880004</v>
      </c>
      <c r="M11" s="16" t="n">
        <v>0.426159772798315</v>
      </c>
      <c r="N11" s="16" t="n">
        <v>0.387146946416585</v>
      </c>
      <c r="O11" s="16" t="n">
        <v>0.493299969515635</v>
      </c>
      <c r="P11" s="16" t="n">
        <v>0.469560790710452</v>
      </c>
      <c r="Q11" s="16" t="n">
        <v>0.455410913516962</v>
      </c>
      <c r="R11" s="16" t="n">
        <v>0.443354499646537</v>
      </c>
      <c r="S11" s="16" t="n">
        <v>0.505095775374064</v>
      </c>
      <c r="T11" s="16" t="n">
        <v>0.553851864539465</v>
      </c>
      <c r="U11" s="16" t="n">
        <v>0.453553223582119</v>
      </c>
      <c r="V11" s="16" t="n">
        <v>0.490703725453829</v>
      </c>
      <c r="W11" s="16"/>
      <c r="X11" s="16" t="n">
        <v>0.508460813943895</v>
      </c>
      <c r="Y11" s="16" t="n">
        <v>0.424228556332518</v>
      </c>
      <c r="Z11" s="16"/>
      <c r="AA11" s="16" t="n">
        <v>0.488186701881348</v>
      </c>
      <c r="AB11" s="16" t="n">
        <v>0.483895603516684</v>
      </c>
      <c r="AC11" s="16" t="n">
        <v>0.460802851337478</v>
      </c>
      <c r="AD11" s="16"/>
      <c r="AE11" s="16" t="n">
        <v>0.460089291078836</v>
      </c>
      <c r="AF11" s="16" t="n">
        <v>0.51200351511965</v>
      </c>
      <c r="AG11" s="16" t="n">
        <v>0.449321209813889</v>
      </c>
      <c r="AH11" s="16"/>
      <c r="AI11" s="16" t="n">
        <v>0.453583692029019</v>
      </c>
      <c r="AJ11" s="16" t="n">
        <v>0.524794131859746</v>
      </c>
    </row>
    <row r="12">
      <c r="B12" s="17" t="s">
        <v>61</v>
      </c>
      <c r="C12" s="16" t="n">
        <v>0.29883951398571</v>
      </c>
      <c r="D12" s="16" t="n">
        <v>0.319656285733767</v>
      </c>
      <c r="E12" s="16" t="n">
        <v>0.280594358584783</v>
      </c>
      <c r="F12" s="16"/>
      <c r="G12" s="16" t="n">
        <v>0.280404001798833</v>
      </c>
      <c r="H12" s="16" t="n">
        <v>0.27340969277285</v>
      </c>
      <c r="I12" s="16" t="n">
        <v>0.329778596155195</v>
      </c>
      <c r="J12" s="16"/>
      <c r="K12" s="16" t="n">
        <v>0.316319692515139</v>
      </c>
      <c r="L12" s="16" t="n">
        <v>0.264651681551683</v>
      </c>
      <c r="M12" s="16" t="n">
        <v>0.284320986945025</v>
      </c>
      <c r="N12" s="16" t="n">
        <v>0.381526907206667</v>
      </c>
      <c r="O12" s="16" t="n">
        <v>0.306117791075681</v>
      </c>
      <c r="P12" s="16" t="n">
        <v>0.292176466837558</v>
      </c>
      <c r="Q12" s="16" t="n">
        <v>0.309581657711386</v>
      </c>
      <c r="R12" s="16" t="n">
        <v>0.325619201337836</v>
      </c>
      <c r="S12" s="16" t="n">
        <v>0.281619255619434</v>
      </c>
      <c r="T12" s="16" t="n">
        <v>0.238034222208192</v>
      </c>
      <c r="U12" s="16" t="n">
        <v>0.327230153795621</v>
      </c>
      <c r="V12" s="16" t="n">
        <v>0.284866558432436</v>
      </c>
      <c r="W12" s="16"/>
      <c r="X12" s="16" t="n">
        <v>0.259123018662969</v>
      </c>
      <c r="Y12" s="16" t="n">
        <v>0.366694155562943</v>
      </c>
      <c r="Z12" s="16"/>
      <c r="AA12" s="16" t="n">
        <v>0.349758616870298</v>
      </c>
      <c r="AB12" s="16" t="n">
        <v>0.280896449336737</v>
      </c>
      <c r="AC12" s="16" t="n">
        <v>0.286063511844136</v>
      </c>
      <c r="AD12" s="16"/>
      <c r="AE12" s="16" t="n">
        <v>0.331419096666088</v>
      </c>
      <c r="AF12" s="16" t="n">
        <v>0.268121961099365</v>
      </c>
      <c r="AG12" s="16" t="n">
        <v>0.277835291819475</v>
      </c>
      <c r="AH12" s="16"/>
      <c r="AI12" s="16" t="n">
        <v>0.386897341078558</v>
      </c>
      <c r="AJ12" s="16" t="n">
        <v>0.259979807576374</v>
      </c>
    </row>
    <row r="13">
      <c r="B13" s="17" t="s">
        <v>94</v>
      </c>
      <c r="C13" s="22" t="n">
        <v>0.1243324694138</v>
      </c>
      <c r="D13" s="22" t="n">
        <v>0.146223726472439</v>
      </c>
      <c r="E13" s="22" t="n">
        <v>0.102890791433743</v>
      </c>
      <c r="F13" s="22"/>
      <c r="G13" s="22" t="n">
        <v>0.150418566153088</v>
      </c>
      <c r="H13" s="22" t="n">
        <v>0.130634286335185</v>
      </c>
      <c r="I13" s="22" t="n">
        <v>0.108166836013923</v>
      </c>
      <c r="J13" s="22"/>
      <c r="K13" s="22" t="n">
        <v>0.0775691949397404</v>
      </c>
      <c r="L13" s="22" t="n">
        <v>0.117616169641482</v>
      </c>
      <c r="M13" s="22" t="n">
        <v>0.180334915777895</v>
      </c>
      <c r="N13" s="22" t="n">
        <v>0.110325648069944</v>
      </c>
      <c r="O13" s="22" t="n">
        <v>0.129880612519297</v>
      </c>
      <c r="P13" s="22" t="n">
        <v>0.140476749759454</v>
      </c>
      <c r="Q13" s="22" t="n">
        <v>0.128794894049513</v>
      </c>
      <c r="R13" s="22" t="n">
        <v>0.139300319407784</v>
      </c>
      <c r="S13" s="22" t="n">
        <v>0.118506962957469</v>
      </c>
      <c r="T13" s="22" t="n">
        <v>0.103142851042904</v>
      </c>
      <c r="U13" s="22" t="n">
        <v>0.16621295500972</v>
      </c>
      <c r="V13" s="22" t="n">
        <v>0.189506367339944</v>
      </c>
      <c r="W13" s="22"/>
      <c r="X13" s="22" t="n">
        <v>0.134191544069576</v>
      </c>
      <c r="Y13" s="22" t="n">
        <v>0.10748848628753</v>
      </c>
      <c r="Z13" s="22"/>
      <c r="AA13" s="22" t="n">
        <v>0.0733277771610487</v>
      </c>
      <c r="AB13" s="22" t="n">
        <v>0.130652303746516</v>
      </c>
      <c r="AC13" s="22" t="n">
        <v>0.15271690167916</v>
      </c>
      <c r="AD13" s="22"/>
      <c r="AE13" s="22" t="n">
        <v>0.103060744962418</v>
      </c>
      <c r="AF13" s="22" t="n">
        <v>0.123819716633002</v>
      </c>
      <c r="AG13" s="22" t="n">
        <v>0.181941066184539</v>
      </c>
      <c r="AH13" s="22"/>
      <c r="AI13" s="22" t="n">
        <v>0.0670408688824135</v>
      </c>
      <c r="AJ13" s="22" t="n">
        <v>0.106440313369404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0.147005571257544</v>
      </c>
      <c r="D9" s="16" t="n">
        <v>0.155275002822188</v>
      </c>
      <c r="E9" s="16" t="n">
        <v>0.134808287627405</v>
      </c>
      <c r="F9" s="16"/>
      <c r="G9" s="16" t="n">
        <v>0.145544004203502</v>
      </c>
      <c r="H9" s="16" t="n">
        <v>0.165686145180546</v>
      </c>
      <c r="I9" s="16" t="n">
        <v>0.130203965649435</v>
      </c>
      <c r="J9" s="16"/>
      <c r="K9" s="16" t="n">
        <v>0.100228128751872</v>
      </c>
      <c r="L9" s="16" t="n">
        <v>0.213844333092275</v>
      </c>
      <c r="M9" s="16" t="n">
        <v>0.193459297076577</v>
      </c>
      <c r="N9" s="16" t="n">
        <v>0.107803757845828</v>
      </c>
      <c r="O9" s="16" t="n">
        <v>0.129093895806011</v>
      </c>
      <c r="P9" s="16" t="n">
        <v>0.107457711143463</v>
      </c>
      <c r="Q9" s="16" t="n">
        <v>0.186945748109187</v>
      </c>
      <c r="R9" s="16" t="n">
        <v>0.132688245811705</v>
      </c>
      <c r="S9" s="16" t="n">
        <v>0.104976384201996</v>
      </c>
      <c r="T9" s="16" t="n">
        <v>0.19798026621141</v>
      </c>
      <c r="U9" s="16" t="n">
        <v>0.13650971881571</v>
      </c>
      <c r="V9" s="16" t="n">
        <v>0.172283964912969</v>
      </c>
      <c r="W9" s="16"/>
      <c r="X9" s="16" t="n">
        <v>0.176189617193582</v>
      </c>
      <c r="Y9" s="16" t="n">
        <v>0.0971453567378212</v>
      </c>
      <c r="Z9" s="16"/>
      <c r="AA9" s="16" t="n">
        <v>0.100637953168429</v>
      </c>
      <c r="AB9" s="16" t="n">
        <v>0.179947759348623</v>
      </c>
      <c r="AC9" s="16" t="n">
        <v>0.136432290723182</v>
      </c>
      <c r="AD9" s="16"/>
      <c r="AE9" s="16" t="n">
        <v>0.124793447575929</v>
      </c>
      <c r="AF9" s="16" t="n">
        <v>0.158030798144263</v>
      </c>
      <c r="AG9" s="16" t="n">
        <v>0.182490028149155</v>
      </c>
      <c r="AH9" s="16"/>
      <c r="AI9" s="16" t="n">
        <v>0.103986231195265</v>
      </c>
      <c r="AJ9" s="16" t="n">
        <v>0.186735065680724</v>
      </c>
    </row>
    <row r="10">
      <c r="B10" s="17" t="s">
        <v>58</v>
      </c>
      <c r="C10" s="16" t="n">
        <v>0.251422363628269</v>
      </c>
      <c r="D10" s="16" t="n">
        <v>0.228953211063645</v>
      </c>
      <c r="E10" s="16" t="n">
        <v>0.271752548645347</v>
      </c>
      <c r="F10" s="16"/>
      <c r="G10" s="16" t="n">
        <v>0.261351834066904</v>
      </c>
      <c r="H10" s="16" t="n">
        <v>0.274197643217999</v>
      </c>
      <c r="I10" s="16" t="n">
        <v>0.226312387084921</v>
      </c>
      <c r="J10" s="16"/>
      <c r="K10" s="16" t="n">
        <v>0.215661327276799</v>
      </c>
      <c r="L10" s="16" t="n">
        <v>0.267816633909464</v>
      </c>
      <c r="M10" s="16" t="n">
        <v>0.263425900339414</v>
      </c>
      <c r="N10" s="16" t="n">
        <v>0.244976646160676</v>
      </c>
      <c r="O10" s="16" t="n">
        <v>0.248042689471963</v>
      </c>
      <c r="P10" s="16" t="n">
        <v>0.280217210721547</v>
      </c>
      <c r="Q10" s="16" t="n">
        <v>0.225419375961418</v>
      </c>
      <c r="R10" s="16" t="n">
        <v>0.241694250032099</v>
      </c>
      <c r="S10" s="16" t="n">
        <v>0.272506065981379</v>
      </c>
      <c r="T10" s="16" t="n">
        <v>0.248831853466243</v>
      </c>
      <c r="U10" s="16" t="n">
        <v>0.30182387196535</v>
      </c>
      <c r="V10" s="16" t="n">
        <v>0.18972516725261</v>
      </c>
      <c r="W10" s="16"/>
      <c r="X10" s="16" t="n">
        <v>0.27525363401379</v>
      </c>
      <c r="Y10" s="16" t="n">
        <v>0.21070723261786</v>
      </c>
      <c r="Z10" s="16"/>
      <c r="AA10" s="16" t="n">
        <v>0.225138955881733</v>
      </c>
      <c r="AB10" s="16" t="n">
        <v>0.253403918029601</v>
      </c>
      <c r="AC10" s="16" t="n">
        <v>0.267754807147983</v>
      </c>
      <c r="AD10" s="16"/>
      <c r="AE10" s="16" t="n">
        <v>0.233858049544947</v>
      </c>
      <c r="AF10" s="16" t="n">
        <v>0.272508255719444</v>
      </c>
      <c r="AG10" s="16" t="n">
        <v>0.253088678325918</v>
      </c>
      <c r="AH10" s="16"/>
      <c r="AI10" s="16" t="n">
        <v>0.195649620835087</v>
      </c>
      <c r="AJ10" s="16" t="n">
        <v>0.295289489915321</v>
      </c>
    </row>
    <row r="11">
      <c r="B11" s="17" t="s">
        <v>308</v>
      </c>
      <c r="C11" s="16" t="n">
        <v>0.317034555316211</v>
      </c>
      <c r="D11" s="16" t="n">
        <v>0.319875997497412</v>
      </c>
      <c r="E11" s="16" t="n">
        <v>0.31912314429329</v>
      </c>
      <c r="F11" s="16"/>
      <c r="G11" s="16" t="n">
        <v>0.283616268886098</v>
      </c>
      <c r="H11" s="16" t="n">
        <v>0.301837667747183</v>
      </c>
      <c r="I11" s="16" t="n">
        <v>0.34437134410611</v>
      </c>
      <c r="J11" s="16"/>
      <c r="K11" s="16" t="n">
        <v>0.340846621870949</v>
      </c>
      <c r="L11" s="16" t="n">
        <v>0.2790075747815</v>
      </c>
      <c r="M11" s="16" t="n">
        <v>0.295333870688528</v>
      </c>
      <c r="N11" s="16" t="n">
        <v>0.320263555472063</v>
      </c>
      <c r="O11" s="16" t="n">
        <v>0.335705196379367</v>
      </c>
      <c r="P11" s="16" t="n">
        <v>0.310958262676272</v>
      </c>
      <c r="Q11" s="16" t="n">
        <v>0.306899887756818</v>
      </c>
      <c r="R11" s="16" t="n">
        <v>0.286624061394603</v>
      </c>
      <c r="S11" s="16" t="n">
        <v>0.345592900480346</v>
      </c>
      <c r="T11" s="16" t="n">
        <v>0.361489688953085</v>
      </c>
      <c r="U11" s="16" t="n">
        <v>0.27831202554663</v>
      </c>
      <c r="V11" s="16" t="n">
        <v>0.291307799506405</v>
      </c>
      <c r="W11" s="16"/>
      <c r="X11" s="16" t="n">
        <v>0.305615655533166</v>
      </c>
      <c r="Y11" s="16" t="n">
        <v>0.336543460764402</v>
      </c>
      <c r="Z11" s="16"/>
      <c r="AA11" s="16" t="n">
        <v>0.359704628994642</v>
      </c>
      <c r="AB11" s="16" t="n">
        <v>0.293297522383857</v>
      </c>
      <c r="AC11" s="16" t="n">
        <v>0.317966015809477</v>
      </c>
      <c r="AD11" s="16"/>
      <c r="AE11" s="16" t="n">
        <v>0.31689389910291</v>
      </c>
      <c r="AF11" s="16" t="n">
        <v>0.322643811470693</v>
      </c>
      <c r="AG11" s="16" t="n">
        <v>0.305437839005519</v>
      </c>
      <c r="AH11" s="16"/>
      <c r="AI11" s="16" t="n">
        <v>0.344879373603028</v>
      </c>
      <c r="AJ11" s="16" t="n">
        <v>0.295562848043973</v>
      </c>
    </row>
    <row r="12">
      <c r="B12" s="17" t="s">
        <v>61</v>
      </c>
      <c r="C12" s="16" t="n">
        <v>0.193866665595639</v>
      </c>
      <c r="D12" s="16" t="n">
        <v>0.203543801294166</v>
      </c>
      <c r="E12" s="16" t="n">
        <v>0.18386918165012</v>
      </c>
      <c r="F12" s="16"/>
      <c r="G12" s="16" t="n">
        <v>0.196774151101384</v>
      </c>
      <c r="H12" s="16" t="n">
        <v>0.172468312025706</v>
      </c>
      <c r="I12" s="16" t="n">
        <v>0.212625590446069</v>
      </c>
      <c r="J12" s="16"/>
      <c r="K12" s="16" t="n">
        <v>0.263898671404845</v>
      </c>
      <c r="L12" s="16" t="n">
        <v>0.16086755655245</v>
      </c>
      <c r="M12" s="16" t="n">
        <v>0.137018228205726</v>
      </c>
      <c r="N12" s="16" t="n">
        <v>0.224221822733174</v>
      </c>
      <c r="O12" s="16" t="n">
        <v>0.215079370744773</v>
      </c>
      <c r="P12" s="16" t="n">
        <v>0.193784250419457</v>
      </c>
      <c r="Q12" s="16" t="n">
        <v>0.16573017477819</v>
      </c>
      <c r="R12" s="16" t="n">
        <v>0.241110229338005</v>
      </c>
      <c r="S12" s="16" t="n">
        <v>0.198497470133981</v>
      </c>
      <c r="T12" s="16" t="n">
        <v>0.107583570840261</v>
      </c>
      <c r="U12" s="16" t="n">
        <v>0.198334817036238</v>
      </c>
      <c r="V12" s="16" t="n">
        <v>0.249806331314624</v>
      </c>
      <c r="W12" s="16"/>
      <c r="X12" s="16" t="n">
        <v>0.137455496515989</v>
      </c>
      <c r="Y12" s="16" t="n">
        <v>0.290243740857382</v>
      </c>
      <c r="Z12" s="16"/>
      <c r="AA12" s="16" t="n">
        <v>0.260207764531619</v>
      </c>
      <c r="AB12" s="16" t="n">
        <v>0.185577569445041</v>
      </c>
      <c r="AC12" s="16" t="n">
        <v>0.157039683636515</v>
      </c>
      <c r="AD12" s="16"/>
      <c r="AE12" s="16" t="n">
        <v>0.242850963449697</v>
      </c>
      <c r="AF12" s="16" t="n">
        <v>0.164403847678099</v>
      </c>
      <c r="AG12" s="16" t="n">
        <v>0.126601010897522</v>
      </c>
      <c r="AH12" s="16"/>
      <c r="AI12" s="16" t="n">
        <v>0.30149804985829</v>
      </c>
      <c r="AJ12" s="16" t="n">
        <v>0.154816827701338</v>
      </c>
    </row>
    <row r="13">
      <c r="B13" s="17" t="s">
        <v>94</v>
      </c>
      <c r="C13" s="22" t="n">
        <v>0.0906708442023368</v>
      </c>
      <c r="D13" s="22" t="n">
        <v>0.0923519873225895</v>
      </c>
      <c r="E13" s="22" t="n">
        <v>0.0904468377838376</v>
      </c>
      <c r="F13" s="22"/>
      <c r="G13" s="22" t="n">
        <v>0.112713741742112</v>
      </c>
      <c r="H13" s="22" t="n">
        <v>0.0858102318285659</v>
      </c>
      <c r="I13" s="22" t="n">
        <v>0.0864867127134654</v>
      </c>
      <c r="J13" s="22"/>
      <c r="K13" s="22" t="n">
        <v>0.0793652506955349</v>
      </c>
      <c r="L13" s="22" t="n">
        <v>0.078463901664312</v>
      </c>
      <c r="M13" s="22" t="n">
        <v>0.110762703689755</v>
      </c>
      <c r="N13" s="22" t="n">
        <v>0.10273421778826</v>
      </c>
      <c r="O13" s="22" t="n">
        <v>0.0720788475978853</v>
      </c>
      <c r="P13" s="22" t="n">
        <v>0.107582565039261</v>
      </c>
      <c r="Q13" s="22" t="n">
        <v>0.115004813394387</v>
      </c>
      <c r="R13" s="22" t="n">
        <v>0.0978832134235879</v>
      </c>
      <c r="S13" s="22" t="n">
        <v>0.0784271792022983</v>
      </c>
      <c r="T13" s="22" t="n">
        <v>0.0841146205289999</v>
      </c>
      <c r="U13" s="22" t="n">
        <v>0.0850195666360723</v>
      </c>
      <c r="V13" s="22" t="n">
        <v>0.0968767370133927</v>
      </c>
      <c r="W13" s="22"/>
      <c r="X13" s="22" t="n">
        <v>0.105485596743473</v>
      </c>
      <c r="Y13" s="22" t="n">
        <v>0.0653602090225354</v>
      </c>
      <c r="Z13" s="22"/>
      <c r="AA13" s="22" t="n">
        <v>0.0543106974235772</v>
      </c>
      <c r="AB13" s="22" t="n">
        <v>0.0877732307928777</v>
      </c>
      <c r="AC13" s="22" t="n">
        <v>0.120807202682843</v>
      </c>
      <c r="AD13" s="22"/>
      <c r="AE13" s="22" t="n">
        <v>0.0816036403265166</v>
      </c>
      <c r="AF13" s="22" t="n">
        <v>0.0824132869875003</v>
      </c>
      <c r="AG13" s="22" t="n">
        <v>0.132382443621886</v>
      </c>
      <c r="AH13" s="22"/>
      <c r="AI13" s="22" t="n">
        <v>0.0539867245083305</v>
      </c>
      <c r="AJ13" s="22" t="n">
        <v>0.0675957686586448</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0.0310996442809575</v>
      </c>
      <c r="D9" s="16" t="n">
        <v>0.0380425086948599</v>
      </c>
      <c r="E9" s="16" t="n">
        <v>0.0221362642536577</v>
      </c>
      <c r="F9" s="16"/>
      <c r="G9" s="16" t="n">
        <v>0.0339658210643325</v>
      </c>
      <c r="H9" s="16" t="n">
        <v>0.0328013332290667</v>
      </c>
      <c r="I9" s="16" t="n">
        <v>0.0283845104965314</v>
      </c>
      <c r="J9" s="16"/>
      <c r="K9" s="16" t="n">
        <v>0.0285994170859905</v>
      </c>
      <c r="L9" s="16" t="n">
        <v>0.0322033426575126</v>
      </c>
      <c r="M9" s="16" t="n">
        <v>0.0340866819574396</v>
      </c>
      <c r="N9" s="16" t="n">
        <v>0.0274301799631223</v>
      </c>
      <c r="O9" s="16" t="n">
        <v>0.0403662493658478</v>
      </c>
      <c r="P9" s="16" t="n">
        <v>0.0400346764745071</v>
      </c>
      <c r="Q9" s="16" t="n">
        <v>0.0367334793027322</v>
      </c>
      <c r="R9" s="16" t="n">
        <v>0</v>
      </c>
      <c r="S9" s="16" t="n">
        <v>0.00664169306182435</v>
      </c>
      <c r="T9" s="16" t="n">
        <v>0.0406356189245207</v>
      </c>
      <c r="U9" s="16" t="n">
        <v>0.0529208377711358</v>
      </c>
      <c r="V9" s="16" t="n">
        <v>0.0507532304017791</v>
      </c>
      <c r="W9" s="16"/>
      <c r="X9" s="16" t="n">
        <v>0.0284245683580845</v>
      </c>
      <c r="Y9" s="16" t="n">
        <v>0.035669944768536</v>
      </c>
      <c r="Z9" s="16"/>
      <c r="AA9" s="16" t="n">
        <v>0.0209053402489239</v>
      </c>
      <c r="AB9" s="16" t="n">
        <v>0.0383748070410442</v>
      </c>
      <c r="AC9" s="16" t="n">
        <v>0.0287314834057199</v>
      </c>
      <c r="AD9" s="16"/>
      <c r="AE9" s="16" t="n">
        <v>0.0327703925044665</v>
      </c>
      <c r="AF9" s="16" t="n">
        <v>0.0222667082712728</v>
      </c>
      <c r="AG9" s="16" t="n">
        <v>0.0455107182945099</v>
      </c>
      <c r="AH9" s="16"/>
      <c r="AI9" s="16" t="n">
        <v>0.0303252306362403</v>
      </c>
      <c r="AJ9" s="16" t="n">
        <v>0.0322349437842207</v>
      </c>
    </row>
    <row r="10">
      <c r="B10" s="17" t="s">
        <v>58</v>
      </c>
      <c r="C10" s="16" t="n">
        <v>0.111200833056561</v>
      </c>
      <c r="D10" s="16" t="n">
        <v>0.112285459130958</v>
      </c>
      <c r="E10" s="16" t="n">
        <v>0.112989971379427</v>
      </c>
      <c r="F10" s="16"/>
      <c r="G10" s="16" t="n">
        <v>0.112802473832453</v>
      </c>
      <c r="H10" s="16" t="n">
        <v>0.116826667115864</v>
      </c>
      <c r="I10" s="16" t="n">
        <v>0.105334438464926</v>
      </c>
      <c r="J10" s="16"/>
      <c r="K10" s="16" t="n">
        <v>0.112617216444039</v>
      </c>
      <c r="L10" s="16" t="n">
        <v>0.127202859780739</v>
      </c>
      <c r="M10" s="16" t="n">
        <v>0.109662819112999</v>
      </c>
      <c r="N10" s="16" t="n">
        <v>0.133783281419458</v>
      </c>
      <c r="O10" s="16" t="n">
        <v>0.131342735879156</v>
      </c>
      <c r="P10" s="16" t="n">
        <v>0.126398474590422</v>
      </c>
      <c r="Q10" s="16" t="n">
        <v>0.0701834827117121</v>
      </c>
      <c r="R10" s="16" t="n">
        <v>0.112714723258317</v>
      </c>
      <c r="S10" s="16" t="n">
        <v>0.129562992162736</v>
      </c>
      <c r="T10" s="16" t="n">
        <v>0.0965170735752845</v>
      </c>
      <c r="U10" s="16" t="n">
        <v>0.0550104798913975</v>
      </c>
      <c r="V10" s="16" t="n">
        <v>0.0418763999247722</v>
      </c>
      <c r="W10" s="16"/>
      <c r="X10" s="16" t="n">
        <v>0.113402872972832</v>
      </c>
      <c r="Y10" s="16" t="n">
        <v>0.107438702786931</v>
      </c>
      <c r="Z10" s="16"/>
      <c r="AA10" s="16" t="n">
        <v>0.107223204804757</v>
      </c>
      <c r="AB10" s="16" t="n">
        <v>0.126071282664195</v>
      </c>
      <c r="AC10" s="16" t="n">
        <v>0.0941837037566438</v>
      </c>
      <c r="AD10" s="16"/>
      <c r="AE10" s="16" t="n">
        <v>0.1017336291986</v>
      </c>
      <c r="AF10" s="16" t="n">
        <v>0.121070855689749</v>
      </c>
      <c r="AG10" s="16" t="n">
        <v>0.115290060598062</v>
      </c>
      <c r="AH10" s="16"/>
      <c r="AI10" s="16" t="n">
        <v>0.0903249422951615</v>
      </c>
      <c r="AJ10" s="16" t="n">
        <v>0.144047870049159</v>
      </c>
    </row>
    <row r="11">
      <c r="B11" s="17" t="s">
        <v>308</v>
      </c>
      <c r="C11" s="16" t="n">
        <v>0.443823831318686</v>
      </c>
      <c r="D11" s="16" t="n">
        <v>0.413713276226478</v>
      </c>
      <c r="E11" s="16" t="n">
        <v>0.469937819689564</v>
      </c>
      <c r="F11" s="16"/>
      <c r="G11" s="16" t="n">
        <v>0.460454548960566</v>
      </c>
      <c r="H11" s="16" t="n">
        <v>0.444251875340786</v>
      </c>
      <c r="I11" s="16" t="n">
        <v>0.43685716023033</v>
      </c>
      <c r="J11" s="16"/>
      <c r="K11" s="16" t="n">
        <v>0.45005779921651</v>
      </c>
      <c r="L11" s="16" t="n">
        <v>0.463335019736503</v>
      </c>
      <c r="M11" s="16" t="n">
        <v>0.461999494401883</v>
      </c>
      <c r="N11" s="16" t="n">
        <v>0.414972094817033</v>
      </c>
      <c r="O11" s="16" t="n">
        <v>0.435309830484044</v>
      </c>
      <c r="P11" s="16" t="n">
        <v>0.368999314399781</v>
      </c>
      <c r="Q11" s="16" t="n">
        <v>0.465181154894268</v>
      </c>
      <c r="R11" s="16" t="n">
        <v>0.406544855832738</v>
      </c>
      <c r="S11" s="16" t="n">
        <v>0.447750161773466</v>
      </c>
      <c r="T11" s="16" t="n">
        <v>0.488442090218532</v>
      </c>
      <c r="U11" s="16" t="n">
        <v>0.430627266806723</v>
      </c>
      <c r="V11" s="16" t="n">
        <v>0.489174311523852</v>
      </c>
      <c r="W11" s="16"/>
      <c r="X11" s="16" t="n">
        <v>0.472178028672632</v>
      </c>
      <c r="Y11" s="16" t="n">
        <v>0.395381392401862</v>
      </c>
      <c r="Z11" s="16"/>
      <c r="AA11" s="16" t="n">
        <v>0.467258793104761</v>
      </c>
      <c r="AB11" s="16" t="n">
        <v>0.440613902500814</v>
      </c>
      <c r="AC11" s="16" t="n">
        <v>0.431191650805312</v>
      </c>
      <c r="AD11" s="16"/>
      <c r="AE11" s="16" t="n">
        <v>0.439604821283439</v>
      </c>
      <c r="AF11" s="16" t="n">
        <v>0.450240015578706</v>
      </c>
      <c r="AG11" s="16" t="n">
        <v>0.441340395168652</v>
      </c>
      <c r="AH11" s="16"/>
      <c r="AI11" s="16" t="n">
        <v>0.45727233053657</v>
      </c>
      <c r="AJ11" s="16" t="n">
        <v>0.469503261875653</v>
      </c>
    </row>
    <row r="12">
      <c r="B12" s="17" t="s">
        <v>61</v>
      </c>
      <c r="C12" s="16" t="n">
        <v>0.300960879063721</v>
      </c>
      <c r="D12" s="16" t="n">
        <v>0.319634930628888</v>
      </c>
      <c r="E12" s="16" t="n">
        <v>0.286224886231016</v>
      </c>
      <c r="F12" s="16"/>
      <c r="G12" s="16" t="n">
        <v>0.277886965140382</v>
      </c>
      <c r="H12" s="16" t="n">
        <v>0.281511242709366</v>
      </c>
      <c r="I12" s="16" t="n">
        <v>0.328168469829188</v>
      </c>
      <c r="J12" s="16"/>
      <c r="K12" s="16" t="n">
        <v>0.310276902873406</v>
      </c>
      <c r="L12" s="16" t="n">
        <v>0.258217499281211</v>
      </c>
      <c r="M12" s="16" t="n">
        <v>0.253572484070471</v>
      </c>
      <c r="N12" s="16" t="n">
        <v>0.31901083140189</v>
      </c>
      <c r="O12" s="16" t="n">
        <v>0.326009331628879</v>
      </c>
      <c r="P12" s="16" t="n">
        <v>0.338898897876875</v>
      </c>
      <c r="Q12" s="16" t="n">
        <v>0.311136166409216</v>
      </c>
      <c r="R12" s="16" t="n">
        <v>0.354531328103417</v>
      </c>
      <c r="S12" s="16" t="n">
        <v>0.305872879445146</v>
      </c>
      <c r="T12" s="16" t="n">
        <v>0.250349824205198</v>
      </c>
      <c r="U12" s="16" t="n">
        <v>0.350876721820369</v>
      </c>
      <c r="V12" s="16" t="n">
        <v>0.28182237959336</v>
      </c>
      <c r="W12" s="16"/>
      <c r="X12" s="16" t="n">
        <v>0.268482432949098</v>
      </c>
      <c r="Y12" s="16" t="n">
        <v>0.356449494113582</v>
      </c>
      <c r="Z12" s="16"/>
      <c r="AA12" s="16" t="n">
        <v>0.321209151149031</v>
      </c>
      <c r="AB12" s="16" t="n">
        <v>0.277041447332755</v>
      </c>
      <c r="AC12" s="16" t="n">
        <v>0.318330174562997</v>
      </c>
      <c r="AD12" s="16"/>
      <c r="AE12" s="16" t="n">
        <v>0.322186609916926</v>
      </c>
      <c r="AF12" s="16" t="n">
        <v>0.298196052318165</v>
      </c>
      <c r="AG12" s="16" t="n">
        <v>0.250468982031628</v>
      </c>
      <c r="AH12" s="16"/>
      <c r="AI12" s="16" t="n">
        <v>0.333596174861884</v>
      </c>
      <c r="AJ12" s="16" t="n">
        <v>0.257717357607395</v>
      </c>
    </row>
    <row r="13">
      <c r="B13" s="17" t="s">
        <v>94</v>
      </c>
      <c r="C13" s="22" t="n">
        <v>0.112914812280075</v>
      </c>
      <c r="D13" s="22" t="n">
        <v>0.116323825318817</v>
      </c>
      <c r="E13" s="22" t="n">
        <v>0.108711058446336</v>
      </c>
      <c r="F13" s="22"/>
      <c r="G13" s="22" t="n">
        <v>0.114890191002267</v>
      </c>
      <c r="H13" s="22" t="n">
        <v>0.124608881604918</v>
      </c>
      <c r="I13" s="22" t="n">
        <v>0.101255420979024</v>
      </c>
      <c r="J13" s="22"/>
      <c r="K13" s="22" t="n">
        <v>0.098448664380054</v>
      </c>
      <c r="L13" s="22" t="n">
        <v>0.119041278544034</v>
      </c>
      <c r="M13" s="22" t="n">
        <v>0.140678520457207</v>
      </c>
      <c r="N13" s="22" t="n">
        <v>0.104803612398497</v>
      </c>
      <c r="O13" s="22" t="n">
        <v>0.0669718526420736</v>
      </c>
      <c r="P13" s="22" t="n">
        <v>0.125668636658416</v>
      </c>
      <c r="Q13" s="22" t="n">
        <v>0.116765716682072</v>
      </c>
      <c r="R13" s="22" t="n">
        <v>0.126209092805527</v>
      </c>
      <c r="S13" s="22" t="n">
        <v>0.110172273556828</v>
      </c>
      <c r="T13" s="22" t="n">
        <v>0.124055393076465</v>
      </c>
      <c r="U13" s="22" t="n">
        <v>0.110564693710375</v>
      </c>
      <c r="V13" s="22" t="n">
        <v>0.136373678556237</v>
      </c>
      <c r="W13" s="22"/>
      <c r="X13" s="22" t="n">
        <v>0.117512097047354</v>
      </c>
      <c r="Y13" s="22" t="n">
        <v>0.105060465929089</v>
      </c>
      <c r="Z13" s="22"/>
      <c r="AA13" s="22" t="n">
        <v>0.0834035106925274</v>
      </c>
      <c r="AB13" s="22" t="n">
        <v>0.117898560461192</v>
      </c>
      <c r="AC13" s="22" t="n">
        <v>0.127562987469328</v>
      </c>
      <c r="AD13" s="22"/>
      <c r="AE13" s="22" t="n">
        <v>0.103704547096568</v>
      </c>
      <c r="AF13" s="22" t="n">
        <v>0.108226368142108</v>
      </c>
      <c r="AG13" s="22" t="n">
        <v>0.147389843907148</v>
      </c>
      <c r="AH13" s="22"/>
      <c r="AI13" s="22" t="n">
        <v>0.0884813216701442</v>
      </c>
      <c r="AJ13" s="22" t="n">
        <v>0.0964965666835714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329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0.0197483280948837</v>
      </c>
      <c r="D9" s="16" t="n">
        <v>0.019742270124516</v>
      </c>
      <c r="E9" s="16" t="n">
        <v>0.0202645353145498</v>
      </c>
      <c r="F9" s="16"/>
      <c r="G9" s="16" t="n">
        <v>0.0398616819803765</v>
      </c>
      <c r="H9" s="16" t="n">
        <v>0.0189531775980386</v>
      </c>
      <c r="I9" s="16" t="n">
        <v>0.0125441171985229</v>
      </c>
      <c r="J9" s="16"/>
      <c r="K9" s="16" t="n">
        <v>0.0150074968744813</v>
      </c>
      <c r="L9" s="16" t="n">
        <v>0.0100669981954409</v>
      </c>
      <c r="M9" s="16" t="n">
        <v>0.0249322056317211</v>
      </c>
      <c r="N9" s="16" t="n">
        <v>0.0180787822454136</v>
      </c>
      <c r="O9" s="16" t="n">
        <v>0.043299597377336</v>
      </c>
      <c r="P9" s="16" t="n">
        <v>0.0475955164210607</v>
      </c>
      <c r="Q9" s="16" t="n">
        <v>0.0254763149014149</v>
      </c>
      <c r="R9" s="16" t="n">
        <v>0</v>
      </c>
      <c r="S9" s="16" t="n">
        <v>0.00747117392954377</v>
      </c>
      <c r="T9" s="16" t="n">
        <v>0.00774044233114788</v>
      </c>
      <c r="U9" s="16" t="n">
        <v>0.0318068256815162</v>
      </c>
      <c r="V9" s="16" t="n">
        <v>0</v>
      </c>
      <c r="W9" s="16"/>
      <c r="X9" s="16" t="n">
        <v>0.0190055246945894</v>
      </c>
      <c r="Y9" s="16" t="n">
        <v>0.0210173891759216</v>
      </c>
      <c r="Z9" s="16"/>
      <c r="AA9" s="16" t="n">
        <v>0.0133080278675209</v>
      </c>
      <c r="AB9" s="16" t="n">
        <v>0.0191955242456523</v>
      </c>
      <c r="AC9" s="16" t="n">
        <v>0.0251391560562285</v>
      </c>
      <c r="AD9" s="16"/>
      <c r="AE9" s="16" t="n">
        <v>0.017158405780889</v>
      </c>
      <c r="AF9" s="16" t="n">
        <v>0.0211306278867079</v>
      </c>
      <c r="AG9" s="16" t="n">
        <v>0.0236792990080662</v>
      </c>
      <c r="AH9" s="16"/>
      <c r="AI9" s="16" t="n">
        <v>0.00681651911433244</v>
      </c>
      <c r="AJ9" s="16" t="n">
        <v>0.0217092213313461</v>
      </c>
    </row>
    <row r="10">
      <c r="B10" s="17" t="s">
        <v>58</v>
      </c>
      <c r="C10" s="16" t="n">
        <v>0.100909588007412</v>
      </c>
      <c r="D10" s="16" t="n">
        <v>0.104526271166874</v>
      </c>
      <c r="E10" s="16" t="n">
        <v>0.0969675103150379</v>
      </c>
      <c r="F10" s="16"/>
      <c r="G10" s="16" t="n">
        <v>0.101656996260213</v>
      </c>
      <c r="H10" s="16" t="n">
        <v>0.10745365623699</v>
      </c>
      <c r="I10" s="16" t="n">
        <v>0.0945263310529179</v>
      </c>
      <c r="J10" s="16"/>
      <c r="K10" s="16" t="n">
        <v>0.100100203540765</v>
      </c>
      <c r="L10" s="16" t="n">
        <v>0.115159479157457</v>
      </c>
      <c r="M10" s="16" t="n">
        <v>0.0880463793058891</v>
      </c>
      <c r="N10" s="16" t="n">
        <v>0.154160618920116</v>
      </c>
      <c r="O10" s="16" t="n">
        <v>0.0983618053028124</v>
      </c>
      <c r="P10" s="16" t="n">
        <v>0.0791322899653805</v>
      </c>
      <c r="Q10" s="16" t="n">
        <v>0.075700464578171</v>
      </c>
      <c r="R10" s="16" t="n">
        <v>0.0882686604547108</v>
      </c>
      <c r="S10" s="16" t="n">
        <v>0.112972846269487</v>
      </c>
      <c r="T10" s="16" t="n">
        <v>0.117816208555062</v>
      </c>
      <c r="U10" s="16" t="n">
        <v>0.0434128291962668</v>
      </c>
      <c r="V10" s="16" t="n">
        <v>0.0806473073506122</v>
      </c>
      <c r="W10" s="16"/>
      <c r="X10" s="16" t="n">
        <v>0.0983339966472654</v>
      </c>
      <c r="Y10" s="16" t="n">
        <v>0.105309921601099</v>
      </c>
      <c r="Z10" s="16"/>
      <c r="AA10" s="16" t="n">
        <v>0.0936235393613456</v>
      </c>
      <c r="AB10" s="16" t="n">
        <v>0.0972285298560164</v>
      </c>
      <c r="AC10" s="16" t="n">
        <v>0.111095433737422</v>
      </c>
      <c r="AD10" s="16"/>
      <c r="AE10" s="16" t="n">
        <v>0.0936589513482547</v>
      </c>
      <c r="AF10" s="16" t="n">
        <v>0.117525162015167</v>
      </c>
      <c r="AG10" s="16" t="n">
        <v>0.0847145618138327</v>
      </c>
      <c r="AH10" s="16"/>
      <c r="AI10" s="16" t="n">
        <v>0.0878116011753825</v>
      </c>
      <c r="AJ10" s="16" t="n">
        <v>0.0919021287764244</v>
      </c>
    </row>
    <row r="11">
      <c r="B11" s="17" t="s">
        <v>308</v>
      </c>
      <c r="C11" s="16" t="n">
        <v>0.415712672142283</v>
      </c>
      <c r="D11" s="16" t="n">
        <v>0.402695487750448</v>
      </c>
      <c r="E11" s="16" t="n">
        <v>0.429236469269322</v>
      </c>
      <c r="F11" s="16"/>
      <c r="G11" s="16" t="n">
        <v>0.397620815373923</v>
      </c>
      <c r="H11" s="16" t="n">
        <v>0.443182391984341</v>
      </c>
      <c r="I11" s="16" t="n">
        <v>0.397302655470507</v>
      </c>
      <c r="J11" s="16"/>
      <c r="K11" s="16" t="n">
        <v>0.36568613056911</v>
      </c>
      <c r="L11" s="16" t="n">
        <v>0.41433429378262</v>
      </c>
      <c r="M11" s="16" t="n">
        <v>0.42820474851479</v>
      </c>
      <c r="N11" s="16" t="n">
        <v>0.371168062483902</v>
      </c>
      <c r="O11" s="16" t="n">
        <v>0.422646152479353</v>
      </c>
      <c r="P11" s="16" t="n">
        <v>0.423311823719886</v>
      </c>
      <c r="Q11" s="16" t="n">
        <v>0.442996330761998</v>
      </c>
      <c r="R11" s="16" t="n">
        <v>0.428396245790224</v>
      </c>
      <c r="S11" s="16" t="n">
        <v>0.472519095291544</v>
      </c>
      <c r="T11" s="16" t="n">
        <v>0.454998669350592</v>
      </c>
      <c r="U11" s="16" t="n">
        <v>0.378016114389844</v>
      </c>
      <c r="V11" s="16" t="n">
        <v>0.351208522362547</v>
      </c>
      <c r="W11" s="16"/>
      <c r="X11" s="16" t="n">
        <v>0.433279635275172</v>
      </c>
      <c r="Y11" s="16" t="n">
        <v>0.385699953817157</v>
      </c>
      <c r="Z11" s="16"/>
      <c r="AA11" s="16" t="n">
        <v>0.406137909939845</v>
      </c>
      <c r="AB11" s="16" t="n">
        <v>0.435143848618732</v>
      </c>
      <c r="AC11" s="16" t="n">
        <v>0.396637817880734</v>
      </c>
      <c r="AD11" s="16"/>
      <c r="AE11" s="16" t="n">
        <v>0.414669383839091</v>
      </c>
      <c r="AF11" s="16" t="n">
        <v>0.408878718372651</v>
      </c>
      <c r="AG11" s="16" t="n">
        <v>0.433068433046917</v>
      </c>
      <c r="AH11" s="16"/>
      <c r="AI11" s="16" t="n">
        <v>0.408261698255946</v>
      </c>
      <c r="AJ11" s="16" t="n">
        <v>0.4450000808314</v>
      </c>
    </row>
    <row r="12">
      <c r="B12" s="17" t="s">
        <v>61</v>
      </c>
      <c r="C12" s="16" t="n">
        <v>0.347375101504467</v>
      </c>
      <c r="D12" s="16" t="n">
        <v>0.354850750068709</v>
      </c>
      <c r="E12" s="16" t="n">
        <v>0.338902969739715</v>
      </c>
      <c r="F12" s="16"/>
      <c r="G12" s="16" t="n">
        <v>0.314293376386263</v>
      </c>
      <c r="H12" s="16" t="n">
        <v>0.322607932350672</v>
      </c>
      <c r="I12" s="16" t="n">
        <v>0.383482362796499</v>
      </c>
      <c r="J12" s="16"/>
      <c r="K12" s="16" t="n">
        <v>0.435227078008834</v>
      </c>
      <c r="L12" s="16" t="n">
        <v>0.342970080738458</v>
      </c>
      <c r="M12" s="16" t="n">
        <v>0.3323235081284</v>
      </c>
      <c r="N12" s="16" t="n">
        <v>0.349773129277063</v>
      </c>
      <c r="O12" s="16" t="n">
        <v>0.354992424133996</v>
      </c>
      <c r="P12" s="16" t="n">
        <v>0.324158468260525</v>
      </c>
      <c r="Q12" s="16" t="n">
        <v>0.346648183297817</v>
      </c>
      <c r="R12" s="16" t="n">
        <v>0.315797365758263</v>
      </c>
      <c r="S12" s="16" t="n">
        <v>0.292363291620979</v>
      </c>
      <c r="T12" s="16" t="n">
        <v>0.289919748821459</v>
      </c>
      <c r="U12" s="16" t="n">
        <v>0.370790158819742</v>
      </c>
      <c r="V12" s="16" t="n">
        <v>0.409043689972744</v>
      </c>
      <c r="W12" s="16"/>
      <c r="X12" s="16" t="n">
        <v>0.321452594906179</v>
      </c>
      <c r="Y12" s="16" t="n">
        <v>0.391663057420939</v>
      </c>
      <c r="Z12" s="16"/>
      <c r="AA12" s="16" t="n">
        <v>0.407258226888096</v>
      </c>
      <c r="AB12" s="16" t="n">
        <v>0.329548273807507</v>
      </c>
      <c r="AC12" s="16" t="n">
        <v>0.327969472942026</v>
      </c>
      <c r="AD12" s="16"/>
      <c r="AE12" s="16" t="n">
        <v>0.374817879847753</v>
      </c>
      <c r="AF12" s="16" t="n">
        <v>0.324039364083341</v>
      </c>
      <c r="AG12" s="16" t="n">
        <v>0.324265122426394</v>
      </c>
      <c r="AH12" s="16"/>
      <c r="AI12" s="16" t="n">
        <v>0.43657019355374</v>
      </c>
      <c r="AJ12" s="16" t="n">
        <v>0.32293357094896</v>
      </c>
    </row>
    <row r="13">
      <c r="B13" s="17" t="s">
        <v>94</v>
      </c>
      <c r="C13" s="22" t="n">
        <v>0.116254310250954</v>
      </c>
      <c r="D13" s="22" t="n">
        <v>0.118185220889453</v>
      </c>
      <c r="E13" s="22" t="n">
        <v>0.114628515361375</v>
      </c>
      <c r="F13" s="22"/>
      <c r="G13" s="22" t="n">
        <v>0.146567129999225</v>
      </c>
      <c r="H13" s="22" t="n">
        <v>0.107802841829958</v>
      </c>
      <c r="I13" s="22" t="n">
        <v>0.112144533481553</v>
      </c>
      <c r="J13" s="22"/>
      <c r="K13" s="22" t="n">
        <v>0.0839790910068096</v>
      </c>
      <c r="L13" s="22" t="n">
        <v>0.117469148126025</v>
      </c>
      <c r="M13" s="22" t="n">
        <v>0.126493158419201</v>
      </c>
      <c r="N13" s="22" t="n">
        <v>0.106819407073506</v>
      </c>
      <c r="O13" s="22" t="n">
        <v>0.0807000207065022</v>
      </c>
      <c r="P13" s="22" t="n">
        <v>0.125801901633148</v>
      </c>
      <c r="Q13" s="22" t="n">
        <v>0.109178706460599</v>
      </c>
      <c r="R13" s="22" t="n">
        <v>0.167537727996803</v>
      </c>
      <c r="S13" s="22" t="n">
        <v>0.114673592888446</v>
      </c>
      <c r="T13" s="22" t="n">
        <v>0.129524930941739</v>
      </c>
      <c r="U13" s="22" t="n">
        <v>0.175974071912631</v>
      </c>
      <c r="V13" s="22" t="n">
        <v>0.159100480314097</v>
      </c>
      <c r="W13" s="22"/>
      <c r="X13" s="22" t="n">
        <v>0.127928248476794</v>
      </c>
      <c r="Y13" s="22" t="n">
        <v>0.0963096779848841</v>
      </c>
      <c r="Z13" s="22"/>
      <c r="AA13" s="22" t="n">
        <v>0.0796722959431931</v>
      </c>
      <c r="AB13" s="22" t="n">
        <v>0.118883823472092</v>
      </c>
      <c r="AC13" s="22" t="n">
        <v>0.13915811938359</v>
      </c>
      <c r="AD13" s="22"/>
      <c r="AE13" s="22" t="n">
        <v>0.0996953791840122</v>
      </c>
      <c r="AF13" s="22" t="n">
        <v>0.128426127642134</v>
      </c>
      <c r="AG13" s="22" t="n">
        <v>0.13427258370479</v>
      </c>
      <c r="AH13" s="22"/>
      <c r="AI13" s="22" t="n">
        <v>0.060539987900599</v>
      </c>
      <c r="AJ13" s="22" t="n">
        <v>0.11845499811187</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0.0271812522548849</v>
      </c>
      <c r="D9" s="16" t="n">
        <v>0.0317063430624345</v>
      </c>
      <c r="E9" s="16" t="n">
        <v>0.0224926830683604</v>
      </c>
      <c r="F9" s="16"/>
      <c r="G9" s="16" t="n">
        <v>0.0470368320276602</v>
      </c>
      <c r="H9" s="16" t="n">
        <v>0.0284568849252244</v>
      </c>
      <c r="I9" s="16" t="n">
        <v>0.0181523657781139</v>
      </c>
      <c r="J9" s="16"/>
      <c r="K9" s="16" t="n">
        <v>0.0160801082509246</v>
      </c>
      <c r="L9" s="16" t="n">
        <v>0.0312058192371709</v>
      </c>
      <c r="M9" s="16" t="n">
        <v>0.0338671021817803</v>
      </c>
      <c r="N9" s="16" t="n">
        <v>0.0461329753985397</v>
      </c>
      <c r="O9" s="16" t="n">
        <v>0.00497157364463418</v>
      </c>
      <c r="P9" s="16" t="n">
        <v>0.039122222553793</v>
      </c>
      <c r="Q9" s="16" t="n">
        <v>0.0303734679703696</v>
      </c>
      <c r="R9" s="16" t="n">
        <v>0.0100833481959797</v>
      </c>
      <c r="S9" s="16" t="n">
        <v>0.0192582640870485</v>
      </c>
      <c r="T9" s="16" t="n">
        <v>0.0369952964794484</v>
      </c>
      <c r="U9" s="16" t="n">
        <v>0.0328647658711148</v>
      </c>
      <c r="V9" s="16" t="n">
        <v>0.0164997847238826</v>
      </c>
      <c r="W9" s="16"/>
      <c r="X9" s="16" t="n">
        <v>0.0252900595581803</v>
      </c>
      <c r="Y9" s="16" t="n">
        <v>0.030412307803608</v>
      </c>
      <c r="Z9" s="16"/>
      <c r="AA9" s="16" t="n">
        <v>0.0130512907849033</v>
      </c>
      <c r="AB9" s="16" t="n">
        <v>0.0344019740239426</v>
      </c>
      <c r="AC9" s="16" t="n">
        <v>0.0277283885184638</v>
      </c>
      <c r="AD9" s="16"/>
      <c r="AE9" s="16" t="n">
        <v>0.0226842241836028</v>
      </c>
      <c r="AF9" s="16" t="n">
        <v>0.0345547111733229</v>
      </c>
      <c r="AG9" s="16" t="n">
        <v>0.0233935818003677</v>
      </c>
      <c r="AH9" s="16"/>
      <c r="AI9" s="16" t="n">
        <v>0.0164038621004654</v>
      </c>
      <c r="AJ9" s="16" t="n">
        <v>0.0243692670851661</v>
      </c>
    </row>
    <row r="10">
      <c r="B10" s="17" t="s">
        <v>58</v>
      </c>
      <c r="C10" s="16" t="n">
        <v>0.103508692787091</v>
      </c>
      <c r="D10" s="16" t="n">
        <v>0.104775019987959</v>
      </c>
      <c r="E10" s="16" t="n">
        <v>0.101982478874257</v>
      </c>
      <c r="F10" s="16"/>
      <c r="G10" s="16" t="n">
        <v>0.112777597612285</v>
      </c>
      <c r="H10" s="16" t="n">
        <v>0.111653615159632</v>
      </c>
      <c r="I10" s="16" t="n">
        <v>0.0922704900884544</v>
      </c>
      <c r="J10" s="16"/>
      <c r="K10" s="16" t="n">
        <v>0.130583802636883</v>
      </c>
      <c r="L10" s="16" t="n">
        <v>0.100259018083182</v>
      </c>
      <c r="M10" s="16" t="n">
        <v>0.123333193067064</v>
      </c>
      <c r="N10" s="16" t="n">
        <v>0.0559275825006837</v>
      </c>
      <c r="O10" s="16" t="n">
        <v>0.0917365854139311</v>
      </c>
      <c r="P10" s="16" t="n">
        <v>0.116760696988039</v>
      </c>
      <c r="Q10" s="16" t="n">
        <v>0.104191429764461</v>
      </c>
      <c r="R10" s="16" t="n">
        <v>0.0338043488641981</v>
      </c>
      <c r="S10" s="16" t="n">
        <v>0.130453156304837</v>
      </c>
      <c r="T10" s="16" t="n">
        <v>0.112932795458366</v>
      </c>
      <c r="U10" s="16" t="n">
        <v>0.0487487812841835</v>
      </c>
      <c r="V10" s="16" t="n">
        <v>0.110327160259454</v>
      </c>
      <c r="W10" s="16"/>
      <c r="X10" s="16" t="n">
        <v>0.101498116381681</v>
      </c>
      <c r="Y10" s="16" t="n">
        <v>0.10694371242425</v>
      </c>
      <c r="Z10" s="16"/>
      <c r="AA10" s="16" t="n">
        <v>0.110635309613705</v>
      </c>
      <c r="AB10" s="16" t="n">
        <v>0.110974541060188</v>
      </c>
      <c r="AC10" s="16" t="n">
        <v>0.0883756608768312</v>
      </c>
      <c r="AD10" s="16"/>
      <c r="AE10" s="16" t="n">
        <v>0.0995058505946839</v>
      </c>
      <c r="AF10" s="16" t="n">
        <v>0.11076969261658</v>
      </c>
      <c r="AG10" s="16" t="n">
        <v>0.0986480704648728</v>
      </c>
      <c r="AH10" s="16"/>
      <c r="AI10" s="16" t="n">
        <v>0.0905002057547299</v>
      </c>
      <c r="AJ10" s="16" t="n">
        <v>0.130498059996372</v>
      </c>
    </row>
    <row r="11">
      <c r="B11" s="17" t="s">
        <v>308</v>
      </c>
      <c r="C11" s="16" t="n">
        <v>0.447550310211741</v>
      </c>
      <c r="D11" s="16" t="n">
        <v>0.443024209152127</v>
      </c>
      <c r="E11" s="16" t="n">
        <v>0.452537117488691</v>
      </c>
      <c r="F11" s="16"/>
      <c r="G11" s="16" t="n">
        <v>0.41387929811161</v>
      </c>
      <c r="H11" s="16" t="n">
        <v>0.469259046157706</v>
      </c>
      <c r="I11" s="16" t="n">
        <v>0.440652967774883</v>
      </c>
      <c r="J11" s="16"/>
      <c r="K11" s="16" t="n">
        <v>0.414660508700478</v>
      </c>
      <c r="L11" s="16" t="n">
        <v>0.458051822337709</v>
      </c>
      <c r="M11" s="16" t="n">
        <v>0.480319486252301</v>
      </c>
      <c r="N11" s="16" t="n">
        <v>0.512822981196612</v>
      </c>
      <c r="O11" s="16" t="n">
        <v>0.458183635732702</v>
      </c>
      <c r="P11" s="16" t="n">
        <v>0.403643750344894</v>
      </c>
      <c r="Q11" s="16" t="n">
        <v>0.43802520443734</v>
      </c>
      <c r="R11" s="16" t="n">
        <v>0.39822056322308</v>
      </c>
      <c r="S11" s="16" t="n">
        <v>0.458897425032164</v>
      </c>
      <c r="T11" s="16" t="n">
        <v>0.44939729165477</v>
      </c>
      <c r="U11" s="16" t="n">
        <v>0.39525074958455</v>
      </c>
      <c r="V11" s="16" t="n">
        <v>0.519855736249545</v>
      </c>
      <c r="W11" s="16"/>
      <c r="X11" s="16" t="n">
        <v>0.475880848066329</v>
      </c>
      <c r="Y11" s="16" t="n">
        <v>0.399148292959413</v>
      </c>
      <c r="Z11" s="16"/>
      <c r="AA11" s="16" t="n">
        <v>0.441173505890438</v>
      </c>
      <c r="AB11" s="16" t="n">
        <v>0.436913112521447</v>
      </c>
      <c r="AC11" s="16" t="n">
        <v>0.466383627536917</v>
      </c>
      <c r="AD11" s="16"/>
      <c r="AE11" s="16" t="n">
        <v>0.432127401335824</v>
      </c>
      <c r="AF11" s="16" t="n">
        <v>0.452798228629059</v>
      </c>
      <c r="AG11" s="16" t="n">
        <v>0.477326336376269</v>
      </c>
      <c r="AH11" s="16"/>
      <c r="AI11" s="16" t="n">
        <v>0.428779466954116</v>
      </c>
      <c r="AJ11" s="16" t="n">
        <v>0.465580237558373</v>
      </c>
    </row>
    <row r="12">
      <c r="B12" s="17" t="s">
        <v>61</v>
      </c>
      <c r="C12" s="16" t="n">
        <v>0.331750933626865</v>
      </c>
      <c r="D12" s="16" t="n">
        <v>0.325643190260835</v>
      </c>
      <c r="E12" s="16" t="n">
        <v>0.339070490790298</v>
      </c>
      <c r="F12" s="16"/>
      <c r="G12" s="16" t="n">
        <v>0.332828330882771</v>
      </c>
      <c r="H12" s="16" t="n">
        <v>0.293160573446023</v>
      </c>
      <c r="I12" s="16" t="n">
        <v>0.367226693267697</v>
      </c>
      <c r="J12" s="16"/>
      <c r="K12" s="16" t="n">
        <v>0.344010024045208</v>
      </c>
      <c r="L12" s="16" t="n">
        <v>0.328461641102088</v>
      </c>
      <c r="M12" s="16" t="n">
        <v>0.23748232546962</v>
      </c>
      <c r="N12" s="16" t="n">
        <v>0.329495616050571</v>
      </c>
      <c r="O12" s="16" t="n">
        <v>0.378481681774934</v>
      </c>
      <c r="P12" s="16" t="n">
        <v>0.334250369744195</v>
      </c>
      <c r="Q12" s="16" t="n">
        <v>0.318429702100131</v>
      </c>
      <c r="R12" s="16" t="n">
        <v>0.46265231251798</v>
      </c>
      <c r="S12" s="16" t="n">
        <v>0.307561691983858</v>
      </c>
      <c r="T12" s="16" t="n">
        <v>0.313979353661198</v>
      </c>
      <c r="U12" s="16" t="n">
        <v>0.444868267257905</v>
      </c>
      <c r="V12" s="16" t="n">
        <v>0.247563751276719</v>
      </c>
      <c r="W12" s="16"/>
      <c r="X12" s="16" t="n">
        <v>0.311577860207088</v>
      </c>
      <c r="Y12" s="16" t="n">
        <v>0.366216126370757</v>
      </c>
      <c r="Z12" s="16"/>
      <c r="AA12" s="16" t="n">
        <v>0.372222993071147</v>
      </c>
      <c r="AB12" s="16" t="n">
        <v>0.327928600410232</v>
      </c>
      <c r="AC12" s="16" t="n">
        <v>0.307633040188709</v>
      </c>
      <c r="AD12" s="16"/>
      <c r="AE12" s="16" t="n">
        <v>0.363880717389398</v>
      </c>
      <c r="AF12" s="16" t="n">
        <v>0.310636304593231</v>
      </c>
      <c r="AG12" s="16" t="n">
        <v>0.291448650618752</v>
      </c>
      <c r="AH12" s="16"/>
      <c r="AI12" s="16" t="n">
        <v>0.402430246386064</v>
      </c>
      <c r="AJ12" s="16" t="n">
        <v>0.296984386858576</v>
      </c>
    </row>
    <row r="13">
      <c r="B13" s="17" t="s">
        <v>94</v>
      </c>
      <c r="C13" s="22" t="n">
        <v>0.0900088111194179</v>
      </c>
      <c r="D13" s="22" t="n">
        <v>0.0948512375366441</v>
      </c>
      <c r="E13" s="22" t="n">
        <v>0.0839172297783936</v>
      </c>
      <c r="F13" s="22"/>
      <c r="G13" s="22" t="n">
        <v>0.0934779413656738</v>
      </c>
      <c r="H13" s="22" t="n">
        <v>0.0974698803114135</v>
      </c>
      <c r="I13" s="22" t="n">
        <v>0.0816974830908515</v>
      </c>
      <c r="J13" s="22"/>
      <c r="K13" s="22" t="n">
        <v>0.0946655563665059</v>
      </c>
      <c r="L13" s="22" t="n">
        <v>0.0820216992398505</v>
      </c>
      <c r="M13" s="22" t="n">
        <v>0.124997893029234</v>
      </c>
      <c r="N13" s="22" t="n">
        <v>0.0556208448535937</v>
      </c>
      <c r="O13" s="22" t="n">
        <v>0.0666265234337986</v>
      </c>
      <c r="P13" s="22" t="n">
        <v>0.106222960369079</v>
      </c>
      <c r="Q13" s="22" t="n">
        <v>0.108980195727698</v>
      </c>
      <c r="R13" s="22" t="n">
        <v>0.0952394271987626</v>
      </c>
      <c r="S13" s="22" t="n">
        <v>0.0838294625920926</v>
      </c>
      <c r="T13" s="22" t="n">
        <v>0.0866952627462177</v>
      </c>
      <c r="U13" s="22" t="n">
        <v>0.0782674360022472</v>
      </c>
      <c r="V13" s="22" t="n">
        <v>0.1057535674904</v>
      </c>
      <c r="W13" s="22"/>
      <c r="X13" s="22" t="n">
        <v>0.0857531157867215</v>
      </c>
      <c r="Y13" s="22" t="n">
        <v>0.0972795604419716</v>
      </c>
      <c r="Z13" s="22"/>
      <c r="AA13" s="22" t="n">
        <v>0.0629169006398061</v>
      </c>
      <c r="AB13" s="22" t="n">
        <v>0.0897817719841904</v>
      </c>
      <c r="AC13" s="22" t="n">
        <v>0.109879282879079</v>
      </c>
      <c r="AD13" s="22"/>
      <c r="AE13" s="22" t="n">
        <v>0.0818018064964914</v>
      </c>
      <c r="AF13" s="22" t="n">
        <v>0.0912410629878064</v>
      </c>
      <c r="AG13" s="22" t="n">
        <v>0.109183360739739</v>
      </c>
      <c r="AH13" s="22"/>
      <c r="AI13" s="22" t="n">
        <v>0.0618862188046242</v>
      </c>
      <c r="AJ13" s="22" t="n">
        <v>0.0825680485015132</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0.00941904926816619</v>
      </c>
      <c r="D9" s="16" t="n">
        <v>0.0113699511207531</v>
      </c>
      <c r="E9" s="16" t="n">
        <v>0.00771350108641776</v>
      </c>
      <c r="F9" s="16"/>
      <c r="G9" s="16" t="n">
        <v>0.0159246394002331</v>
      </c>
      <c r="H9" s="16" t="n">
        <v>0.00821390985394993</v>
      </c>
      <c r="I9" s="16" t="n">
        <v>0.00797076915675517</v>
      </c>
      <c r="J9" s="16"/>
      <c r="K9" s="16" t="n">
        <v>0.0102627745892869</v>
      </c>
      <c r="L9" s="16" t="n">
        <v>0.0148692810528879</v>
      </c>
      <c r="M9" s="16" t="n">
        <v>0.0180587737714779</v>
      </c>
      <c r="N9" s="16" t="n">
        <v>0.0105192935269655</v>
      </c>
      <c r="O9" s="16" t="n">
        <v>0.00497157364463418</v>
      </c>
      <c r="P9" s="16" t="n">
        <v>0.0160928980708622</v>
      </c>
      <c r="Q9" s="16" t="n">
        <v>0.00962527874267678</v>
      </c>
      <c r="R9" s="16" t="n">
        <v>0</v>
      </c>
      <c r="S9" s="16" t="n">
        <v>0.00373558696477189</v>
      </c>
      <c r="T9" s="16" t="n">
        <v>0</v>
      </c>
      <c r="U9" s="16" t="n">
        <v>0.0116679239400913</v>
      </c>
      <c r="V9" s="16" t="n">
        <v>0</v>
      </c>
      <c r="W9" s="16"/>
      <c r="X9" s="16" t="n">
        <v>0.00790666144116644</v>
      </c>
      <c r="Y9" s="16" t="n">
        <v>0.0120029261458443</v>
      </c>
      <c r="Z9" s="16"/>
      <c r="AA9" s="16" t="n">
        <v>0.00630780540862986</v>
      </c>
      <c r="AB9" s="16" t="n">
        <v>0.0117371075674762</v>
      </c>
      <c r="AC9" s="16" t="n">
        <v>0.00856559514341879</v>
      </c>
      <c r="AD9" s="16"/>
      <c r="AE9" s="16" t="n">
        <v>0.0104109836110455</v>
      </c>
      <c r="AF9" s="16" t="n">
        <v>0.00907532106241193</v>
      </c>
      <c r="AG9" s="16" t="n">
        <v>0.00751722655398339</v>
      </c>
      <c r="AH9" s="16"/>
      <c r="AI9" s="16" t="n">
        <v>0.00320227531967122</v>
      </c>
      <c r="AJ9" s="16" t="n">
        <v>0.016570449108386</v>
      </c>
    </row>
    <row r="10">
      <c r="B10" s="17" t="s">
        <v>58</v>
      </c>
      <c r="C10" s="16" t="n">
        <v>0.0505351870659412</v>
      </c>
      <c r="D10" s="16" t="n">
        <v>0.0546371631129614</v>
      </c>
      <c r="E10" s="16" t="n">
        <v>0.047742953012102</v>
      </c>
      <c r="F10" s="16"/>
      <c r="G10" s="16" t="n">
        <v>0.0505466026899033</v>
      </c>
      <c r="H10" s="16" t="n">
        <v>0.0565558681797962</v>
      </c>
      <c r="I10" s="16" t="n">
        <v>0.044929533335688</v>
      </c>
      <c r="J10" s="16"/>
      <c r="K10" s="16" t="n">
        <v>0.0500749394084725</v>
      </c>
      <c r="L10" s="16" t="n">
        <v>0.0538445156123614</v>
      </c>
      <c r="M10" s="16" t="n">
        <v>0.0688613729269108</v>
      </c>
      <c r="N10" s="16" t="n">
        <v>0.0529997192554021</v>
      </c>
      <c r="O10" s="16" t="n">
        <v>0.0420834758816368</v>
      </c>
      <c r="P10" s="16" t="n">
        <v>0.0583073630863608</v>
      </c>
      <c r="Q10" s="16" t="n">
        <v>0.0358501205113096</v>
      </c>
      <c r="R10" s="16" t="n">
        <v>0.0765000365668076</v>
      </c>
      <c r="S10" s="16" t="n">
        <v>0.0581634484420941</v>
      </c>
      <c r="T10" s="16" t="n">
        <v>0.0356879929337762</v>
      </c>
      <c r="U10" s="16" t="n">
        <v>0.0356121116795087</v>
      </c>
      <c r="V10" s="16" t="n">
        <v>0.0164997847238826</v>
      </c>
      <c r="W10" s="16"/>
      <c r="X10" s="16" t="n">
        <v>0.0540338902607117</v>
      </c>
      <c r="Y10" s="16" t="n">
        <v>0.0445577399287477</v>
      </c>
      <c r="Z10" s="16"/>
      <c r="AA10" s="16" t="n">
        <v>0.0365933224151569</v>
      </c>
      <c r="AB10" s="16" t="n">
        <v>0.0506252749929283</v>
      </c>
      <c r="AC10" s="16" t="n">
        <v>0.0604840290585248</v>
      </c>
      <c r="AD10" s="16"/>
      <c r="AE10" s="16" t="n">
        <v>0.046393792767005</v>
      </c>
      <c r="AF10" s="16" t="n">
        <v>0.0562401418778413</v>
      </c>
      <c r="AG10" s="16" t="n">
        <v>0.049363338931247</v>
      </c>
      <c r="AH10" s="16"/>
      <c r="AI10" s="16" t="n">
        <v>0.0423670620464399</v>
      </c>
      <c r="AJ10" s="16" t="n">
        <v>0.0507376301913543</v>
      </c>
    </row>
    <row r="11">
      <c r="B11" s="17" t="s">
        <v>308</v>
      </c>
      <c r="C11" s="16" t="n">
        <v>0.341955545403844</v>
      </c>
      <c r="D11" s="16" t="n">
        <v>0.322677314004203</v>
      </c>
      <c r="E11" s="16" t="n">
        <v>0.360622272636678</v>
      </c>
      <c r="F11" s="16"/>
      <c r="G11" s="16" t="n">
        <v>0.288281471932724</v>
      </c>
      <c r="H11" s="16" t="n">
        <v>0.336720581715735</v>
      </c>
      <c r="I11" s="16" t="n">
        <v>0.368024790636746</v>
      </c>
      <c r="J11" s="16"/>
      <c r="K11" s="16" t="n">
        <v>0.366796890419694</v>
      </c>
      <c r="L11" s="16" t="n">
        <v>0.310726733474552</v>
      </c>
      <c r="M11" s="16" t="n">
        <v>0.326290831262459</v>
      </c>
      <c r="N11" s="16" t="n">
        <v>0.313519583157188</v>
      </c>
      <c r="O11" s="16" t="n">
        <v>0.375990929043066</v>
      </c>
      <c r="P11" s="16" t="n">
        <v>0.361048983279612</v>
      </c>
      <c r="Q11" s="16" t="n">
        <v>0.28420579571977</v>
      </c>
      <c r="R11" s="16" t="n">
        <v>0.283064316001782</v>
      </c>
      <c r="S11" s="16" t="n">
        <v>0.412079113224621</v>
      </c>
      <c r="T11" s="16" t="n">
        <v>0.380173403935825</v>
      </c>
      <c r="U11" s="16" t="n">
        <v>0.282465652237273</v>
      </c>
      <c r="V11" s="16" t="n">
        <v>0.307994082470819</v>
      </c>
      <c r="W11" s="16"/>
      <c r="X11" s="16" t="n">
        <v>0.351522082727652</v>
      </c>
      <c r="Y11" s="16" t="n">
        <v>0.325611355012237</v>
      </c>
      <c r="Z11" s="16"/>
      <c r="AA11" s="16" t="n">
        <v>0.364501120366032</v>
      </c>
      <c r="AB11" s="16" t="n">
        <v>0.322029724049177</v>
      </c>
      <c r="AC11" s="16" t="n">
        <v>0.352324001702984</v>
      </c>
      <c r="AD11" s="16"/>
      <c r="AE11" s="16" t="n">
        <v>0.345521898971876</v>
      </c>
      <c r="AF11" s="16" t="n">
        <v>0.338516737341356</v>
      </c>
      <c r="AG11" s="16" t="n">
        <v>0.339819091173164</v>
      </c>
      <c r="AH11" s="16"/>
      <c r="AI11" s="16" t="n">
        <v>0.326633203321026</v>
      </c>
      <c r="AJ11" s="16" t="n">
        <v>0.353502687013071</v>
      </c>
    </row>
    <row r="12">
      <c r="B12" s="17" t="s">
        <v>61</v>
      </c>
      <c r="C12" s="16" t="n">
        <v>0.533535637550212</v>
      </c>
      <c r="D12" s="16" t="n">
        <v>0.550117101815341</v>
      </c>
      <c r="E12" s="16" t="n">
        <v>0.516020842749941</v>
      </c>
      <c r="F12" s="16"/>
      <c r="G12" s="16" t="n">
        <v>0.597289673285998</v>
      </c>
      <c r="H12" s="16" t="n">
        <v>0.51707674441639</v>
      </c>
      <c r="I12" s="16" t="n">
        <v>0.523667393631685</v>
      </c>
      <c r="J12" s="16"/>
      <c r="K12" s="16" t="n">
        <v>0.524003628852253</v>
      </c>
      <c r="L12" s="16" t="n">
        <v>0.562445287124271</v>
      </c>
      <c r="M12" s="16" t="n">
        <v>0.476690935140359</v>
      </c>
      <c r="N12" s="16" t="n">
        <v>0.563930429478169</v>
      </c>
      <c r="O12" s="16" t="n">
        <v>0.515335422489359</v>
      </c>
      <c r="P12" s="16" t="n">
        <v>0.508564505596713</v>
      </c>
      <c r="Q12" s="16" t="n">
        <v>0.606923902771172</v>
      </c>
      <c r="R12" s="16" t="n">
        <v>0.564257530055037</v>
      </c>
      <c r="S12" s="16" t="n">
        <v>0.463176989473633</v>
      </c>
      <c r="T12" s="16" t="n">
        <v>0.531638188049138</v>
      </c>
      <c r="U12" s="16" t="n">
        <v>0.576972841047737</v>
      </c>
      <c r="V12" s="16" t="n">
        <v>0.59943241822374</v>
      </c>
      <c r="W12" s="16"/>
      <c r="X12" s="16" t="n">
        <v>0.516137568044672</v>
      </c>
      <c r="Y12" s="16" t="n">
        <v>0.563259805325868</v>
      </c>
      <c r="Z12" s="16"/>
      <c r="AA12" s="16" t="n">
        <v>0.545860777448916</v>
      </c>
      <c r="AB12" s="16" t="n">
        <v>0.555534137699931</v>
      </c>
      <c r="AC12" s="16" t="n">
        <v>0.49520993513423</v>
      </c>
      <c r="AD12" s="16"/>
      <c r="AE12" s="16" t="n">
        <v>0.534078480056417</v>
      </c>
      <c r="AF12" s="16" t="n">
        <v>0.531671101010817</v>
      </c>
      <c r="AG12" s="16" t="n">
        <v>0.536072429046398</v>
      </c>
      <c r="AH12" s="16"/>
      <c r="AI12" s="16" t="n">
        <v>0.578324287468158</v>
      </c>
      <c r="AJ12" s="16" t="n">
        <v>0.52662929246748</v>
      </c>
    </row>
    <row r="13">
      <c r="B13" s="17" t="s">
        <v>94</v>
      </c>
      <c r="C13" s="22" t="n">
        <v>0.0645545807118367</v>
      </c>
      <c r="D13" s="22" t="n">
        <v>0.0611984699467407</v>
      </c>
      <c r="E13" s="22" t="n">
        <v>0.0679004305148615</v>
      </c>
      <c r="F13" s="22"/>
      <c r="G13" s="22" t="n">
        <v>0.0479576126911418</v>
      </c>
      <c r="H13" s="22" t="n">
        <v>0.0814328958341281</v>
      </c>
      <c r="I13" s="22" t="n">
        <v>0.0554075132391265</v>
      </c>
      <c r="J13" s="22"/>
      <c r="K13" s="22" t="n">
        <v>0.0488617667302933</v>
      </c>
      <c r="L13" s="22" t="n">
        <v>0.0581141827359276</v>
      </c>
      <c r="M13" s="22" t="n">
        <v>0.110098086898793</v>
      </c>
      <c r="N13" s="22" t="n">
        <v>0.0590309745822752</v>
      </c>
      <c r="O13" s="22" t="n">
        <v>0.0616185989413039</v>
      </c>
      <c r="P13" s="22" t="n">
        <v>0.0559862499664517</v>
      </c>
      <c r="Q13" s="22" t="n">
        <v>0.0633949022550714</v>
      </c>
      <c r="R13" s="22" t="n">
        <v>0.0761781173763736</v>
      </c>
      <c r="S13" s="22" t="n">
        <v>0.0628448618948802</v>
      </c>
      <c r="T13" s="22" t="n">
        <v>0.0525004150812609</v>
      </c>
      <c r="U13" s="22" t="n">
        <v>0.0932814710953896</v>
      </c>
      <c r="V13" s="22" t="n">
        <v>0.0760737145815577</v>
      </c>
      <c r="W13" s="22"/>
      <c r="X13" s="22" t="n">
        <v>0.0703997975257978</v>
      </c>
      <c r="Y13" s="22" t="n">
        <v>0.0545681735873024</v>
      </c>
      <c r="Z13" s="22"/>
      <c r="AA13" s="22" t="n">
        <v>0.0467369743612647</v>
      </c>
      <c r="AB13" s="22" t="n">
        <v>0.0600737556904879</v>
      </c>
      <c r="AC13" s="22" t="n">
        <v>0.0834164389608418</v>
      </c>
      <c r="AD13" s="22"/>
      <c r="AE13" s="22" t="n">
        <v>0.0635948445936562</v>
      </c>
      <c r="AF13" s="22" t="n">
        <v>0.0644966987075731</v>
      </c>
      <c r="AG13" s="22" t="n">
        <v>0.0672279142952069</v>
      </c>
      <c r="AH13" s="22"/>
      <c r="AI13" s="22" t="n">
        <v>0.0494731718447051</v>
      </c>
      <c r="AJ13" s="22" t="n">
        <v>0.0525599412197086</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0.0373779736374637</v>
      </c>
      <c r="D9" s="16" t="n">
        <v>0.0454639745753663</v>
      </c>
      <c r="E9" s="16" t="n">
        <v>0.0302659776706445</v>
      </c>
      <c r="F9" s="16"/>
      <c r="G9" s="16" t="n">
        <v>0.0365949591239362</v>
      </c>
      <c r="H9" s="16" t="n">
        <v>0.0523739379348143</v>
      </c>
      <c r="I9" s="16" t="n">
        <v>0.023736224318489</v>
      </c>
      <c r="J9" s="16"/>
      <c r="K9" s="16" t="n">
        <v>0.0317382969117689</v>
      </c>
      <c r="L9" s="16" t="n">
        <v>0.0139826516057286</v>
      </c>
      <c r="M9" s="16" t="n">
        <v>0.0499194313675749</v>
      </c>
      <c r="N9" s="16" t="n">
        <v>0.0570954783099404</v>
      </c>
      <c r="O9" s="16" t="n">
        <v>0.0559174351056557</v>
      </c>
      <c r="P9" s="16" t="n">
        <v>0.0477396486737919</v>
      </c>
      <c r="Q9" s="16" t="n">
        <v>0.0400642313939771</v>
      </c>
      <c r="R9" s="16" t="n">
        <v>0.0261331865004518</v>
      </c>
      <c r="S9" s="16" t="n">
        <v>0.0228188449242702</v>
      </c>
      <c r="T9" s="16" t="n">
        <v>0.0271092727563337</v>
      </c>
      <c r="U9" s="16" t="n">
        <v>0.0543906010743963</v>
      </c>
      <c r="V9" s="16" t="n">
        <v>0.0638771675656275</v>
      </c>
      <c r="W9" s="16"/>
      <c r="X9" s="16" t="n">
        <v>0.0302144026460219</v>
      </c>
      <c r="Y9" s="16" t="n">
        <v>0.0496167559894159</v>
      </c>
      <c r="Z9" s="16"/>
      <c r="AA9" s="16" t="n">
        <v>0.025499219475195</v>
      </c>
      <c r="AB9" s="16" t="n">
        <v>0.046503274566675</v>
      </c>
      <c r="AC9" s="16" t="n">
        <v>0.0337517396271296</v>
      </c>
      <c r="AD9" s="16"/>
      <c r="AE9" s="16" t="n">
        <v>0.0420122556399562</v>
      </c>
      <c r="AF9" s="16" t="n">
        <v>0.029239384129524</v>
      </c>
      <c r="AG9" s="16" t="n">
        <v>0.0424338138593853</v>
      </c>
      <c r="AH9" s="16"/>
      <c r="AI9" s="16" t="n">
        <v>0.0258019415742046</v>
      </c>
      <c r="AJ9" s="16" t="n">
        <v>0.043924667403927</v>
      </c>
    </row>
    <row r="10">
      <c r="B10" s="17" t="s">
        <v>58</v>
      </c>
      <c r="C10" s="16" t="n">
        <v>0.171005539541309</v>
      </c>
      <c r="D10" s="16" t="n">
        <v>0.16814961363993</v>
      </c>
      <c r="E10" s="16" t="n">
        <v>0.175520591373884</v>
      </c>
      <c r="F10" s="16"/>
      <c r="G10" s="16" t="n">
        <v>0.16434452052427</v>
      </c>
      <c r="H10" s="16" t="n">
        <v>0.168691097547755</v>
      </c>
      <c r="I10" s="16" t="n">
        <v>0.175789535904007</v>
      </c>
      <c r="J10" s="16"/>
      <c r="K10" s="16" t="n">
        <v>0.17423620446296</v>
      </c>
      <c r="L10" s="16" t="n">
        <v>0.163135451819193</v>
      </c>
      <c r="M10" s="16" t="n">
        <v>0.184071491230466</v>
      </c>
      <c r="N10" s="16" t="n">
        <v>0.154040860712749</v>
      </c>
      <c r="O10" s="16" t="n">
        <v>0.163452288070689</v>
      </c>
      <c r="P10" s="16" t="n">
        <v>0.17129495616139</v>
      </c>
      <c r="Q10" s="16" t="n">
        <v>0.145221395207991</v>
      </c>
      <c r="R10" s="16" t="n">
        <v>0.164303494906056</v>
      </c>
      <c r="S10" s="16" t="n">
        <v>0.16858327308796</v>
      </c>
      <c r="T10" s="16" t="n">
        <v>0.256569193083202</v>
      </c>
      <c r="U10" s="16" t="n">
        <v>0.153058382814099</v>
      </c>
      <c r="V10" s="16" t="n">
        <v>0.104100143225477</v>
      </c>
      <c r="W10" s="16"/>
      <c r="X10" s="16" t="n">
        <v>0.16981496898414</v>
      </c>
      <c r="Y10" s="16" t="n">
        <v>0.173039599640836</v>
      </c>
      <c r="Z10" s="16"/>
      <c r="AA10" s="16" t="n">
        <v>0.198398555193311</v>
      </c>
      <c r="AB10" s="16" t="n">
        <v>0.154292238872525</v>
      </c>
      <c r="AC10" s="16" t="n">
        <v>0.173576095235904</v>
      </c>
      <c r="AD10" s="16"/>
      <c r="AE10" s="16" t="n">
        <v>0.164088453598041</v>
      </c>
      <c r="AF10" s="16" t="n">
        <v>0.171791753871099</v>
      </c>
      <c r="AG10" s="16" t="n">
        <v>0.187704919484626</v>
      </c>
      <c r="AH10" s="16"/>
      <c r="AI10" s="16" t="n">
        <v>0.166299023651838</v>
      </c>
      <c r="AJ10" s="16" t="n">
        <v>0.190850323152463</v>
      </c>
    </row>
    <row r="11">
      <c r="B11" s="17" t="s">
        <v>308</v>
      </c>
      <c r="C11" s="16" t="n">
        <v>0.339435892528721</v>
      </c>
      <c r="D11" s="16" t="n">
        <v>0.328809321244353</v>
      </c>
      <c r="E11" s="16" t="n">
        <v>0.349331724751272</v>
      </c>
      <c r="F11" s="16"/>
      <c r="G11" s="16" t="n">
        <v>0.307199917051954</v>
      </c>
      <c r="H11" s="16" t="n">
        <v>0.341414323284681</v>
      </c>
      <c r="I11" s="16" t="n">
        <v>0.350327217508521</v>
      </c>
      <c r="J11" s="16"/>
      <c r="K11" s="16" t="n">
        <v>0.376582654519375</v>
      </c>
      <c r="L11" s="16" t="n">
        <v>0.344569115496486</v>
      </c>
      <c r="M11" s="16" t="n">
        <v>0.325915320616413</v>
      </c>
      <c r="N11" s="16" t="n">
        <v>0.376267379495386</v>
      </c>
      <c r="O11" s="16" t="n">
        <v>0.30785351298349</v>
      </c>
      <c r="P11" s="16" t="n">
        <v>0.290317360975448</v>
      </c>
      <c r="Q11" s="16" t="n">
        <v>0.333591016417853</v>
      </c>
      <c r="R11" s="16" t="n">
        <v>0.278871572378133</v>
      </c>
      <c r="S11" s="16" t="n">
        <v>0.361662854648487</v>
      </c>
      <c r="T11" s="16" t="n">
        <v>0.328690591667365</v>
      </c>
      <c r="U11" s="16" t="n">
        <v>0.376812792419686</v>
      </c>
      <c r="V11" s="16" t="n">
        <v>0.279430053202355</v>
      </c>
      <c r="W11" s="16"/>
      <c r="X11" s="16" t="n">
        <v>0.345871058251793</v>
      </c>
      <c r="Y11" s="16" t="n">
        <v>0.328441572408558</v>
      </c>
      <c r="Z11" s="16"/>
      <c r="AA11" s="16" t="n">
        <v>0.384466756431521</v>
      </c>
      <c r="AB11" s="16" t="n">
        <v>0.340172685518473</v>
      </c>
      <c r="AC11" s="16" t="n">
        <v>0.305927414548087</v>
      </c>
      <c r="AD11" s="16"/>
      <c r="AE11" s="16" t="n">
        <v>0.356007094007841</v>
      </c>
      <c r="AF11" s="16" t="n">
        <v>0.337808651602348</v>
      </c>
      <c r="AG11" s="16" t="n">
        <v>0.29888241045457</v>
      </c>
      <c r="AH11" s="16"/>
      <c r="AI11" s="16" t="n">
        <v>0.372961800919833</v>
      </c>
      <c r="AJ11" s="16" t="n">
        <v>0.350371309420943</v>
      </c>
    </row>
    <row r="12">
      <c r="B12" s="17" t="s">
        <v>61</v>
      </c>
      <c r="C12" s="16" t="n">
        <v>0.146920465082373</v>
      </c>
      <c r="D12" s="16" t="n">
        <v>0.167901818631119</v>
      </c>
      <c r="E12" s="16" t="n">
        <v>0.125907234512212</v>
      </c>
      <c r="F12" s="16"/>
      <c r="G12" s="16" t="n">
        <v>0.120768163348191</v>
      </c>
      <c r="H12" s="16" t="n">
        <v>0.131093768916253</v>
      </c>
      <c r="I12" s="16" t="n">
        <v>0.171973408634275</v>
      </c>
      <c r="J12" s="16"/>
      <c r="K12" s="16" t="n">
        <v>0.185932845483411</v>
      </c>
      <c r="L12" s="16" t="n">
        <v>0.126691542494654</v>
      </c>
      <c r="M12" s="16" t="n">
        <v>0.0917073732731047</v>
      </c>
      <c r="N12" s="16" t="n">
        <v>0.122393433692949</v>
      </c>
      <c r="O12" s="16" t="n">
        <v>0.16843030802524</v>
      </c>
      <c r="P12" s="16" t="n">
        <v>0.209159726173859</v>
      </c>
      <c r="Q12" s="16" t="n">
        <v>0.167555032069881</v>
      </c>
      <c r="R12" s="16" t="n">
        <v>0.156621774798741</v>
      </c>
      <c r="S12" s="16" t="n">
        <v>0.125686506066931</v>
      </c>
      <c r="T12" s="16" t="n">
        <v>0.107647783734309</v>
      </c>
      <c r="U12" s="16" t="n">
        <v>0.113831920685712</v>
      </c>
      <c r="V12" s="16" t="n">
        <v>0.197003530240073</v>
      </c>
      <c r="W12" s="16"/>
      <c r="X12" s="16" t="n">
        <v>0.125183477745704</v>
      </c>
      <c r="Y12" s="16" t="n">
        <v>0.184057565743267</v>
      </c>
      <c r="Z12" s="16"/>
      <c r="AA12" s="16" t="n">
        <v>0.184078455818184</v>
      </c>
      <c r="AB12" s="16" t="n">
        <v>0.120901640443906</v>
      </c>
      <c r="AC12" s="16" t="n">
        <v>0.154884962254577</v>
      </c>
      <c r="AD12" s="16"/>
      <c r="AE12" s="16" t="n">
        <v>0.178068617563416</v>
      </c>
      <c r="AF12" s="16" t="n">
        <v>0.133934920149038</v>
      </c>
      <c r="AG12" s="16" t="n">
        <v>0.0918783259776843</v>
      </c>
      <c r="AH12" s="16"/>
      <c r="AI12" s="16" t="n">
        <v>0.188484063228215</v>
      </c>
      <c r="AJ12" s="16" t="n">
        <v>0.122708775350956</v>
      </c>
    </row>
    <row r="13">
      <c r="B13" s="17" t="s">
        <v>94</v>
      </c>
      <c r="C13" s="22" t="n">
        <v>0.305260129210134</v>
      </c>
      <c r="D13" s="22" t="n">
        <v>0.289675271909232</v>
      </c>
      <c r="E13" s="22" t="n">
        <v>0.318974471691987</v>
      </c>
      <c r="F13" s="22"/>
      <c r="G13" s="22" t="n">
        <v>0.371092439951649</v>
      </c>
      <c r="H13" s="22" t="n">
        <v>0.306426872316496</v>
      </c>
      <c r="I13" s="22" t="n">
        <v>0.278173613634709</v>
      </c>
      <c r="J13" s="22"/>
      <c r="K13" s="22" t="n">
        <v>0.231509998622486</v>
      </c>
      <c r="L13" s="22" t="n">
        <v>0.351621238583939</v>
      </c>
      <c r="M13" s="22" t="n">
        <v>0.348386383512441</v>
      </c>
      <c r="N13" s="22" t="n">
        <v>0.290202847788977</v>
      </c>
      <c r="O13" s="22" t="n">
        <v>0.304346455814925</v>
      </c>
      <c r="P13" s="22" t="n">
        <v>0.281488308015511</v>
      </c>
      <c r="Q13" s="22" t="n">
        <v>0.313568324910297</v>
      </c>
      <c r="R13" s="22" t="n">
        <v>0.374069971416618</v>
      </c>
      <c r="S13" s="22" t="n">
        <v>0.321248521272351</v>
      </c>
      <c r="T13" s="22" t="n">
        <v>0.27998315875879</v>
      </c>
      <c r="U13" s="22" t="n">
        <v>0.301906303006107</v>
      </c>
      <c r="V13" s="22" t="n">
        <v>0.355589105766468</v>
      </c>
      <c r="W13" s="22"/>
      <c r="X13" s="22" t="n">
        <v>0.328916092372342</v>
      </c>
      <c r="Y13" s="22" t="n">
        <v>0.264844506217923</v>
      </c>
      <c r="Z13" s="22"/>
      <c r="AA13" s="22" t="n">
        <v>0.207557013081789</v>
      </c>
      <c r="AB13" s="22" t="n">
        <v>0.33813016059842</v>
      </c>
      <c r="AC13" s="22" t="n">
        <v>0.331859788334302</v>
      </c>
      <c r="AD13" s="22"/>
      <c r="AE13" s="22" t="n">
        <v>0.259823579190745</v>
      </c>
      <c r="AF13" s="22" t="n">
        <v>0.327225290247991</v>
      </c>
      <c r="AG13" s="22" t="n">
        <v>0.379100530223735</v>
      </c>
      <c r="AH13" s="22"/>
      <c r="AI13" s="22" t="n">
        <v>0.246453170625908</v>
      </c>
      <c r="AJ13" s="22" t="n">
        <v>0.292144924671712</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0.0343676992274729</v>
      </c>
      <c r="D9" s="16" t="n">
        <v>0.0426612925437753</v>
      </c>
      <c r="E9" s="16" t="n">
        <v>0.0259372869533919</v>
      </c>
      <c r="F9" s="16"/>
      <c r="G9" s="16" t="n">
        <v>0.0435515443935221</v>
      </c>
      <c r="H9" s="16" t="n">
        <v>0.0344393178397173</v>
      </c>
      <c r="I9" s="16" t="n">
        <v>0.030673827421923</v>
      </c>
      <c r="J9" s="16"/>
      <c r="K9" s="16" t="n">
        <v>0.0129201129082603</v>
      </c>
      <c r="L9" s="16" t="n">
        <v>0.0275279944149395</v>
      </c>
      <c r="M9" s="16" t="n">
        <v>0.0772972411362978</v>
      </c>
      <c r="N9" s="16" t="n">
        <v>0.0245692078229522</v>
      </c>
      <c r="O9" s="16" t="n">
        <v>0.0281690234681276</v>
      </c>
      <c r="P9" s="16" t="n">
        <v>0.027836387337023</v>
      </c>
      <c r="Q9" s="16" t="n">
        <v>0.0243304123028187</v>
      </c>
      <c r="R9" s="16" t="n">
        <v>0.0262356127401399</v>
      </c>
      <c r="S9" s="16" t="n">
        <v>0.0297129007046819</v>
      </c>
      <c r="T9" s="16" t="n">
        <v>0.0370595093734965</v>
      </c>
      <c r="U9" s="16" t="n">
        <v>0.0938340447552534</v>
      </c>
      <c r="V9" s="16" t="n">
        <v>0.0761298456026687</v>
      </c>
      <c r="W9" s="16"/>
      <c r="X9" s="16" t="n">
        <v>0.036973233225364</v>
      </c>
      <c r="Y9" s="16" t="n">
        <v>0.0299162093840836</v>
      </c>
      <c r="Z9" s="16"/>
      <c r="AA9" s="16" t="n">
        <v>0.0203349946754927</v>
      </c>
      <c r="AB9" s="16" t="n">
        <v>0.0363665869068204</v>
      </c>
      <c r="AC9" s="16" t="n">
        <v>0.0418290402525086</v>
      </c>
      <c r="AD9" s="16"/>
      <c r="AE9" s="16" t="n">
        <v>0.0298273474488233</v>
      </c>
      <c r="AF9" s="16" t="n">
        <v>0.0327561031557498</v>
      </c>
      <c r="AG9" s="16" t="n">
        <v>0.0498696490589026</v>
      </c>
      <c r="AH9" s="16"/>
      <c r="AI9" s="16" t="n">
        <v>0.0317857368821766</v>
      </c>
      <c r="AJ9" s="16" t="n">
        <v>0.0323869897202811</v>
      </c>
    </row>
    <row r="10">
      <c r="B10" s="17" t="s">
        <v>58</v>
      </c>
      <c r="C10" s="16" t="n">
        <v>0.139124847101157</v>
      </c>
      <c r="D10" s="16" t="n">
        <v>0.163194193048159</v>
      </c>
      <c r="E10" s="16" t="n">
        <v>0.117581547173547</v>
      </c>
      <c r="F10" s="16"/>
      <c r="G10" s="16" t="n">
        <v>0.114091454943822</v>
      </c>
      <c r="H10" s="16" t="n">
        <v>0.155844593672479</v>
      </c>
      <c r="I10" s="16" t="n">
        <v>0.133457341703257</v>
      </c>
      <c r="J10" s="16"/>
      <c r="K10" s="16" t="n">
        <v>0.141410524384974</v>
      </c>
      <c r="L10" s="16" t="n">
        <v>0.111614407949317</v>
      </c>
      <c r="M10" s="16" t="n">
        <v>0.127708314010355</v>
      </c>
      <c r="N10" s="16" t="n">
        <v>0.170951747148905</v>
      </c>
      <c r="O10" s="16" t="n">
        <v>0.107972573985584</v>
      </c>
      <c r="P10" s="16" t="n">
        <v>0.155808809611716</v>
      </c>
      <c r="Q10" s="16" t="n">
        <v>0.135176785433492</v>
      </c>
      <c r="R10" s="16" t="n">
        <v>0.138067882165916</v>
      </c>
      <c r="S10" s="16" t="n">
        <v>0.160455034524862</v>
      </c>
      <c r="T10" s="16" t="n">
        <v>0.194915524694612</v>
      </c>
      <c r="U10" s="16" t="n">
        <v>0.107227201081696</v>
      </c>
      <c r="V10" s="16" t="n">
        <v>0.0368471280998151</v>
      </c>
      <c r="W10" s="16"/>
      <c r="X10" s="16" t="n">
        <v>0.145147779445082</v>
      </c>
      <c r="Y10" s="16" t="n">
        <v>0.128834817426587</v>
      </c>
      <c r="Z10" s="16"/>
      <c r="AA10" s="16" t="n">
        <v>0.142679703140347</v>
      </c>
      <c r="AB10" s="16" t="n">
        <v>0.134262983776364</v>
      </c>
      <c r="AC10" s="16" t="n">
        <v>0.143060366048467</v>
      </c>
      <c r="AD10" s="16"/>
      <c r="AE10" s="16" t="n">
        <v>0.141801441230836</v>
      </c>
      <c r="AF10" s="16" t="n">
        <v>0.140030521193028</v>
      </c>
      <c r="AG10" s="16" t="n">
        <v>0.130080966982128</v>
      </c>
      <c r="AH10" s="16"/>
      <c r="AI10" s="16" t="n">
        <v>0.1481731127125</v>
      </c>
      <c r="AJ10" s="16" t="n">
        <v>0.142943046500872</v>
      </c>
    </row>
    <row r="11">
      <c r="B11" s="17" t="s">
        <v>308</v>
      </c>
      <c r="C11" s="16" t="n">
        <v>0.41033972070949</v>
      </c>
      <c r="D11" s="16" t="n">
        <v>0.399133096567003</v>
      </c>
      <c r="E11" s="16" t="n">
        <v>0.418276510820719</v>
      </c>
      <c r="F11" s="16"/>
      <c r="G11" s="16" t="n">
        <v>0.38314145742911</v>
      </c>
      <c r="H11" s="16" t="n">
        <v>0.402482172723709</v>
      </c>
      <c r="I11" s="16" t="n">
        <v>0.428391938310768</v>
      </c>
      <c r="J11" s="16"/>
      <c r="K11" s="16" t="n">
        <v>0.399040239862378</v>
      </c>
      <c r="L11" s="16" t="n">
        <v>0.430375285585509</v>
      </c>
      <c r="M11" s="16" t="n">
        <v>0.397251219869845</v>
      </c>
      <c r="N11" s="16" t="n">
        <v>0.378583083095156</v>
      </c>
      <c r="O11" s="16" t="n">
        <v>0.398584392085847</v>
      </c>
      <c r="P11" s="16" t="n">
        <v>0.409991342252359</v>
      </c>
      <c r="Q11" s="16" t="n">
        <v>0.475614211209964</v>
      </c>
      <c r="R11" s="16" t="n">
        <v>0.415845207844445</v>
      </c>
      <c r="S11" s="16" t="n">
        <v>0.396628432236299</v>
      </c>
      <c r="T11" s="16" t="n">
        <v>0.383720078372622</v>
      </c>
      <c r="U11" s="16" t="n">
        <v>0.369563426867834</v>
      </c>
      <c r="V11" s="16" t="n">
        <v>0.537609397203559</v>
      </c>
      <c r="W11" s="16"/>
      <c r="X11" s="16" t="n">
        <v>0.418279334373147</v>
      </c>
      <c r="Y11" s="16" t="n">
        <v>0.396775088809536</v>
      </c>
      <c r="Z11" s="16"/>
      <c r="AA11" s="16" t="n">
        <v>0.463762127969522</v>
      </c>
      <c r="AB11" s="16" t="n">
        <v>0.398980945179162</v>
      </c>
      <c r="AC11" s="16" t="n">
        <v>0.386948943334952</v>
      </c>
      <c r="AD11" s="16"/>
      <c r="AE11" s="16" t="n">
        <v>0.411019547832216</v>
      </c>
      <c r="AF11" s="16" t="n">
        <v>0.432534454367466</v>
      </c>
      <c r="AG11" s="16" t="n">
        <v>0.361168990003659</v>
      </c>
      <c r="AH11" s="16"/>
      <c r="AI11" s="16" t="n">
        <v>0.386218847528785</v>
      </c>
      <c r="AJ11" s="16" t="n">
        <v>0.479980310156132</v>
      </c>
    </row>
    <row r="12">
      <c r="B12" s="17" t="s">
        <v>61</v>
      </c>
      <c r="C12" s="16" t="n">
        <v>0.212302744370134</v>
      </c>
      <c r="D12" s="16" t="n">
        <v>0.207323840926582</v>
      </c>
      <c r="E12" s="16" t="n">
        <v>0.218800730925702</v>
      </c>
      <c r="F12" s="16"/>
      <c r="G12" s="16" t="n">
        <v>0.1837036269188</v>
      </c>
      <c r="H12" s="16" t="n">
        <v>0.208513848109789</v>
      </c>
      <c r="I12" s="16" t="n">
        <v>0.227123104238669</v>
      </c>
      <c r="J12" s="16"/>
      <c r="K12" s="16" t="n">
        <v>0.30060964898004</v>
      </c>
      <c r="L12" s="16" t="n">
        <v>0.192809124128529</v>
      </c>
      <c r="M12" s="16" t="n">
        <v>0.176439015533146</v>
      </c>
      <c r="N12" s="16" t="n">
        <v>0.202865844244001</v>
      </c>
      <c r="O12" s="16" t="n">
        <v>0.253248698976452</v>
      </c>
      <c r="P12" s="16" t="n">
        <v>0.204615642772274</v>
      </c>
      <c r="Q12" s="16" t="n">
        <v>0.163316167393733</v>
      </c>
      <c r="R12" s="16" t="n">
        <v>0.185354297727037</v>
      </c>
      <c r="S12" s="16" t="n">
        <v>0.189128227992133</v>
      </c>
      <c r="T12" s="16" t="n">
        <v>0.197388015898647</v>
      </c>
      <c r="U12" s="16" t="n">
        <v>0.225519160517341</v>
      </c>
      <c r="V12" s="16" t="n">
        <v>0.205416996290845</v>
      </c>
      <c r="W12" s="16"/>
      <c r="X12" s="16" t="n">
        <v>0.169803106262665</v>
      </c>
      <c r="Y12" s="16" t="n">
        <v>0.284912315972823</v>
      </c>
      <c r="Z12" s="16"/>
      <c r="AA12" s="16" t="n">
        <v>0.243043579538825</v>
      </c>
      <c r="AB12" s="16" t="n">
        <v>0.20275286595749</v>
      </c>
      <c r="AC12" s="16" t="n">
        <v>0.202873966584039</v>
      </c>
      <c r="AD12" s="16"/>
      <c r="AE12" s="16" t="n">
        <v>0.239671291581477</v>
      </c>
      <c r="AF12" s="16" t="n">
        <v>0.186393393739929</v>
      </c>
      <c r="AG12" s="16" t="n">
        <v>0.194882189693043</v>
      </c>
      <c r="AH12" s="16"/>
      <c r="AI12" s="16" t="n">
        <v>0.296996857672189</v>
      </c>
      <c r="AJ12" s="16" t="n">
        <v>0.157998229507556</v>
      </c>
    </row>
    <row r="13">
      <c r="B13" s="17" t="s">
        <v>94</v>
      </c>
      <c r="C13" s="22" t="n">
        <v>0.203864988591747</v>
      </c>
      <c r="D13" s="22" t="n">
        <v>0.18768757691448</v>
      </c>
      <c r="E13" s="22" t="n">
        <v>0.21940392412664</v>
      </c>
      <c r="F13" s="22"/>
      <c r="G13" s="22" t="n">
        <v>0.275511916314745</v>
      </c>
      <c r="H13" s="22" t="n">
        <v>0.198720067654306</v>
      </c>
      <c r="I13" s="22" t="n">
        <v>0.180353788325383</v>
      </c>
      <c r="J13" s="22"/>
      <c r="K13" s="22" t="n">
        <v>0.146019473864348</v>
      </c>
      <c r="L13" s="22" t="n">
        <v>0.237673187921706</v>
      </c>
      <c r="M13" s="22" t="n">
        <v>0.221304209450356</v>
      </c>
      <c r="N13" s="22" t="n">
        <v>0.223030117688985</v>
      </c>
      <c r="O13" s="22" t="n">
        <v>0.212025311483989</v>
      </c>
      <c r="P13" s="22" t="n">
        <v>0.201747818026629</v>
      </c>
      <c r="Q13" s="22" t="n">
        <v>0.201562423659993</v>
      </c>
      <c r="R13" s="22" t="n">
        <v>0.234496999522461</v>
      </c>
      <c r="S13" s="22" t="n">
        <v>0.224075404542024</v>
      </c>
      <c r="T13" s="22" t="n">
        <v>0.186916871660622</v>
      </c>
      <c r="U13" s="22" t="n">
        <v>0.203856166777876</v>
      </c>
      <c r="V13" s="22" t="n">
        <v>0.143996632803113</v>
      </c>
      <c r="W13" s="22"/>
      <c r="X13" s="22" t="n">
        <v>0.229796546693742</v>
      </c>
      <c r="Y13" s="22" t="n">
        <v>0.15956156840697</v>
      </c>
      <c r="Z13" s="22"/>
      <c r="AA13" s="22" t="n">
        <v>0.130179594675814</v>
      </c>
      <c r="AB13" s="22" t="n">
        <v>0.227636618180164</v>
      </c>
      <c r="AC13" s="22" t="n">
        <v>0.225287683780033</v>
      </c>
      <c r="AD13" s="22"/>
      <c r="AE13" s="22" t="n">
        <v>0.177680371906647</v>
      </c>
      <c r="AF13" s="22" t="n">
        <v>0.208285527543827</v>
      </c>
      <c r="AG13" s="22" t="n">
        <v>0.263998204262267</v>
      </c>
      <c r="AH13" s="22"/>
      <c r="AI13" s="22" t="n">
        <v>0.136825445204349</v>
      </c>
      <c r="AJ13" s="22" t="n">
        <v>0.186691424115159</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0.0287388381442057</v>
      </c>
      <c r="D9" s="16" t="n">
        <v>0.0287923305874337</v>
      </c>
      <c r="E9" s="16" t="n">
        <v>0.0283945312076612</v>
      </c>
      <c r="F9" s="16"/>
      <c r="G9" s="16" t="n">
        <v>0.0405531686492254</v>
      </c>
      <c r="H9" s="16" t="n">
        <v>0.0297949290920479</v>
      </c>
      <c r="I9" s="16" t="n">
        <v>0.0230901602173725</v>
      </c>
      <c r="J9" s="16"/>
      <c r="K9" s="16" t="n">
        <v>0.0163557642586619</v>
      </c>
      <c r="L9" s="16" t="n">
        <v>0.0419988424572131</v>
      </c>
      <c r="M9" s="16" t="n">
        <v>0.0348711081861764</v>
      </c>
      <c r="N9" s="16" t="n">
        <v>0.00763706572053126</v>
      </c>
      <c r="O9" s="16" t="n">
        <v>0.028546830701596</v>
      </c>
      <c r="P9" s="16" t="n">
        <v>0.0596121692362627</v>
      </c>
      <c r="Q9" s="16" t="n">
        <v>0.023805861486711</v>
      </c>
      <c r="R9" s="16" t="n">
        <v>0.021310662840907</v>
      </c>
      <c r="S9" s="16" t="n">
        <v>0.011215826727161</v>
      </c>
      <c r="T9" s="16" t="n">
        <v>0.0358164187218722</v>
      </c>
      <c r="U9" s="16" t="n">
        <v>0.0359705465004798</v>
      </c>
      <c r="V9" s="16" t="n">
        <v>0.0418763999247722</v>
      </c>
      <c r="W9" s="16"/>
      <c r="X9" s="16" t="n">
        <v>0.0294837309317448</v>
      </c>
      <c r="Y9" s="16" t="n">
        <v>0.0274662073971773</v>
      </c>
      <c r="Z9" s="16"/>
      <c r="AA9" s="16" t="n">
        <v>0.0132584775258463</v>
      </c>
      <c r="AB9" s="16" t="n">
        <v>0.0325517675539213</v>
      </c>
      <c r="AC9" s="16" t="n">
        <v>0.0348193651340899</v>
      </c>
      <c r="AD9" s="16"/>
      <c r="AE9" s="16" t="n">
        <v>0.0254271731653859</v>
      </c>
      <c r="AF9" s="16" t="n">
        <v>0.0263233285522193</v>
      </c>
      <c r="AG9" s="16" t="n">
        <v>0.042692021849243</v>
      </c>
      <c r="AH9" s="16"/>
      <c r="AI9" s="16" t="n">
        <v>0.0149844359675081</v>
      </c>
      <c r="AJ9" s="16" t="n">
        <v>0.0323576521353701</v>
      </c>
    </row>
    <row r="10">
      <c r="B10" s="17" t="s">
        <v>58</v>
      </c>
      <c r="C10" s="16" t="n">
        <v>0.0978134006736682</v>
      </c>
      <c r="D10" s="16" t="n">
        <v>0.110665421687629</v>
      </c>
      <c r="E10" s="16" t="n">
        <v>0.0866222615210066</v>
      </c>
      <c r="F10" s="16"/>
      <c r="G10" s="16" t="n">
        <v>0.0970891137503339</v>
      </c>
      <c r="H10" s="16" t="n">
        <v>0.109635897186567</v>
      </c>
      <c r="I10" s="16" t="n">
        <v>0.0871007889827229</v>
      </c>
      <c r="J10" s="16"/>
      <c r="K10" s="16" t="n">
        <v>0.106570206635439</v>
      </c>
      <c r="L10" s="16" t="n">
        <v>0.103718058012141</v>
      </c>
      <c r="M10" s="16" t="n">
        <v>0.11583461896965</v>
      </c>
      <c r="N10" s="16" t="n">
        <v>0.086976646131882</v>
      </c>
      <c r="O10" s="16" t="n">
        <v>0.0966474881859914</v>
      </c>
      <c r="P10" s="16" t="n">
        <v>0.0749982826168098</v>
      </c>
      <c r="Q10" s="16" t="n">
        <v>0.0831688301531446</v>
      </c>
      <c r="R10" s="16" t="n">
        <v>0.101660603762233</v>
      </c>
      <c r="S10" s="16" t="n">
        <v>0.126904437154722</v>
      </c>
      <c r="T10" s="16" t="n">
        <v>0.0877856936702292</v>
      </c>
      <c r="U10" s="16" t="n">
        <v>0.0776296545942991</v>
      </c>
      <c r="V10" s="16" t="n">
        <v>0.0665269810086571</v>
      </c>
      <c r="W10" s="16"/>
      <c r="X10" s="16" t="n">
        <v>0.105487839124577</v>
      </c>
      <c r="Y10" s="16" t="n">
        <v>0.084701814010209</v>
      </c>
      <c r="Z10" s="16"/>
      <c r="AA10" s="16" t="n">
        <v>0.099169334348855</v>
      </c>
      <c r="AB10" s="16" t="n">
        <v>0.0967131186815048</v>
      </c>
      <c r="AC10" s="16" t="n">
        <v>0.0983057730297356</v>
      </c>
      <c r="AD10" s="16"/>
      <c r="AE10" s="16" t="n">
        <v>0.0920128676951973</v>
      </c>
      <c r="AF10" s="16" t="n">
        <v>0.112432540662132</v>
      </c>
      <c r="AG10" s="16" t="n">
        <v>0.0820262450438795</v>
      </c>
      <c r="AH10" s="16"/>
      <c r="AI10" s="16" t="n">
        <v>0.0799302353415072</v>
      </c>
      <c r="AJ10" s="16" t="n">
        <v>0.11544607189645</v>
      </c>
    </row>
    <row r="11">
      <c r="B11" s="17" t="s">
        <v>308</v>
      </c>
      <c r="C11" s="16" t="n">
        <v>0.398132925861627</v>
      </c>
      <c r="D11" s="16" t="n">
        <v>0.379532333310105</v>
      </c>
      <c r="E11" s="16" t="n">
        <v>0.413424179563982</v>
      </c>
      <c r="F11" s="16"/>
      <c r="G11" s="16" t="n">
        <v>0.324487448961849</v>
      </c>
      <c r="H11" s="16" t="n">
        <v>0.411586920848118</v>
      </c>
      <c r="I11" s="16" t="n">
        <v>0.414703394400518</v>
      </c>
      <c r="J11" s="16"/>
      <c r="K11" s="16" t="n">
        <v>0.386073536138223</v>
      </c>
      <c r="L11" s="16" t="n">
        <v>0.393522634570077</v>
      </c>
      <c r="M11" s="16" t="n">
        <v>0.431583303398636</v>
      </c>
      <c r="N11" s="16" t="n">
        <v>0.378607060162011</v>
      </c>
      <c r="O11" s="16" t="n">
        <v>0.393276339082289</v>
      </c>
      <c r="P11" s="16" t="n">
        <v>0.386423231571619</v>
      </c>
      <c r="Q11" s="16" t="n">
        <v>0.420108814426682</v>
      </c>
      <c r="R11" s="16" t="n">
        <v>0.437388744989799</v>
      </c>
      <c r="S11" s="16" t="n">
        <v>0.378958823351211</v>
      </c>
      <c r="T11" s="16" t="n">
        <v>0.430657978995144</v>
      </c>
      <c r="U11" s="16" t="n">
        <v>0.397749167930547</v>
      </c>
      <c r="V11" s="16" t="n">
        <v>0.353180440423096</v>
      </c>
      <c r="W11" s="16"/>
      <c r="X11" s="16" t="n">
        <v>0.421981058210268</v>
      </c>
      <c r="Y11" s="16" t="n">
        <v>0.357388986607831</v>
      </c>
      <c r="Z11" s="16"/>
      <c r="AA11" s="16" t="n">
        <v>0.437348426742374</v>
      </c>
      <c r="AB11" s="16" t="n">
        <v>0.392526747416493</v>
      </c>
      <c r="AC11" s="16" t="n">
        <v>0.377308542698201</v>
      </c>
      <c r="AD11" s="16"/>
      <c r="AE11" s="16" t="n">
        <v>0.389827990523305</v>
      </c>
      <c r="AF11" s="16" t="n">
        <v>0.400136663374393</v>
      </c>
      <c r="AG11" s="16" t="n">
        <v>0.415921270479807</v>
      </c>
      <c r="AH11" s="16"/>
      <c r="AI11" s="16" t="n">
        <v>0.427126596580661</v>
      </c>
      <c r="AJ11" s="16" t="n">
        <v>0.42793350310166</v>
      </c>
    </row>
    <row r="12">
      <c r="B12" s="17" t="s">
        <v>61</v>
      </c>
      <c r="C12" s="16" t="n">
        <v>0.38378233060481</v>
      </c>
      <c r="D12" s="16" t="n">
        <v>0.3885771674688</v>
      </c>
      <c r="E12" s="16" t="n">
        <v>0.381494578281254</v>
      </c>
      <c r="F12" s="16"/>
      <c r="G12" s="16" t="n">
        <v>0.457461574420052</v>
      </c>
      <c r="H12" s="16" t="n">
        <v>0.347896134447915</v>
      </c>
      <c r="I12" s="16" t="n">
        <v>0.388067594911014</v>
      </c>
      <c r="J12" s="16"/>
      <c r="K12" s="16" t="n">
        <v>0.407483357139892</v>
      </c>
      <c r="L12" s="16" t="n">
        <v>0.391019334660088</v>
      </c>
      <c r="M12" s="16" t="n">
        <v>0.306229657639451</v>
      </c>
      <c r="N12" s="16" t="n">
        <v>0.443784524504679</v>
      </c>
      <c r="O12" s="16" t="n">
        <v>0.382235778673812</v>
      </c>
      <c r="P12" s="16" t="n">
        <v>0.390505761245016</v>
      </c>
      <c r="Q12" s="16" t="n">
        <v>0.372186718120269</v>
      </c>
      <c r="R12" s="16" t="n">
        <v>0.338197029590652</v>
      </c>
      <c r="S12" s="16" t="n">
        <v>0.408768511420286</v>
      </c>
      <c r="T12" s="16" t="n">
        <v>0.320417190945149</v>
      </c>
      <c r="U12" s="16" t="n">
        <v>0.407037083819376</v>
      </c>
      <c r="V12" s="16" t="n">
        <v>0.398855086019662</v>
      </c>
      <c r="W12" s="16"/>
      <c r="X12" s="16" t="n">
        <v>0.344590344224775</v>
      </c>
      <c r="Y12" s="16" t="n">
        <v>0.450740861736696</v>
      </c>
      <c r="Z12" s="16"/>
      <c r="AA12" s="16" t="n">
        <v>0.40255147174183</v>
      </c>
      <c r="AB12" s="16" t="n">
        <v>0.380701253527643</v>
      </c>
      <c r="AC12" s="16" t="n">
        <v>0.374347635949692</v>
      </c>
      <c r="AD12" s="16"/>
      <c r="AE12" s="16" t="n">
        <v>0.40859301624984</v>
      </c>
      <c r="AF12" s="16" t="n">
        <v>0.375403718034142</v>
      </c>
      <c r="AG12" s="16" t="n">
        <v>0.335746062017426</v>
      </c>
      <c r="AH12" s="16"/>
      <c r="AI12" s="16" t="n">
        <v>0.404277373881363</v>
      </c>
      <c r="AJ12" s="16" t="n">
        <v>0.356007769480484</v>
      </c>
    </row>
    <row r="13">
      <c r="B13" s="17" t="s">
        <v>94</v>
      </c>
      <c r="C13" s="22" t="n">
        <v>0.0915325047156887</v>
      </c>
      <c r="D13" s="22" t="n">
        <v>0.0924327469460321</v>
      </c>
      <c r="E13" s="22" t="n">
        <v>0.0900644494260964</v>
      </c>
      <c r="F13" s="22"/>
      <c r="G13" s="22" t="n">
        <v>0.0804086942185405</v>
      </c>
      <c r="H13" s="22" t="n">
        <v>0.101086118425352</v>
      </c>
      <c r="I13" s="22" t="n">
        <v>0.087038061488373</v>
      </c>
      <c r="J13" s="22"/>
      <c r="K13" s="22" t="n">
        <v>0.0835171358277837</v>
      </c>
      <c r="L13" s="22" t="n">
        <v>0.0697411303004807</v>
      </c>
      <c r="M13" s="22" t="n">
        <v>0.111481311806086</v>
      </c>
      <c r="N13" s="22" t="n">
        <v>0.082994703480897</v>
      </c>
      <c r="O13" s="22" t="n">
        <v>0.0992935633563117</v>
      </c>
      <c r="P13" s="22" t="n">
        <v>0.0884605553302928</v>
      </c>
      <c r="Q13" s="22" t="n">
        <v>0.100729775813193</v>
      </c>
      <c r="R13" s="22" t="n">
        <v>0.101442958816409</v>
      </c>
      <c r="S13" s="22" t="n">
        <v>0.0741524013466207</v>
      </c>
      <c r="T13" s="22" t="n">
        <v>0.125322717667606</v>
      </c>
      <c r="U13" s="22" t="n">
        <v>0.0816135471552983</v>
      </c>
      <c r="V13" s="22" t="n">
        <v>0.139561092623813</v>
      </c>
      <c r="W13" s="22"/>
      <c r="X13" s="22" t="n">
        <v>0.0984570275086356</v>
      </c>
      <c r="Y13" s="22" t="n">
        <v>0.0797021302480865</v>
      </c>
      <c r="Z13" s="22"/>
      <c r="AA13" s="22" t="n">
        <v>0.0476722896410944</v>
      </c>
      <c r="AB13" s="22" t="n">
        <v>0.0975071128204385</v>
      </c>
      <c r="AC13" s="22" t="n">
        <v>0.115218683188281</v>
      </c>
      <c r="AD13" s="22"/>
      <c r="AE13" s="22" t="n">
        <v>0.0841389523662712</v>
      </c>
      <c r="AF13" s="22" t="n">
        <v>0.0857037493771133</v>
      </c>
      <c r="AG13" s="22" t="n">
        <v>0.123614400609644</v>
      </c>
      <c r="AH13" s="22"/>
      <c r="AI13" s="22" t="n">
        <v>0.0736813582289614</v>
      </c>
      <c r="AJ13" s="22" t="n">
        <v>0.0682550033860349</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322</v>
      </c>
    </row>
    <row r="6" ht="50" customHeight="1">
      <c r="B6" s="19" t="s">
        <v>15</v>
      </c>
      <c r="C6" s="19" t="s">
        <v>296</v>
      </c>
      <c r="D6" s="19" t="s">
        <v>297</v>
      </c>
      <c r="E6" s="19" t="s">
        <v>298</v>
      </c>
      <c r="F6" s="19" t="s">
        <v>299</v>
      </c>
      <c r="G6" s="19" t="s">
        <v>300</v>
      </c>
      <c r="H6" s="19" t="s">
        <v>301</v>
      </c>
      <c r="I6" s="19" t="s">
        <v>302</v>
      </c>
      <c r="J6" s="19" t="s">
        <v>303</v>
      </c>
      <c r="K6" s="19" t="s">
        <v>304</v>
      </c>
      <c r="L6" s="19" t="s">
        <v>305</v>
      </c>
      <c r="M6" s="19" t="s">
        <v>306</v>
      </c>
      <c r="N6" s="19" t="s">
        <v>307</v>
      </c>
    </row>
    <row r="7">
      <c r="B7" s="17" t="s">
        <v>57</v>
      </c>
      <c r="C7" s="16" t="n">
        <v>0.0208339443709788</v>
      </c>
      <c r="D7" s="16" t="n">
        <v>0.0253773667589057</v>
      </c>
      <c r="E7" s="16" t="n">
        <v>0.0337286684341386</v>
      </c>
      <c r="F7" s="16" t="n">
        <v>0.0249759705024856</v>
      </c>
      <c r="G7" s="16" t="n">
        <v>0.168072998185598</v>
      </c>
      <c r="H7" s="16" t="n">
        <v>0.0464140410601676</v>
      </c>
      <c r="I7" s="16" t="n">
        <v>0.0385827370300118</v>
      </c>
      <c r="J7" s="16" t="n">
        <v>0.0464748679569196</v>
      </c>
      <c r="K7" s="16" t="n">
        <v>0.0263024916996909</v>
      </c>
      <c r="L7" s="16" t="n">
        <v>0.0620394169352366</v>
      </c>
      <c r="M7" s="16" t="n">
        <v>0.0448821180906179</v>
      </c>
      <c r="N7" s="16" t="n">
        <v>0.0487555408515354</v>
      </c>
    </row>
    <row r="8">
      <c r="B8" s="17" t="s">
        <v>58</v>
      </c>
      <c r="C8" s="16" t="n">
        <v>0.104385473700274</v>
      </c>
      <c r="D8" s="16" t="n">
        <v>0.120934847328385</v>
      </c>
      <c r="E8" s="16" t="n">
        <v>0.145079309730584</v>
      </c>
      <c r="F8" s="16" t="n">
        <v>0.113157750049912</v>
      </c>
      <c r="G8" s="16" t="n">
        <v>0.259824364691662</v>
      </c>
      <c r="H8" s="16" t="n">
        <v>0.147113806063085</v>
      </c>
      <c r="I8" s="16" t="n">
        <v>0.140444946866095</v>
      </c>
      <c r="J8" s="16" t="n">
        <v>0.176117877768168</v>
      </c>
      <c r="K8" s="16" t="n">
        <v>0.0919955694175292</v>
      </c>
      <c r="L8" s="16" t="n">
        <v>0.199899781723801</v>
      </c>
      <c r="M8" s="16" t="n">
        <v>0.187861660041493</v>
      </c>
      <c r="N8" s="16" t="n">
        <v>0.183070424069743</v>
      </c>
    </row>
    <row r="9">
      <c r="B9" s="17" t="s">
        <v>308</v>
      </c>
      <c r="C9" s="16" t="n">
        <v>0.446553601878511</v>
      </c>
      <c r="D9" s="16" t="n">
        <v>0.462537848884918</v>
      </c>
      <c r="E9" s="16" t="n">
        <v>0.442134091895707</v>
      </c>
      <c r="F9" s="16" t="n">
        <v>0.463441607246343</v>
      </c>
      <c r="G9" s="16" t="n">
        <v>0.286619044714019</v>
      </c>
      <c r="H9" s="16" t="n">
        <v>0.423576085981325</v>
      </c>
      <c r="I9" s="16" t="n">
        <v>0.420370318917239</v>
      </c>
      <c r="J9" s="16" t="n">
        <v>0.393043430807473</v>
      </c>
      <c r="K9" s="16" t="n">
        <v>0.429736943923364</v>
      </c>
      <c r="L9" s="16" t="n">
        <v>0.288220882254522</v>
      </c>
      <c r="M9" s="16" t="n">
        <v>0.352285102380026</v>
      </c>
      <c r="N9" s="16" t="n">
        <v>0.398605121529175</v>
      </c>
    </row>
    <row r="10">
      <c r="B10" s="17" t="s">
        <v>61</v>
      </c>
      <c r="C10" s="16" t="n">
        <v>0.301734157198576</v>
      </c>
      <c r="D10" s="16" t="n">
        <v>0.249244112068914</v>
      </c>
      <c r="E10" s="16" t="n">
        <v>0.252629549701899</v>
      </c>
      <c r="F10" s="16" t="n">
        <v>0.255830273228624</v>
      </c>
      <c r="G10" s="16" t="n">
        <v>0.173994863797897</v>
      </c>
      <c r="H10" s="16" t="n">
        <v>0.246047628713549</v>
      </c>
      <c r="I10" s="16" t="n">
        <v>0.257332825118704</v>
      </c>
      <c r="J10" s="16" t="n">
        <v>0.268938982772842</v>
      </c>
      <c r="K10" s="16" t="n">
        <v>0.357483108631293</v>
      </c>
      <c r="L10" s="16" t="n">
        <v>0.144130996663866</v>
      </c>
      <c r="M10" s="16" t="n">
        <v>0.169739039033219</v>
      </c>
      <c r="N10" s="16" t="n">
        <v>0.23668479486736</v>
      </c>
    </row>
    <row r="11">
      <c r="B11" s="17" t="s">
        <v>94</v>
      </c>
      <c r="C11" s="16" t="n">
        <v>0.12649282285166</v>
      </c>
      <c r="D11" s="16" t="n">
        <v>0.141905824958877</v>
      </c>
      <c r="E11" s="16" t="n">
        <v>0.126428380237671</v>
      </c>
      <c r="F11" s="16" t="n">
        <v>0.142594398972635</v>
      </c>
      <c r="G11" s="16" t="n">
        <v>0.111488728610824</v>
      </c>
      <c r="H11" s="16" t="n">
        <v>0.136848438181873</v>
      </c>
      <c r="I11" s="16" t="n">
        <v>0.14326917206795</v>
      </c>
      <c r="J11" s="16" t="n">
        <v>0.115424840694597</v>
      </c>
      <c r="K11" s="16" t="n">
        <v>0.0944818863281232</v>
      </c>
      <c r="L11" s="16" t="n">
        <v>0.305708922422575</v>
      </c>
      <c r="M11" s="16" t="n">
        <v>0.245232080454644</v>
      </c>
      <c r="N11" s="16" t="n">
        <v>0.132884118682187</v>
      </c>
    </row>
    <row r="12">
      <c r="B12" s="18"/>
      <c r="C12" s="18"/>
      <c r="D12" s="18"/>
      <c r="E12" s="18"/>
      <c r="F12" s="18"/>
      <c r="G12" s="18"/>
      <c r="H12" s="18"/>
      <c r="I12" s="18"/>
      <c r="J12" s="18"/>
      <c r="K12" s="18"/>
      <c r="L12" s="18"/>
      <c r="M12" s="18"/>
      <c r="N12" s="18"/>
    </row>
    <row r="13">
      <c r="B13" t="s">
        <v>63</v>
      </c>
    </row>
    <row r="14">
      <c r="B14" t="s">
        <v>64</v>
      </c>
    </row>
    <row r="18">
      <c r="B18"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0.0208339443709788</v>
      </c>
      <c r="D9" s="16" t="n">
        <v>0.0165704105781227</v>
      </c>
      <c r="E9" s="16" t="n">
        <v>0.0256312357681942</v>
      </c>
      <c r="F9" s="16"/>
      <c r="G9" s="16" t="n">
        <v>0.0403767669685434</v>
      </c>
      <c r="H9" s="16" t="n">
        <v>0.0228779155375376</v>
      </c>
      <c r="I9" s="16" t="n">
        <v>0.0112137854530127</v>
      </c>
      <c r="J9" s="16"/>
      <c r="K9" s="16" t="n">
        <v>0.0296102269476346</v>
      </c>
      <c r="L9" s="16" t="n">
        <v>0.0163041132697474</v>
      </c>
      <c r="M9" s="16" t="n">
        <v>0.0111853419112347</v>
      </c>
      <c r="N9" s="16" t="n">
        <v>0.0256595266301258</v>
      </c>
      <c r="O9" s="16" t="n">
        <v>0.0154943776236964</v>
      </c>
      <c r="P9" s="16" t="n">
        <v>0.0454697610794994</v>
      </c>
      <c r="Q9" s="16" t="n">
        <v>0.0120601476125482</v>
      </c>
      <c r="R9" s="16" t="n">
        <v>0.034055499145477</v>
      </c>
      <c r="S9" s="16" t="n">
        <v>0.0182447112589336</v>
      </c>
      <c r="T9" s="16" t="n">
        <v>0</v>
      </c>
      <c r="U9" s="16" t="n">
        <v>0.0211968419310235</v>
      </c>
      <c r="V9" s="16" t="n">
        <v>0.02272680175786</v>
      </c>
      <c r="W9" s="16"/>
      <c r="X9" s="16" t="n">
        <v>0.0193362235971693</v>
      </c>
      <c r="Y9" s="16" t="n">
        <v>0.023392762954134</v>
      </c>
      <c r="Z9" s="16"/>
      <c r="AA9" s="16" t="n">
        <v>0.0113310000849902</v>
      </c>
      <c r="AB9" s="16" t="n">
        <v>0.0190784527699764</v>
      </c>
      <c r="AC9" s="16" t="n">
        <v>0.0300453801424406</v>
      </c>
      <c r="AD9" s="16"/>
      <c r="AE9" s="16" t="n">
        <v>0.0200305311906956</v>
      </c>
      <c r="AF9" s="16" t="n">
        <v>0.0223400263940123</v>
      </c>
      <c r="AG9" s="16" t="n">
        <v>0.0197543909925065</v>
      </c>
      <c r="AH9" s="16"/>
      <c r="AI9" s="16" t="n">
        <v>0.00881722072013529</v>
      </c>
      <c r="AJ9" s="16" t="n">
        <v>0.019677156243882</v>
      </c>
    </row>
    <row r="10">
      <c r="B10" s="17" t="s">
        <v>58</v>
      </c>
      <c r="C10" s="16" t="n">
        <v>0.104385473700274</v>
      </c>
      <c r="D10" s="16" t="n">
        <v>0.0725048212384591</v>
      </c>
      <c r="E10" s="16" t="n">
        <v>0.136100235687832</v>
      </c>
      <c r="F10" s="16"/>
      <c r="G10" s="16" t="n">
        <v>0.104645536952761</v>
      </c>
      <c r="H10" s="16" t="n">
        <v>0.119700609156106</v>
      </c>
      <c r="I10" s="16" t="n">
        <v>0.0900348207493216</v>
      </c>
      <c r="J10" s="16"/>
      <c r="K10" s="16" t="n">
        <v>0.129521445404791</v>
      </c>
      <c r="L10" s="16" t="n">
        <v>0.111448406796678</v>
      </c>
      <c r="M10" s="16" t="n">
        <v>0.114661766680378</v>
      </c>
      <c r="N10" s="16" t="n">
        <v>0.0871064234016655</v>
      </c>
      <c r="O10" s="16" t="n">
        <v>0.102732324906018</v>
      </c>
      <c r="P10" s="16" t="n">
        <v>0.124468786070147</v>
      </c>
      <c r="Q10" s="16" t="n">
        <v>0.0988142107332414</v>
      </c>
      <c r="R10" s="16" t="n">
        <v>0.0690038144586227</v>
      </c>
      <c r="S10" s="16" t="n">
        <v>0.0863568218313698</v>
      </c>
      <c r="T10" s="16" t="n">
        <v>0.0684810761390914</v>
      </c>
      <c r="U10" s="16" t="n">
        <v>0.143355265416089</v>
      </c>
      <c r="V10" s="16" t="n">
        <v>0.0849505450585646</v>
      </c>
      <c r="W10" s="16"/>
      <c r="X10" s="16" t="n">
        <v>0.115951213743245</v>
      </c>
      <c r="Y10" s="16" t="n">
        <v>0.0846256953307584</v>
      </c>
      <c r="Z10" s="16"/>
      <c r="AA10" s="16" t="n">
        <v>0.0857494553188266</v>
      </c>
      <c r="AB10" s="16" t="n">
        <v>0.120132195812229</v>
      </c>
      <c r="AC10" s="16" t="n">
        <v>0.0967831293836099</v>
      </c>
      <c r="AD10" s="16"/>
      <c r="AE10" s="16" t="n">
        <v>0.10068020059123</v>
      </c>
      <c r="AF10" s="16" t="n">
        <v>0.108547907360262</v>
      </c>
      <c r="AG10" s="16" t="n">
        <v>0.10534675688018</v>
      </c>
      <c r="AH10" s="16"/>
      <c r="AI10" s="16" t="n">
        <v>0.0853562054000258</v>
      </c>
      <c r="AJ10" s="16" t="n">
        <v>0.113972239142709</v>
      </c>
    </row>
    <row r="11">
      <c r="B11" s="17" t="s">
        <v>308</v>
      </c>
      <c r="C11" s="16" t="n">
        <v>0.446553601878511</v>
      </c>
      <c r="D11" s="16" t="n">
        <v>0.455940518474524</v>
      </c>
      <c r="E11" s="16" t="n">
        <v>0.436903195221121</v>
      </c>
      <c r="F11" s="16"/>
      <c r="G11" s="16" t="n">
        <v>0.471023323614134</v>
      </c>
      <c r="H11" s="16" t="n">
        <v>0.433286823870936</v>
      </c>
      <c r="I11" s="16" t="n">
        <v>0.449231376976817</v>
      </c>
      <c r="J11" s="16"/>
      <c r="K11" s="16" t="n">
        <v>0.35442882311406</v>
      </c>
      <c r="L11" s="16" t="n">
        <v>0.44857740148701</v>
      </c>
      <c r="M11" s="16" t="n">
        <v>0.48004498630422</v>
      </c>
      <c r="N11" s="16" t="n">
        <v>0.500207762423886</v>
      </c>
      <c r="O11" s="16" t="n">
        <v>0.461094067823482</v>
      </c>
      <c r="P11" s="16" t="n">
        <v>0.354515301493246</v>
      </c>
      <c r="Q11" s="16" t="n">
        <v>0.454428406555526</v>
      </c>
      <c r="R11" s="16" t="n">
        <v>0.486738525954147</v>
      </c>
      <c r="S11" s="16" t="n">
        <v>0.439944304408412</v>
      </c>
      <c r="T11" s="16" t="n">
        <v>0.588526325288824</v>
      </c>
      <c r="U11" s="16" t="n">
        <v>0.505437555954802</v>
      </c>
      <c r="V11" s="16" t="n">
        <v>0.339548094809177</v>
      </c>
      <c r="W11" s="16"/>
      <c r="X11" s="16" t="n">
        <v>0.473525942671174</v>
      </c>
      <c r="Y11" s="16" t="n">
        <v>0.400472030427839</v>
      </c>
      <c r="Z11" s="16"/>
      <c r="AA11" s="16" t="n">
        <v>0.45334002791035</v>
      </c>
      <c r="AB11" s="16" t="n">
        <v>0.452635367132516</v>
      </c>
      <c r="AC11" s="16" t="n">
        <v>0.433517544333294</v>
      </c>
      <c r="AD11" s="16"/>
      <c r="AE11" s="16" t="n">
        <v>0.451423122687579</v>
      </c>
      <c r="AF11" s="16" t="n">
        <v>0.444535767859784</v>
      </c>
      <c r="AG11" s="16" t="n">
        <v>0.43792249124736</v>
      </c>
      <c r="AH11" s="16"/>
      <c r="AI11" s="16" t="n">
        <v>0.473007061367888</v>
      </c>
      <c r="AJ11" s="16" t="n">
        <v>0.448691503436118</v>
      </c>
    </row>
    <row r="12">
      <c r="B12" s="17" t="s">
        <v>61</v>
      </c>
      <c r="C12" s="16" t="n">
        <v>0.301734157198576</v>
      </c>
      <c r="D12" s="16" t="n">
        <v>0.34778356837649</v>
      </c>
      <c r="E12" s="16" t="n">
        <v>0.259244800344597</v>
      </c>
      <c r="F12" s="16"/>
      <c r="G12" s="16" t="n">
        <v>0.242867853558431</v>
      </c>
      <c r="H12" s="16" t="n">
        <v>0.286267359551753</v>
      </c>
      <c r="I12" s="16" t="n">
        <v>0.339372975516644</v>
      </c>
      <c r="J12" s="16"/>
      <c r="K12" s="16" t="n">
        <v>0.381438368484668</v>
      </c>
      <c r="L12" s="16" t="n">
        <v>0.249724534140221</v>
      </c>
      <c r="M12" s="16" t="n">
        <v>0.262108224853076</v>
      </c>
      <c r="N12" s="16" t="n">
        <v>0.296749580955954</v>
      </c>
      <c r="O12" s="16" t="n">
        <v>0.29874219525517</v>
      </c>
      <c r="P12" s="16" t="n">
        <v>0.334248238060417</v>
      </c>
      <c r="Q12" s="16" t="n">
        <v>0.289017302874066</v>
      </c>
      <c r="R12" s="16" t="n">
        <v>0.253820978180722</v>
      </c>
      <c r="S12" s="16" t="n">
        <v>0.350476447156027</v>
      </c>
      <c r="T12" s="16" t="n">
        <v>0.248954073825961</v>
      </c>
      <c r="U12" s="16" t="n">
        <v>0.242895781947248</v>
      </c>
      <c r="V12" s="16" t="n">
        <v>0.333559131164168</v>
      </c>
      <c r="W12" s="16"/>
      <c r="X12" s="16" t="n">
        <v>0.262231716510746</v>
      </c>
      <c r="Y12" s="16" t="n">
        <v>0.369223091771408</v>
      </c>
      <c r="Z12" s="16"/>
      <c r="AA12" s="16" t="n">
        <v>0.351270070399498</v>
      </c>
      <c r="AB12" s="16" t="n">
        <v>0.281491565747214</v>
      </c>
      <c r="AC12" s="16" t="n">
        <v>0.293032871315356</v>
      </c>
      <c r="AD12" s="16"/>
      <c r="AE12" s="16" t="n">
        <v>0.316720188468368</v>
      </c>
      <c r="AF12" s="16" t="n">
        <v>0.304166622966173</v>
      </c>
      <c r="AG12" s="16" t="n">
        <v>0.256728528713857</v>
      </c>
      <c r="AH12" s="16"/>
      <c r="AI12" s="16" t="n">
        <v>0.341106878215</v>
      </c>
      <c r="AJ12" s="16" t="n">
        <v>0.294542154983201</v>
      </c>
    </row>
    <row r="13">
      <c r="B13" s="17" t="s">
        <v>94</v>
      </c>
      <c r="C13" s="22" t="n">
        <v>0.12649282285166</v>
      </c>
      <c r="D13" s="22" t="n">
        <v>0.107200681332404</v>
      </c>
      <c r="E13" s="22" t="n">
        <v>0.142120532978256</v>
      </c>
      <c r="F13" s="22"/>
      <c r="G13" s="22" t="n">
        <v>0.141086518906131</v>
      </c>
      <c r="H13" s="22" t="n">
        <v>0.137867291883667</v>
      </c>
      <c r="I13" s="22" t="n">
        <v>0.110147041304204</v>
      </c>
      <c r="J13" s="22"/>
      <c r="K13" s="22" t="n">
        <v>0.105001136048846</v>
      </c>
      <c r="L13" s="22" t="n">
        <v>0.173945544306343</v>
      </c>
      <c r="M13" s="22" t="n">
        <v>0.131999680251091</v>
      </c>
      <c r="N13" s="22" t="n">
        <v>0.0902767065883686</v>
      </c>
      <c r="O13" s="22" t="n">
        <v>0.121937034391633</v>
      </c>
      <c r="P13" s="22" t="n">
        <v>0.141297913296691</v>
      </c>
      <c r="Q13" s="22" t="n">
        <v>0.145679932224619</v>
      </c>
      <c r="R13" s="22" t="n">
        <v>0.156381182261031</v>
      </c>
      <c r="S13" s="22" t="n">
        <v>0.104977715345258</v>
      </c>
      <c r="T13" s="22" t="n">
        <v>0.0940385247461242</v>
      </c>
      <c r="U13" s="22" t="n">
        <v>0.0871145547508375</v>
      </c>
      <c r="V13" s="22" t="n">
        <v>0.21921542721023</v>
      </c>
      <c r="W13" s="22"/>
      <c r="X13" s="22" t="n">
        <v>0.128954903477666</v>
      </c>
      <c r="Y13" s="22" t="n">
        <v>0.122286419515861</v>
      </c>
      <c r="Z13" s="22"/>
      <c r="AA13" s="22" t="n">
        <v>0.0983094462863355</v>
      </c>
      <c r="AB13" s="22" t="n">
        <v>0.126662418538064</v>
      </c>
      <c r="AC13" s="22" t="n">
        <v>0.1466210748253</v>
      </c>
      <c r="AD13" s="22"/>
      <c r="AE13" s="22" t="n">
        <v>0.111145957062127</v>
      </c>
      <c r="AF13" s="22" t="n">
        <v>0.120409675419769</v>
      </c>
      <c r="AG13" s="22" t="n">
        <v>0.180247832166096</v>
      </c>
      <c r="AH13" s="22"/>
      <c r="AI13" s="22" t="n">
        <v>0.0917126342969509</v>
      </c>
      <c r="AJ13" s="22" t="n">
        <v>0.123116946194091</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0.0253773667589057</v>
      </c>
      <c r="D9" s="16" t="n">
        <v>0.0171662864480203</v>
      </c>
      <c r="E9" s="16" t="n">
        <v>0.0333561525299178</v>
      </c>
      <c r="F9" s="16"/>
      <c r="G9" s="16" t="n">
        <v>0.0519431047449976</v>
      </c>
      <c r="H9" s="16" t="n">
        <v>0.0271605372611089</v>
      </c>
      <c r="I9" s="16" t="n">
        <v>0.0132260705131435</v>
      </c>
      <c r="J9" s="16"/>
      <c r="K9" s="16" t="n">
        <v>0.0346808052682088</v>
      </c>
      <c r="L9" s="16" t="n">
        <v>0.0190361442709835</v>
      </c>
      <c r="M9" s="16" t="n">
        <v>0.0261557914117764</v>
      </c>
      <c r="N9" s="16" t="n">
        <v>0.0415576712611922</v>
      </c>
      <c r="O9" s="16" t="n">
        <v>0.0174118920075465</v>
      </c>
      <c r="P9" s="16" t="n">
        <v>0.0355262585798866</v>
      </c>
      <c r="Q9" s="16" t="n">
        <v>0.0137056633216877</v>
      </c>
      <c r="R9" s="16" t="n">
        <v>0</v>
      </c>
      <c r="S9" s="16" t="n">
        <v>0.0372913544216752</v>
      </c>
      <c r="T9" s="16" t="n">
        <v>0.0164475882966864</v>
      </c>
      <c r="U9" s="16" t="n">
        <v>0.0211265686860629</v>
      </c>
      <c r="V9" s="16" t="n">
        <v>0</v>
      </c>
      <c r="W9" s="16"/>
      <c r="X9" s="16" t="n">
        <v>0.0216886418774414</v>
      </c>
      <c r="Y9" s="16" t="n">
        <v>0.031679461207946</v>
      </c>
      <c r="Z9" s="16"/>
      <c r="AA9" s="16" t="n">
        <v>0.0142476519888751</v>
      </c>
      <c r="AB9" s="16" t="n">
        <v>0.0304409078070286</v>
      </c>
      <c r="AC9" s="16" t="n">
        <v>0.0266429421822583</v>
      </c>
      <c r="AD9" s="16"/>
      <c r="AE9" s="16" t="n">
        <v>0.0228987868167606</v>
      </c>
      <c r="AF9" s="16" t="n">
        <v>0.0253766420338176</v>
      </c>
      <c r="AG9" s="16" t="n">
        <v>0.0319639627553215</v>
      </c>
      <c r="AH9" s="16"/>
      <c r="AI9" s="16" t="n">
        <v>0.0130010227450591</v>
      </c>
      <c r="AJ9" s="16" t="n">
        <v>0.0275424920946712</v>
      </c>
    </row>
    <row r="10">
      <c r="B10" s="17" t="s">
        <v>58</v>
      </c>
      <c r="C10" s="16" t="n">
        <v>0.120934847328385</v>
      </c>
      <c r="D10" s="16" t="n">
        <v>0.116414340004782</v>
      </c>
      <c r="E10" s="16" t="n">
        <v>0.126530836145003</v>
      </c>
      <c r="F10" s="16"/>
      <c r="G10" s="16" t="n">
        <v>0.124517171066202</v>
      </c>
      <c r="H10" s="16" t="n">
        <v>0.135422375495719</v>
      </c>
      <c r="I10" s="16" t="n">
        <v>0.106041974719169</v>
      </c>
      <c r="J10" s="16"/>
      <c r="K10" s="16" t="n">
        <v>0.125907879179006</v>
      </c>
      <c r="L10" s="16" t="n">
        <v>0.176875436095874</v>
      </c>
      <c r="M10" s="16" t="n">
        <v>0.100081310663481</v>
      </c>
      <c r="N10" s="16" t="n">
        <v>0.108915332319265</v>
      </c>
      <c r="O10" s="16" t="n">
        <v>0.123159025993725</v>
      </c>
      <c r="P10" s="16" t="n">
        <v>0.119639743943404</v>
      </c>
      <c r="Q10" s="16" t="n">
        <v>0.0769209122483542</v>
      </c>
      <c r="R10" s="16" t="n">
        <v>0.160412538457756</v>
      </c>
      <c r="S10" s="16" t="n">
        <v>0.133424972966703</v>
      </c>
      <c r="T10" s="16" t="n">
        <v>0.0792069734927867</v>
      </c>
      <c r="U10" s="16" t="n">
        <v>0.0765800672243204</v>
      </c>
      <c r="V10" s="16" t="n">
        <v>0.151614404411244</v>
      </c>
      <c r="W10" s="16"/>
      <c r="X10" s="16" t="n">
        <v>0.124298189714688</v>
      </c>
      <c r="Y10" s="16" t="n">
        <v>0.115188660756041</v>
      </c>
      <c r="Z10" s="16"/>
      <c r="AA10" s="16" t="n">
        <v>0.105949559519071</v>
      </c>
      <c r="AB10" s="16" t="n">
        <v>0.135529813671245</v>
      </c>
      <c r="AC10" s="16" t="n">
        <v>0.112236335358146</v>
      </c>
      <c r="AD10" s="16"/>
      <c r="AE10" s="16" t="n">
        <v>0.127604743636834</v>
      </c>
      <c r="AF10" s="16" t="n">
        <v>0.120004037744578</v>
      </c>
      <c r="AG10" s="16" t="n">
        <v>0.105200769529211</v>
      </c>
      <c r="AH10" s="16"/>
      <c r="AI10" s="16" t="n">
        <v>0.118918992427627</v>
      </c>
      <c r="AJ10" s="16" t="n">
        <v>0.130477798602109</v>
      </c>
    </row>
    <row r="11">
      <c r="B11" s="17" t="s">
        <v>308</v>
      </c>
      <c r="C11" s="16" t="n">
        <v>0.462537848884918</v>
      </c>
      <c r="D11" s="16" t="n">
        <v>0.454516790013002</v>
      </c>
      <c r="E11" s="16" t="n">
        <v>0.470105481267291</v>
      </c>
      <c r="F11" s="16"/>
      <c r="G11" s="16" t="n">
        <v>0.444881973305723</v>
      </c>
      <c r="H11" s="16" t="n">
        <v>0.470340555300751</v>
      </c>
      <c r="I11" s="16" t="n">
        <v>0.462252204287522</v>
      </c>
      <c r="J11" s="16"/>
      <c r="K11" s="16" t="n">
        <v>0.490432940460446</v>
      </c>
      <c r="L11" s="16" t="n">
        <v>0.408114621208209</v>
      </c>
      <c r="M11" s="16" t="n">
        <v>0.501812979682607</v>
      </c>
      <c r="N11" s="16" t="n">
        <v>0.415443643529992</v>
      </c>
      <c r="O11" s="16" t="n">
        <v>0.508157787401544</v>
      </c>
      <c r="P11" s="16" t="n">
        <v>0.41294743969979</v>
      </c>
      <c r="Q11" s="16" t="n">
        <v>0.483274234149592</v>
      </c>
      <c r="R11" s="16" t="n">
        <v>0.352648172597376</v>
      </c>
      <c r="S11" s="16" t="n">
        <v>0.47310982153084</v>
      </c>
      <c r="T11" s="16" t="n">
        <v>0.567364564153159</v>
      </c>
      <c r="U11" s="16" t="n">
        <v>0.431612584501568</v>
      </c>
      <c r="V11" s="16" t="n">
        <v>0.444048960315177</v>
      </c>
      <c r="W11" s="16"/>
      <c r="X11" s="16" t="n">
        <v>0.47407149878997</v>
      </c>
      <c r="Y11" s="16" t="n">
        <v>0.442832895715585</v>
      </c>
      <c r="Z11" s="16"/>
      <c r="AA11" s="16" t="n">
        <v>0.480212140790215</v>
      </c>
      <c r="AB11" s="16" t="n">
        <v>0.470548862043779</v>
      </c>
      <c r="AC11" s="16" t="n">
        <v>0.439057705945812</v>
      </c>
      <c r="AD11" s="16"/>
      <c r="AE11" s="16" t="n">
        <v>0.452181794939732</v>
      </c>
      <c r="AF11" s="16" t="n">
        <v>0.473521108029144</v>
      </c>
      <c r="AG11" s="16" t="n">
        <v>0.466612860684741</v>
      </c>
      <c r="AH11" s="16"/>
      <c r="AI11" s="16" t="n">
        <v>0.483335009932583</v>
      </c>
      <c r="AJ11" s="16" t="n">
        <v>0.48820064954551</v>
      </c>
    </row>
    <row r="12">
      <c r="B12" s="17" t="s">
        <v>61</v>
      </c>
      <c r="C12" s="16" t="n">
        <v>0.249244112068914</v>
      </c>
      <c r="D12" s="16" t="n">
        <v>0.29427166153832</v>
      </c>
      <c r="E12" s="16" t="n">
        <v>0.20781280277375</v>
      </c>
      <c r="F12" s="16"/>
      <c r="G12" s="16" t="n">
        <v>0.214537507595129</v>
      </c>
      <c r="H12" s="16" t="n">
        <v>0.223194689609718</v>
      </c>
      <c r="I12" s="16" t="n">
        <v>0.287186037037928</v>
      </c>
      <c r="J12" s="16"/>
      <c r="K12" s="16" t="n">
        <v>0.265351928699875</v>
      </c>
      <c r="L12" s="16" t="n">
        <v>0.220058903531408</v>
      </c>
      <c r="M12" s="16" t="n">
        <v>0.218244170959537</v>
      </c>
      <c r="N12" s="16" t="n">
        <v>0.296499080625823</v>
      </c>
      <c r="O12" s="16" t="n">
        <v>0.206248433786038</v>
      </c>
      <c r="P12" s="16" t="n">
        <v>0.263541367480966</v>
      </c>
      <c r="Q12" s="16" t="n">
        <v>0.262059406238494</v>
      </c>
      <c r="R12" s="16" t="n">
        <v>0.289344108072299</v>
      </c>
      <c r="S12" s="16" t="n">
        <v>0.247288204929725</v>
      </c>
      <c r="T12" s="16" t="n">
        <v>0.222370407188965</v>
      </c>
      <c r="U12" s="16" t="n">
        <v>0.302223068592343</v>
      </c>
      <c r="V12" s="16" t="n">
        <v>0.218258830100868</v>
      </c>
      <c r="W12" s="16"/>
      <c r="X12" s="16" t="n">
        <v>0.225262169942419</v>
      </c>
      <c r="Y12" s="16" t="n">
        <v>0.290216661990445</v>
      </c>
      <c r="Z12" s="16"/>
      <c r="AA12" s="16" t="n">
        <v>0.28856266409065</v>
      </c>
      <c r="AB12" s="16" t="n">
        <v>0.210293475685356</v>
      </c>
      <c r="AC12" s="16" t="n">
        <v>0.272945073790681</v>
      </c>
      <c r="AD12" s="16"/>
      <c r="AE12" s="16" t="n">
        <v>0.276533572262915</v>
      </c>
      <c r="AF12" s="16" t="n">
        <v>0.222405581278445</v>
      </c>
      <c r="AG12" s="16" t="n">
        <v>0.234016587436179</v>
      </c>
      <c r="AH12" s="16"/>
      <c r="AI12" s="16" t="n">
        <v>0.29417832765306</v>
      </c>
      <c r="AJ12" s="16" t="n">
        <v>0.19102289411901</v>
      </c>
    </row>
    <row r="13">
      <c r="B13" s="17" t="s">
        <v>94</v>
      </c>
      <c r="C13" s="22" t="n">
        <v>0.141905824958877</v>
      </c>
      <c r="D13" s="22" t="n">
        <v>0.117630921995876</v>
      </c>
      <c r="E13" s="22" t="n">
        <v>0.162194727284039</v>
      </c>
      <c r="F13" s="22"/>
      <c r="G13" s="22" t="n">
        <v>0.164120243287948</v>
      </c>
      <c r="H13" s="22" t="n">
        <v>0.143881842332703</v>
      </c>
      <c r="I13" s="22" t="n">
        <v>0.131293713442237</v>
      </c>
      <c r="J13" s="22"/>
      <c r="K13" s="22" t="n">
        <v>0.0836264463924646</v>
      </c>
      <c r="L13" s="22" t="n">
        <v>0.175914894893525</v>
      </c>
      <c r="M13" s="22" t="n">
        <v>0.153705747282599</v>
      </c>
      <c r="N13" s="22" t="n">
        <v>0.137584272263727</v>
      </c>
      <c r="O13" s="22" t="n">
        <v>0.145022860811146</v>
      </c>
      <c r="P13" s="22" t="n">
        <v>0.168345190295954</v>
      </c>
      <c r="Q13" s="22" t="n">
        <v>0.164039784041872</v>
      </c>
      <c r="R13" s="22" t="n">
        <v>0.197595180872569</v>
      </c>
      <c r="S13" s="22" t="n">
        <v>0.108885646151057</v>
      </c>
      <c r="T13" s="22" t="n">
        <v>0.114610466868403</v>
      </c>
      <c r="U13" s="22" t="n">
        <v>0.168457710995706</v>
      </c>
      <c r="V13" s="22" t="n">
        <v>0.186077805172711</v>
      </c>
      <c r="W13" s="22"/>
      <c r="X13" s="22" t="n">
        <v>0.154679499675481</v>
      </c>
      <c r="Y13" s="22" t="n">
        <v>0.120082320329982</v>
      </c>
      <c r="Z13" s="22"/>
      <c r="AA13" s="22" t="n">
        <v>0.111027983611189</v>
      </c>
      <c r="AB13" s="22" t="n">
        <v>0.153186940792592</v>
      </c>
      <c r="AC13" s="22" t="n">
        <v>0.149117942723103</v>
      </c>
      <c r="AD13" s="22"/>
      <c r="AE13" s="22" t="n">
        <v>0.120781102343758</v>
      </c>
      <c r="AF13" s="22" t="n">
        <v>0.158692630914015</v>
      </c>
      <c r="AG13" s="22" t="n">
        <v>0.162205819594548</v>
      </c>
      <c r="AH13" s="22"/>
      <c r="AI13" s="22" t="n">
        <v>0.0905666472416706</v>
      </c>
      <c r="AJ13" s="22" t="n">
        <v>0.1627561656387</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0.0337286684341386</v>
      </c>
      <c r="D9" s="16" t="n">
        <v>0.0301403916714593</v>
      </c>
      <c r="E9" s="16" t="n">
        <v>0.0373052054349015</v>
      </c>
      <c r="F9" s="16"/>
      <c r="G9" s="16" t="n">
        <v>0.0472506836230006</v>
      </c>
      <c r="H9" s="16" t="n">
        <v>0.0413090444848021</v>
      </c>
      <c r="I9" s="16" t="n">
        <v>0.021335868170948</v>
      </c>
      <c r="J9" s="16"/>
      <c r="K9" s="16" t="n">
        <v>0.041366842453896</v>
      </c>
      <c r="L9" s="16" t="n">
        <v>0.0405131226003263</v>
      </c>
      <c r="M9" s="16" t="n">
        <v>0.0357139076402253</v>
      </c>
      <c r="N9" s="16" t="n">
        <v>0.0256595266301258</v>
      </c>
      <c r="O9" s="16" t="n">
        <v>0.0174118920075465</v>
      </c>
      <c r="P9" s="16" t="n">
        <v>0.0335408481508169</v>
      </c>
      <c r="Q9" s="16" t="n">
        <v>0.0358662837612763</v>
      </c>
      <c r="R9" s="16" t="n">
        <v>0.0362165346964316</v>
      </c>
      <c r="S9" s="16" t="n">
        <v>0.0273929785896068</v>
      </c>
      <c r="T9" s="16" t="n">
        <v>0.0241880306278343</v>
      </c>
      <c r="U9" s="16" t="n">
        <v>0.0413357436724485</v>
      </c>
      <c r="V9" s="16" t="n">
        <v>0.0576501505316501</v>
      </c>
      <c r="W9" s="16"/>
      <c r="X9" s="16" t="n">
        <v>0.0334658361265788</v>
      </c>
      <c r="Y9" s="16" t="n">
        <v>0.034177710875559</v>
      </c>
      <c r="Z9" s="16"/>
      <c r="AA9" s="16" t="n">
        <v>0.0181012532508507</v>
      </c>
      <c r="AB9" s="16" t="n">
        <v>0.0363729597893682</v>
      </c>
      <c r="AC9" s="16" t="n">
        <v>0.0414785118243878</v>
      </c>
      <c r="AD9" s="16"/>
      <c r="AE9" s="16" t="n">
        <v>0.0345205688865884</v>
      </c>
      <c r="AF9" s="16" t="n">
        <v>0.0291477157915074</v>
      </c>
      <c r="AG9" s="16" t="n">
        <v>0.0414007232713876</v>
      </c>
      <c r="AH9" s="16"/>
      <c r="AI9" s="16" t="n">
        <v>0.0205279914358707</v>
      </c>
      <c r="AJ9" s="16" t="n">
        <v>0.0311859987610261</v>
      </c>
    </row>
    <row r="10">
      <c r="B10" s="17" t="s">
        <v>58</v>
      </c>
      <c r="C10" s="16" t="n">
        <v>0.145079309730584</v>
      </c>
      <c r="D10" s="16" t="n">
        <v>0.125549647696466</v>
      </c>
      <c r="E10" s="16" t="n">
        <v>0.163485343882101</v>
      </c>
      <c r="F10" s="16"/>
      <c r="G10" s="16" t="n">
        <v>0.118533104528095</v>
      </c>
      <c r="H10" s="16" t="n">
        <v>0.166288228189894</v>
      </c>
      <c r="I10" s="16" t="n">
        <v>0.135832948514737</v>
      </c>
      <c r="J10" s="16"/>
      <c r="K10" s="16" t="n">
        <v>0.161990078456023</v>
      </c>
      <c r="L10" s="16" t="n">
        <v>0.163888453641235</v>
      </c>
      <c r="M10" s="16" t="n">
        <v>0.124842166631367</v>
      </c>
      <c r="N10" s="16" t="n">
        <v>0.159096993472754</v>
      </c>
      <c r="O10" s="16" t="n">
        <v>0.150807393678032</v>
      </c>
      <c r="P10" s="16" t="n">
        <v>0.0930286941376991</v>
      </c>
      <c r="Q10" s="16" t="n">
        <v>0.141915775572248</v>
      </c>
      <c r="R10" s="16" t="n">
        <v>0.195258630972985</v>
      </c>
      <c r="S10" s="16" t="n">
        <v>0.162278675814936</v>
      </c>
      <c r="T10" s="16" t="n">
        <v>0.121293327432218</v>
      </c>
      <c r="U10" s="16" t="n">
        <v>0.125943770051243</v>
      </c>
      <c r="V10" s="16" t="n">
        <v>0.106954729113332</v>
      </c>
      <c r="W10" s="16"/>
      <c r="X10" s="16" t="n">
        <v>0.159416614940798</v>
      </c>
      <c r="Y10" s="16" t="n">
        <v>0.120584381406296</v>
      </c>
      <c r="Z10" s="16"/>
      <c r="AA10" s="16" t="n">
        <v>0.160435735206145</v>
      </c>
      <c r="AB10" s="16" t="n">
        <v>0.14713540027868</v>
      </c>
      <c r="AC10" s="16" t="n">
        <v>0.131238204623272</v>
      </c>
      <c r="AD10" s="16"/>
      <c r="AE10" s="16" t="n">
        <v>0.143672194955136</v>
      </c>
      <c r="AF10" s="16" t="n">
        <v>0.141032427368186</v>
      </c>
      <c r="AG10" s="16" t="n">
        <v>0.157453940726403</v>
      </c>
      <c r="AH10" s="16"/>
      <c r="AI10" s="16" t="n">
        <v>0.142486316624159</v>
      </c>
      <c r="AJ10" s="16" t="n">
        <v>0.187022554712924</v>
      </c>
    </row>
    <row r="11">
      <c r="B11" s="17" t="s">
        <v>308</v>
      </c>
      <c r="C11" s="16" t="n">
        <v>0.442134091895707</v>
      </c>
      <c r="D11" s="16" t="n">
        <v>0.42693140726872</v>
      </c>
      <c r="E11" s="16" t="n">
        <v>0.454335721441886</v>
      </c>
      <c r="F11" s="16"/>
      <c r="G11" s="16" t="n">
        <v>0.442154481857435</v>
      </c>
      <c r="H11" s="16" t="n">
        <v>0.432887564224851</v>
      </c>
      <c r="I11" s="16" t="n">
        <v>0.45072824523516</v>
      </c>
      <c r="J11" s="16"/>
      <c r="K11" s="16" t="n">
        <v>0.414718895520143</v>
      </c>
      <c r="L11" s="16" t="n">
        <v>0.473894144554721</v>
      </c>
      <c r="M11" s="16" t="n">
        <v>0.509379565408455</v>
      </c>
      <c r="N11" s="16" t="n">
        <v>0.363193871306115</v>
      </c>
      <c r="O11" s="16" t="n">
        <v>0.479051145667387</v>
      </c>
      <c r="P11" s="16" t="n">
        <v>0.384078489055216</v>
      </c>
      <c r="Q11" s="16" t="n">
        <v>0.455272627991811</v>
      </c>
      <c r="R11" s="16" t="n">
        <v>0.386996638248022</v>
      </c>
      <c r="S11" s="16" t="n">
        <v>0.490043639927287</v>
      </c>
      <c r="T11" s="16" t="n">
        <v>0.458284745329889</v>
      </c>
      <c r="U11" s="16" t="n">
        <v>0.41355910395195</v>
      </c>
      <c r="V11" s="16" t="n">
        <v>0.41509514152334</v>
      </c>
      <c r="W11" s="16"/>
      <c r="X11" s="16" t="n">
        <v>0.46261350597592</v>
      </c>
      <c r="Y11" s="16" t="n">
        <v>0.40714552377477</v>
      </c>
      <c r="Z11" s="16"/>
      <c r="AA11" s="16" t="n">
        <v>0.470336111914681</v>
      </c>
      <c r="AB11" s="16" t="n">
        <v>0.453774643192714</v>
      </c>
      <c r="AC11" s="16" t="n">
        <v>0.406195750868659</v>
      </c>
      <c r="AD11" s="16"/>
      <c r="AE11" s="16" t="n">
        <v>0.429265420953275</v>
      </c>
      <c r="AF11" s="16" t="n">
        <v>0.467281517610584</v>
      </c>
      <c r="AG11" s="16" t="n">
        <v>0.422657602420641</v>
      </c>
      <c r="AH11" s="16"/>
      <c r="AI11" s="16" t="n">
        <v>0.464005387063467</v>
      </c>
      <c r="AJ11" s="16" t="n">
        <v>0.479440021493924</v>
      </c>
    </row>
    <row r="12">
      <c r="B12" s="17" t="s">
        <v>61</v>
      </c>
      <c r="C12" s="16" t="n">
        <v>0.252629549701899</v>
      </c>
      <c r="D12" s="16" t="n">
        <v>0.307946210645288</v>
      </c>
      <c r="E12" s="16" t="n">
        <v>0.202140464565615</v>
      </c>
      <c r="F12" s="16"/>
      <c r="G12" s="16" t="n">
        <v>0.234383521974415</v>
      </c>
      <c r="H12" s="16" t="n">
        <v>0.225115410753391</v>
      </c>
      <c r="I12" s="16" t="n">
        <v>0.285432870521744</v>
      </c>
      <c r="J12" s="16"/>
      <c r="K12" s="16" t="n">
        <v>0.296292305445874</v>
      </c>
      <c r="L12" s="16" t="n">
        <v>0.17806128849602</v>
      </c>
      <c r="M12" s="16" t="n">
        <v>0.170207666483019</v>
      </c>
      <c r="N12" s="16" t="n">
        <v>0.338956967148147</v>
      </c>
      <c r="O12" s="16" t="n">
        <v>0.192066235954776</v>
      </c>
      <c r="P12" s="16" t="n">
        <v>0.330449210908396</v>
      </c>
      <c r="Q12" s="16" t="n">
        <v>0.234610331524545</v>
      </c>
      <c r="R12" s="16" t="n">
        <v>0.254822243831039</v>
      </c>
      <c r="S12" s="16" t="n">
        <v>0.21721260285448</v>
      </c>
      <c r="T12" s="16" t="n">
        <v>0.290631196663944</v>
      </c>
      <c r="U12" s="16" t="n">
        <v>0.284866929120964</v>
      </c>
      <c r="V12" s="16" t="n">
        <v>0.298046626617396</v>
      </c>
      <c r="W12" s="16"/>
      <c r="X12" s="16" t="n">
        <v>0.21318826363149</v>
      </c>
      <c r="Y12" s="16" t="n">
        <v>0.320014003136298</v>
      </c>
      <c r="Z12" s="16"/>
      <c r="AA12" s="16" t="n">
        <v>0.276877647722514</v>
      </c>
      <c r="AB12" s="16" t="n">
        <v>0.226791366934728</v>
      </c>
      <c r="AC12" s="16" t="n">
        <v>0.26967643980031</v>
      </c>
      <c r="AD12" s="16"/>
      <c r="AE12" s="16" t="n">
        <v>0.282759942152701</v>
      </c>
      <c r="AF12" s="16" t="n">
        <v>0.240652798218472</v>
      </c>
      <c r="AG12" s="16" t="n">
        <v>0.198138566891399</v>
      </c>
      <c r="AH12" s="16"/>
      <c r="AI12" s="16" t="n">
        <v>0.291515870745181</v>
      </c>
      <c r="AJ12" s="16" t="n">
        <v>0.198066437367162</v>
      </c>
    </row>
    <row r="13">
      <c r="B13" s="17" t="s">
        <v>94</v>
      </c>
      <c r="C13" s="22" t="n">
        <v>0.126428380237671</v>
      </c>
      <c r="D13" s="22" t="n">
        <v>0.109432342718066</v>
      </c>
      <c r="E13" s="22" t="n">
        <v>0.142733264675496</v>
      </c>
      <c r="F13" s="22"/>
      <c r="G13" s="22" t="n">
        <v>0.157678208017056</v>
      </c>
      <c r="H13" s="22" t="n">
        <v>0.134399752347062</v>
      </c>
      <c r="I13" s="22" t="n">
        <v>0.106670067557411</v>
      </c>
      <c r="J13" s="22"/>
      <c r="K13" s="22" t="n">
        <v>0.0856318781240638</v>
      </c>
      <c r="L13" s="22" t="n">
        <v>0.143642990707698</v>
      </c>
      <c r="M13" s="22" t="n">
        <v>0.159856693836933</v>
      </c>
      <c r="N13" s="22" t="n">
        <v>0.113092641442858</v>
      </c>
      <c r="O13" s="22" t="n">
        <v>0.160663332692259</v>
      </c>
      <c r="P13" s="22" t="n">
        <v>0.158902757747872</v>
      </c>
      <c r="Q13" s="22" t="n">
        <v>0.13233498115012</v>
      </c>
      <c r="R13" s="22" t="n">
        <v>0.126705952251523</v>
      </c>
      <c r="S13" s="22" t="n">
        <v>0.10307210281369</v>
      </c>
      <c r="T13" s="22" t="n">
        <v>0.105602699946114</v>
      </c>
      <c r="U13" s="22" t="n">
        <v>0.134294453203395</v>
      </c>
      <c r="V13" s="22" t="n">
        <v>0.122253352214282</v>
      </c>
      <c r="W13" s="22"/>
      <c r="X13" s="22" t="n">
        <v>0.131315779325213</v>
      </c>
      <c r="Y13" s="22" t="n">
        <v>0.118078380807077</v>
      </c>
      <c r="Z13" s="22"/>
      <c r="AA13" s="22" t="n">
        <v>0.0742492519058085</v>
      </c>
      <c r="AB13" s="22" t="n">
        <v>0.135925629804511</v>
      </c>
      <c r="AC13" s="22" t="n">
        <v>0.151411092883372</v>
      </c>
      <c r="AD13" s="22"/>
      <c r="AE13" s="22" t="n">
        <v>0.109781873052299</v>
      </c>
      <c r="AF13" s="22" t="n">
        <v>0.121885541011251</v>
      </c>
      <c r="AG13" s="22" t="n">
        <v>0.180349166690169</v>
      </c>
      <c r="AH13" s="22"/>
      <c r="AI13" s="22" t="n">
        <v>0.0814644341313225</v>
      </c>
      <c r="AJ13" s="22" t="n">
        <v>0.104284987664964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0.0249759705024856</v>
      </c>
      <c r="D9" s="16" t="n">
        <v>0.0266070079898308</v>
      </c>
      <c r="E9" s="16" t="n">
        <v>0.0231125245583022</v>
      </c>
      <c r="F9" s="16"/>
      <c r="G9" s="16" t="n">
        <v>0.0433868082902068</v>
      </c>
      <c r="H9" s="16" t="n">
        <v>0.0265653004070996</v>
      </c>
      <c r="I9" s="16" t="n">
        <v>0.0162258600761905</v>
      </c>
      <c r="J9" s="16"/>
      <c r="K9" s="16" t="n">
        <v>0.0360993679125212</v>
      </c>
      <c r="L9" s="16" t="n">
        <v>0.0187591705071773</v>
      </c>
      <c r="M9" s="16" t="n">
        <v>0.0313055803725286</v>
      </c>
      <c r="N9" s="16" t="n">
        <v>0.0473008712077964</v>
      </c>
      <c r="O9" s="16" t="n">
        <v>0.00684784501961763</v>
      </c>
      <c r="P9" s="16" t="n">
        <v>0.0323526246287769</v>
      </c>
      <c r="Q9" s="16" t="n">
        <v>0.0235448646922603</v>
      </c>
      <c r="R9" s="16" t="n">
        <v>0.00896385285428461</v>
      </c>
      <c r="S9" s="16" t="n">
        <v>0.018272260222845</v>
      </c>
      <c r="T9" s="16" t="n">
        <v>0.0163833754026384</v>
      </c>
      <c r="U9" s="16" t="n">
        <v>0.0327944926261542</v>
      </c>
      <c r="V9" s="16" t="n">
        <v>0</v>
      </c>
      <c r="W9" s="16"/>
      <c r="X9" s="16" t="n">
        <v>0.0227662686436958</v>
      </c>
      <c r="Y9" s="16" t="n">
        <v>0.0287511910097915</v>
      </c>
      <c r="Z9" s="16"/>
      <c r="AA9" s="16" t="n">
        <v>0.0154050594038816</v>
      </c>
      <c r="AB9" s="16" t="n">
        <v>0.028878591939194</v>
      </c>
      <c r="AC9" s="16" t="n">
        <v>0.0266685035958017</v>
      </c>
      <c r="AD9" s="16"/>
      <c r="AE9" s="16" t="n">
        <v>0.0252852284644499</v>
      </c>
      <c r="AF9" s="16" t="n">
        <v>0.0229442080762971</v>
      </c>
      <c r="AG9" s="16" t="n">
        <v>0.0284902131737003</v>
      </c>
      <c r="AH9" s="16"/>
      <c r="AI9" s="16" t="n">
        <v>0.00705171711858766</v>
      </c>
      <c r="AJ9" s="16" t="n">
        <v>0.0322385554523591</v>
      </c>
    </row>
    <row r="10">
      <c r="B10" s="17" t="s">
        <v>58</v>
      </c>
      <c r="C10" s="16" t="n">
        <v>0.113157750049912</v>
      </c>
      <c r="D10" s="16" t="n">
        <v>0.0914256027465081</v>
      </c>
      <c r="E10" s="16" t="n">
        <v>0.134010986036952</v>
      </c>
      <c r="F10" s="16"/>
      <c r="G10" s="16" t="n">
        <v>0.11744473337693</v>
      </c>
      <c r="H10" s="16" t="n">
        <v>0.119707904886818</v>
      </c>
      <c r="I10" s="16" t="n">
        <v>0.105370843025936</v>
      </c>
      <c r="J10" s="16"/>
      <c r="K10" s="16" t="n">
        <v>0.134981867757908</v>
      </c>
      <c r="L10" s="16" t="n">
        <v>0.114244672742003</v>
      </c>
      <c r="M10" s="16" t="n">
        <v>0.101050830270183</v>
      </c>
      <c r="N10" s="16" t="n">
        <v>0.0982900905882236</v>
      </c>
      <c r="O10" s="16" t="n">
        <v>0.117764847690249</v>
      </c>
      <c r="P10" s="16" t="n">
        <v>0.0935641891795354</v>
      </c>
      <c r="Q10" s="16" t="n">
        <v>0.142712207564551</v>
      </c>
      <c r="R10" s="16" t="n">
        <v>0.0729719485045193</v>
      </c>
      <c r="S10" s="16" t="n">
        <v>0.116299763180072</v>
      </c>
      <c r="T10" s="16" t="n">
        <v>0.0708783079325394</v>
      </c>
      <c r="U10" s="16" t="n">
        <v>0.146020751367327</v>
      </c>
      <c r="V10" s="16" t="n">
        <v>0.153134366746057</v>
      </c>
      <c r="W10" s="16"/>
      <c r="X10" s="16" t="n">
        <v>0.12309783088649</v>
      </c>
      <c r="Y10" s="16" t="n">
        <v>0.0961753698843442</v>
      </c>
      <c r="Z10" s="16"/>
      <c r="AA10" s="16" t="n">
        <v>0.1099835659634</v>
      </c>
      <c r="AB10" s="16" t="n">
        <v>0.122641476137161</v>
      </c>
      <c r="AC10" s="16" t="n">
        <v>0.102765337858438</v>
      </c>
      <c r="AD10" s="16"/>
      <c r="AE10" s="16" t="n">
        <v>0.112620552448076</v>
      </c>
      <c r="AF10" s="16" t="n">
        <v>0.101060529366913</v>
      </c>
      <c r="AG10" s="16" t="n">
        <v>0.140400990202517</v>
      </c>
      <c r="AH10" s="16"/>
      <c r="AI10" s="16" t="n">
        <v>0.0943185779498443</v>
      </c>
      <c r="AJ10" s="16" t="n">
        <v>0.133079305686369</v>
      </c>
    </row>
    <row r="11">
      <c r="B11" s="17" t="s">
        <v>308</v>
      </c>
      <c r="C11" s="16" t="n">
        <v>0.463441607246343</v>
      </c>
      <c r="D11" s="16" t="n">
        <v>0.443918956423678</v>
      </c>
      <c r="E11" s="16" t="n">
        <v>0.486553596393891</v>
      </c>
      <c r="F11" s="16"/>
      <c r="G11" s="16" t="n">
        <v>0.478919143431257</v>
      </c>
      <c r="H11" s="16" t="n">
        <v>0.452223925081333</v>
      </c>
      <c r="I11" s="16" t="n">
        <v>0.467764618651968</v>
      </c>
      <c r="J11" s="16"/>
      <c r="K11" s="16" t="n">
        <v>0.447190959113261</v>
      </c>
      <c r="L11" s="16" t="n">
        <v>0.47915797205526</v>
      </c>
      <c r="M11" s="16" t="n">
        <v>0.502679058102306</v>
      </c>
      <c r="N11" s="16" t="n">
        <v>0.504054407069441</v>
      </c>
      <c r="O11" s="16" t="n">
        <v>0.426816443134651</v>
      </c>
      <c r="P11" s="16" t="n">
        <v>0.422861667916113</v>
      </c>
      <c r="Q11" s="16" t="n">
        <v>0.421409322933204</v>
      </c>
      <c r="R11" s="16" t="n">
        <v>0.449376168770516</v>
      </c>
      <c r="S11" s="16" t="n">
        <v>0.502743422262337</v>
      </c>
      <c r="T11" s="16" t="n">
        <v>0.530906924563255</v>
      </c>
      <c r="U11" s="16" t="n">
        <v>0.387115294000383</v>
      </c>
      <c r="V11" s="16" t="n">
        <v>0.38136953795857</v>
      </c>
      <c r="W11" s="16"/>
      <c r="X11" s="16" t="n">
        <v>0.470852281237507</v>
      </c>
      <c r="Y11" s="16" t="n">
        <v>0.450780655583063</v>
      </c>
      <c r="Z11" s="16"/>
      <c r="AA11" s="16" t="n">
        <v>0.486078760804932</v>
      </c>
      <c r="AB11" s="16" t="n">
        <v>0.467495643861821</v>
      </c>
      <c r="AC11" s="16" t="n">
        <v>0.441669740265363</v>
      </c>
      <c r="AD11" s="16"/>
      <c r="AE11" s="16" t="n">
        <v>0.456453599829727</v>
      </c>
      <c r="AF11" s="16" t="n">
        <v>0.497034232618865</v>
      </c>
      <c r="AG11" s="16" t="n">
        <v>0.41031902746533</v>
      </c>
      <c r="AH11" s="16"/>
      <c r="AI11" s="16" t="n">
        <v>0.520267088524319</v>
      </c>
      <c r="AJ11" s="16" t="n">
        <v>0.484590679318655</v>
      </c>
    </row>
    <row r="12">
      <c r="B12" s="17" t="s">
        <v>61</v>
      </c>
      <c r="C12" s="16" t="n">
        <v>0.255830273228624</v>
      </c>
      <c r="D12" s="16" t="n">
        <v>0.297337558966578</v>
      </c>
      <c r="E12" s="16" t="n">
        <v>0.211934139506005</v>
      </c>
      <c r="F12" s="16"/>
      <c r="G12" s="16" t="n">
        <v>0.191559446613659</v>
      </c>
      <c r="H12" s="16" t="n">
        <v>0.235958700313374</v>
      </c>
      <c r="I12" s="16" t="n">
        <v>0.299701496924509</v>
      </c>
      <c r="J12" s="16"/>
      <c r="K12" s="16" t="n">
        <v>0.295574627731278</v>
      </c>
      <c r="L12" s="16" t="n">
        <v>0.224816644483025</v>
      </c>
      <c r="M12" s="16" t="n">
        <v>0.203607341991734</v>
      </c>
      <c r="N12" s="16" t="n">
        <v>0.250371464215402</v>
      </c>
      <c r="O12" s="16" t="n">
        <v>0.308382275683369</v>
      </c>
      <c r="P12" s="16" t="n">
        <v>0.263534231265297</v>
      </c>
      <c r="Q12" s="16" t="n">
        <v>0.261280884039873</v>
      </c>
      <c r="R12" s="16" t="n">
        <v>0.301689755078601</v>
      </c>
      <c r="S12" s="16" t="n">
        <v>0.216945031530237</v>
      </c>
      <c r="T12" s="16" t="n">
        <v>0.259833133583505</v>
      </c>
      <c r="U12" s="16" t="n">
        <v>0.288650686864864</v>
      </c>
      <c r="V12" s="16" t="n">
        <v>0.208792843850879</v>
      </c>
      <c r="W12" s="16"/>
      <c r="X12" s="16" t="n">
        <v>0.229272787943464</v>
      </c>
      <c r="Y12" s="16" t="n">
        <v>0.301203074392815</v>
      </c>
      <c r="Z12" s="16"/>
      <c r="AA12" s="16" t="n">
        <v>0.296361186313899</v>
      </c>
      <c r="AB12" s="16" t="n">
        <v>0.22900238188709</v>
      </c>
      <c r="AC12" s="16" t="n">
        <v>0.262440883633879</v>
      </c>
      <c r="AD12" s="16"/>
      <c r="AE12" s="16" t="n">
        <v>0.271211883745213</v>
      </c>
      <c r="AF12" s="16" t="n">
        <v>0.249892862101701</v>
      </c>
      <c r="AG12" s="16" t="n">
        <v>0.227635376848896</v>
      </c>
      <c r="AH12" s="16"/>
      <c r="AI12" s="16" t="n">
        <v>0.284362305534007</v>
      </c>
      <c r="AJ12" s="16" t="n">
        <v>0.226686882466563</v>
      </c>
    </row>
    <row r="13">
      <c r="B13" s="17" t="s">
        <v>94</v>
      </c>
      <c r="C13" s="22" t="n">
        <v>0.142594398972635</v>
      </c>
      <c r="D13" s="22" t="n">
        <v>0.140710873873405</v>
      </c>
      <c r="E13" s="22" t="n">
        <v>0.14438875350485</v>
      </c>
      <c r="F13" s="22"/>
      <c r="G13" s="22" t="n">
        <v>0.168689868287948</v>
      </c>
      <c r="H13" s="22" t="n">
        <v>0.165544169311375</v>
      </c>
      <c r="I13" s="22" t="n">
        <v>0.110937181321397</v>
      </c>
      <c r="J13" s="22"/>
      <c r="K13" s="22" t="n">
        <v>0.0861531774850323</v>
      </c>
      <c r="L13" s="22" t="n">
        <v>0.163021540212535</v>
      </c>
      <c r="M13" s="22" t="n">
        <v>0.161357189263249</v>
      </c>
      <c r="N13" s="22" t="n">
        <v>0.0999831669191369</v>
      </c>
      <c r="O13" s="22" t="n">
        <v>0.140188588472114</v>
      </c>
      <c r="P13" s="22" t="n">
        <v>0.187687287010278</v>
      </c>
      <c r="Q13" s="22" t="n">
        <v>0.151052720770112</v>
      </c>
      <c r="R13" s="22" t="n">
        <v>0.166998274792079</v>
      </c>
      <c r="S13" s="22" t="n">
        <v>0.14573952280451</v>
      </c>
      <c r="T13" s="22" t="n">
        <v>0.121998258518062</v>
      </c>
      <c r="U13" s="22" t="n">
        <v>0.145418775141272</v>
      </c>
      <c r="V13" s="22" t="n">
        <v>0.256703251444495</v>
      </c>
      <c r="W13" s="22"/>
      <c r="X13" s="22" t="n">
        <v>0.154010831288844</v>
      </c>
      <c r="Y13" s="22" t="n">
        <v>0.123089709129986</v>
      </c>
      <c r="Z13" s="22"/>
      <c r="AA13" s="22" t="n">
        <v>0.0921714275138879</v>
      </c>
      <c r="AB13" s="22" t="n">
        <v>0.151981906174734</v>
      </c>
      <c r="AC13" s="22" t="n">
        <v>0.166455534646519</v>
      </c>
      <c r="AD13" s="22"/>
      <c r="AE13" s="22" t="n">
        <v>0.134428735512534</v>
      </c>
      <c r="AF13" s="22" t="n">
        <v>0.129068167836224</v>
      </c>
      <c r="AG13" s="22" t="n">
        <v>0.193154392309556</v>
      </c>
      <c r="AH13" s="22"/>
      <c r="AI13" s="22" t="n">
        <v>0.0940003108732421</v>
      </c>
      <c r="AJ13" s="22" t="n">
        <v>0.123404577076054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339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0.168072998185598</v>
      </c>
      <c r="D9" s="16" t="n">
        <v>0.130078221825717</v>
      </c>
      <c r="E9" s="16" t="n">
        <v>0.202780895602958</v>
      </c>
      <c r="F9" s="16"/>
      <c r="G9" s="16" t="n">
        <v>0.183106113804993</v>
      </c>
      <c r="H9" s="16" t="n">
        <v>0.189345964275714</v>
      </c>
      <c r="I9" s="16" t="n">
        <v>0.14234491878215</v>
      </c>
      <c r="J9" s="16"/>
      <c r="K9" s="16" t="n">
        <v>0.137680747061104</v>
      </c>
      <c r="L9" s="16" t="n">
        <v>0.213870414808282</v>
      </c>
      <c r="M9" s="16" t="n">
        <v>0.20603598689742</v>
      </c>
      <c r="N9" s="16" t="n">
        <v>0.170435814663478</v>
      </c>
      <c r="O9" s="16" t="n">
        <v>0.162061865714372</v>
      </c>
      <c r="P9" s="16" t="n">
        <v>0.133684937160052</v>
      </c>
      <c r="Q9" s="16" t="n">
        <v>0.199736036102316</v>
      </c>
      <c r="R9" s="16" t="n">
        <v>0.189507929772064</v>
      </c>
      <c r="S9" s="16" t="n">
        <v>0.140637656995406</v>
      </c>
      <c r="T9" s="16" t="n">
        <v>0.157914170590039</v>
      </c>
      <c r="U9" s="16" t="n">
        <v>0.166211208616855</v>
      </c>
      <c r="V9" s="16" t="n">
        <v>0.131077468084091</v>
      </c>
      <c r="W9" s="16"/>
      <c r="X9" s="16" t="n">
        <v>0.195599936483979</v>
      </c>
      <c r="Y9" s="16" t="n">
        <v>0.121043910730197</v>
      </c>
      <c r="Z9" s="16"/>
      <c r="AA9" s="16" t="n">
        <v>0.116548354912101</v>
      </c>
      <c r="AB9" s="16" t="n">
        <v>0.190954518708325</v>
      </c>
      <c r="AC9" s="16" t="n">
        <v>0.174680928617654</v>
      </c>
      <c r="AD9" s="16"/>
      <c r="AE9" s="16" t="n">
        <v>0.137685615879968</v>
      </c>
      <c r="AF9" s="16" t="n">
        <v>0.180521322011018</v>
      </c>
      <c r="AG9" s="16" t="n">
        <v>0.222240390347947</v>
      </c>
      <c r="AH9" s="16"/>
      <c r="AI9" s="16" t="n">
        <v>0.0934328343076781</v>
      </c>
      <c r="AJ9" s="16" t="n">
        <v>0.197304318181618</v>
      </c>
    </row>
    <row r="10">
      <c r="B10" s="17" t="s">
        <v>58</v>
      </c>
      <c r="C10" s="16" t="n">
        <v>0.259824364691662</v>
      </c>
      <c r="D10" s="16" t="n">
        <v>0.227084973999629</v>
      </c>
      <c r="E10" s="16" t="n">
        <v>0.293913893697304</v>
      </c>
      <c r="F10" s="16"/>
      <c r="G10" s="16" t="n">
        <v>0.286599859398845</v>
      </c>
      <c r="H10" s="16" t="n">
        <v>0.266415780653853</v>
      </c>
      <c r="I10" s="16" t="n">
        <v>0.243117028193887</v>
      </c>
      <c r="J10" s="16"/>
      <c r="K10" s="16" t="n">
        <v>0.218552929709295</v>
      </c>
      <c r="L10" s="16" t="n">
        <v>0.317714256787473</v>
      </c>
      <c r="M10" s="16" t="n">
        <v>0.274655583233615</v>
      </c>
      <c r="N10" s="16" t="n">
        <v>0.282318073411385</v>
      </c>
      <c r="O10" s="16" t="n">
        <v>0.26671056722136</v>
      </c>
      <c r="P10" s="16" t="n">
        <v>0.242409514087905</v>
      </c>
      <c r="Q10" s="16" t="n">
        <v>0.209997708043455</v>
      </c>
      <c r="R10" s="16" t="n">
        <v>0.240210815834309</v>
      </c>
      <c r="S10" s="16" t="n">
        <v>0.287328505640739</v>
      </c>
      <c r="T10" s="16" t="n">
        <v>0.26989541589841</v>
      </c>
      <c r="U10" s="16" t="n">
        <v>0.224225695760632</v>
      </c>
      <c r="V10" s="16" t="n">
        <v>0.222995091761477</v>
      </c>
      <c r="W10" s="16"/>
      <c r="X10" s="16" t="n">
        <v>0.281866246202636</v>
      </c>
      <c r="Y10" s="16" t="n">
        <v>0.222166359939198</v>
      </c>
      <c r="Z10" s="16"/>
      <c r="AA10" s="16" t="n">
        <v>0.244732373960677</v>
      </c>
      <c r="AB10" s="16" t="n">
        <v>0.27414414334009</v>
      </c>
      <c r="AC10" s="16" t="n">
        <v>0.251570993997201</v>
      </c>
      <c r="AD10" s="16"/>
      <c r="AE10" s="16" t="n">
        <v>0.244719629699854</v>
      </c>
      <c r="AF10" s="16" t="n">
        <v>0.270344363235295</v>
      </c>
      <c r="AG10" s="16" t="n">
        <v>0.277504211555346</v>
      </c>
      <c r="AH10" s="16"/>
      <c r="AI10" s="16" t="n">
        <v>0.228117773085533</v>
      </c>
      <c r="AJ10" s="16" t="n">
        <v>0.302613984556842</v>
      </c>
    </row>
    <row r="11">
      <c r="B11" s="17" t="s">
        <v>308</v>
      </c>
      <c r="C11" s="16" t="n">
        <v>0.286619044714019</v>
      </c>
      <c r="D11" s="16" t="n">
        <v>0.316712285891916</v>
      </c>
      <c r="E11" s="16" t="n">
        <v>0.256665240595241</v>
      </c>
      <c r="F11" s="16"/>
      <c r="G11" s="16" t="n">
        <v>0.273462780664714</v>
      </c>
      <c r="H11" s="16" t="n">
        <v>0.274710254326603</v>
      </c>
      <c r="I11" s="16" t="n">
        <v>0.302894187836157</v>
      </c>
      <c r="J11" s="16"/>
      <c r="K11" s="16" t="n">
        <v>0.327935912017751</v>
      </c>
      <c r="L11" s="16" t="n">
        <v>0.26870785723887</v>
      </c>
      <c r="M11" s="16" t="n">
        <v>0.24144657264171</v>
      </c>
      <c r="N11" s="16" t="n">
        <v>0.293817726281262</v>
      </c>
      <c r="O11" s="16" t="n">
        <v>0.270376680915161</v>
      </c>
      <c r="P11" s="16" t="n">
        <v>0.258776555374235</v>
      </c>
      <c r="Q11" s="16" t="n">
        <v>0.256485983844068</v>
      </c>
      <c r="R11" s="16" t="n">
        <v>0.282627863129814</v>
      </c>
      <c r="S11" s="16" t="n">
        <v>0.329816956445969</v>
      </c>
      <c r="T11" s="16" t="n">
        <v>0.326294955658203</v>
      </c>
      <c r="U11" s="16" t="n">
        <v>0.255432359680315</v>
      </c>
      <c r="V11" s="16" t="n">
        <v>0.264321023052626</v>
      </c>
      <c r="W11" s="16"/>
      <c r="X11" s="16" t="n">
        <v>0.26318766584764</v>
      </c>
      <c r="Y11" s="16" t="n">
        <v>0.326650971038802</v>
      </c>
      <c r="Z11" s="16"/>
      <c r="AA11" s="16" t="n">
        <v>0.317595387184338</v>
      </c>
      <c r="AB11" s="16" t="n">
        <v>0.276473707064565</v>
      </c>
      <c r="AC11" s="16" t="n">
        <v>0.27781662928443</v>
      </c>
      <c r="AD11" s="16"/>
      <c r="AE11" s="16" t="n">
        <v>0.29886056706602</v>
      </c>
      <c r="AF11" s="16" t="n">
        <v>0.288892642054572</v>
      </c>
      <c r="AG11" s="16" t="n">
        <v>0.249244013742623</v>
      </c>
      <c r="AH11" s="16"/>
      <c r="AI11" s="16" t="n">
        <v>0.314145413297693</v>
      </c>
      <c r="AJ11" s="16" t="n">
        <v>0.268785422444779</v>
      </c>
    </row>
    <row r="12">
      <c r="B12" s="17" t="s">
        <v>61</v>
      </c>
      <c r="C12" s="16" t="n">
        <v>0.173994863797897</v>
      </c>
      <c r="D12" s="16" t="n">
        <v>0.222862578572854</v>
      </c>
      <c r="E12" s="16" t="n">
        <v>0.126017225810313</v>
      </c>
      <c r="F12" s="16"/>
      <c r="G12" s="16" t="n">
        <v>0.126816088575241</v>
      </c>
      <c r="H12" s="16" t="n">
        <v>0.156689950828219</v>
      </c>
      <c r="I12" s="16" t="n">
        <v>0.208727616588137</v>
      </c>
      <c r="J12" s="16"/>
      <c r="K12" s="16" t="n">
        <v>0.221989349688947</v>
      </c>
      <c r="L12" s="16" t="n">
        <v>0.0957179231573127</v>
      </c>
      <c r="M12" s="16" t="n">
        <v>0.1317641096645</v>
      </c>
      <c r="N12" s="16" t="n">
        <v>0.171598856571644</v>
      </c>
      <c r="O12" s="16" t="n">
        <v>0.170929030620944</v>
      </c>
      <c r="P12" s="16" t="n">
        <v>0.19640964970794</v>
      </c>
      <c r="Q12" s="16" t="n">
        <v>0.179671143517443</v>
      </c>
      <c r="R12" s="16" t="n">
        <v>0.175881375086708</v>
      </c>
      <c r="S12" s="16" t="n">
        <v>0.161460085938223</v>
      </c>
      <c r="T12" s="16" t="n">
        <v>0.187123511770242</v>
      </c>
      <c r="U12" s="16" t="n">
        <v>0.253776759465098</v>
      </c>
      <c r="V12" s="16" t="n">
        <v>0.226353495439759</v>
      </c>
      <c r="W12" s="16"/>
      <c r="X12" s="16" t="n">
        <v>0.144245598912511</v>
      </c>
      <c r="Y12" s="16" t="n">
        <v>0.224820740793853</v>
      </c>
      <c r="Z12" s="16"/>
      <c r="AA12" s="16" t="n">
        <v>0.235534933912828</v>
      </c>
      <c r="AB12" s="16" t="n">
        <v>0.145371920486715</v>
      </c>
      <c r="AC12" s="16" t="n">
        <v>0.167832837115215</v>
      </c>
      <c r="AD12" s="16"/>
      <c r="AE12" s="16" t="n">
        <v>0.213299761537423</v>
      </c>
      <c r="AF12" s="16" t="n">
        <v>0.153526759434409</v>
      </c>
      <c r="AG12" s="16" t="n">
        <v>0.113250145715335</v>
      </c>
      <c r="AH12" s="16"/>
      <c r="AI12" s="16" t="n">
        <v>0.267671451115453</v>
      </c>
      <c r="AJ12" s="16" t="n">
        <v>0.134252165068902</v>
      </c>
    </row>
    <row r="13">
      <c r="B13" s="17" t="s">
        <v>94</v>
      </c>
      <c r="C13" s="22" t="n">
        <v>0.111488728610824</v>
      </c>
      <c r="D13" s="22" t="n">
        <v>0.103261939709884</v>
      </c>
      <c r="E13" s="22" t="n">
        <v>0.120622744294183</v>
      </c>
      <c r="F13" s="22"/>
      <c r="G13" s="22" t="n">
        <v>0.130015157556208</v>
      </c>
      <c r="H13" s="22" t="n">
        <v>0.112838049915612</v>
      </c>
      <c r="I13" s="22" t="n">
        <v>0.102916248599669</v>
      </c>
      <c r="J13" s="22"/>
      <c r="K13" s="22" t="n">
        <v>0.0938410615229021</v>
      </c>
      <c r="L13" s="22" t="n">
        <v>0.103989548008061</v>
      </c>
      <c r="M13" s="22" t="n">
        <v>0.146097747562755</v>
      </c>
      <c r="N13" s="22" t="n">
        <v>0.081829529072231</v>
      </c>
      <c r="O13" s="22" t="n">
        <v>0.129921855528163</v>
      </c>
      <c r="P13" s="22" t="n">
        <v>0.168719343669867</v>
      </c>
      <c r="Q13" s="22" t="n">
        <v>0.154109128492719</v>
      </c>
      <c r="R13" s="22" t="n">
        <v>0.111772016177105</v>
      </c>
      <c r="S13" s="22" t="n">
        <v>0.080756794979663</v>
      </c>
      <c r="T13" s="22" t="n">
        <v>0.0587719460831062</v>
      </c>
      <c r="U13" s="22" t="n">
        <v>0.1003539764771</v>
      </c>
      <c r="V13" s="22" t="n">
        <v>0.155252921662047</v>
      </c>
      <c r="W13" s="22"/>
      <c r="X13" s="22" t="n">
        <v>0.115100552553234</v>
      </c>
      <c r="Y13" s="22" t="n">
        <v>0.105318017497952</v>
      </c>
      <c r="Z13" s="22"/>
      <c r="AA13" s="22" t="n">
        <v>0.0855889500300561</v>
      </c>
      <c r="AB13" s="22" t="n">
        <v>0.113055710400305</v>
      </c>
      <c r="AC13" s="22" t="n">
        <v>0.128098610985499</v>
      </c>
      <c r="AD13" s="22"/>
      <c r="AE13" s="22" t="n">
        <v>0.105434425816735</v>
      </c>
      <c r="AF13" s="22" t="n">
        <v>0.106714913264706</v>
      </c>
      <c r="AG13" s="22" t="n">
        <v>0.137761238638749</v>
      </c>
      <c r="AH13" s="22"/>
      <c r="AI13" s="22" t="n">
        <v>0.0966325281936436</v>
      </c>
      <c r="AJ13" s="22" t="n">
        <v>0.0970441097478584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340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0.0464140410601676</v>
      </c>
      <c r="D9" s="16" t="n">
        <v>0.0479683206945082</v>
      </c>
      <c r="E9" s="16" t="n">
        <v>0.0451810794109248</v>
      </c>
      <c r="F9" s="16"/>
      <c r="G9" s="16" t="n">
        <v>0.0794720623649444</v>
      </c>
      <c r="H9" s="16" t="n">
        <v>0.0445491907929376</v>
      </c>
      <c r="I9" s="16" t="n">
        <v>0.0350923756352743</v>
      </c>
      <c r="J9" s="16"/>
      <c r="K9" s="16" t="n">
        <v>0.0495963958327379</v>
      </c>
      <c r="L9" s="16" t="n">
        <v>0.0489038020854067</v>
      </c>
      <c r="M9" s="16" t="n">
        <v>0.0668413053496672</v>
      </c>
      <c r="N9" s="16" t="n">
        <v>0.052241807727496</v>
      </c>
      <c r="O9" s="16" t="n">
        <v>0.0153493362834824</v>
      </c>
      <c r="P9" s="16" t="n">
        <v>0.0576694987192972</v>
      </c>
      <c r="Q9" s="16" t="n">
        <v>0.0592221635312052</v>
      </c>
      <c r="R9" s="16" t="n">
        <v>0.034055499145477</v>
      </c>
      <c r="S9" s="16" t="n">
        <v>0.0396767714406801</v>
      </c>
      <c r="T9" s="16" t="n">
        <v>0.0348497150874816</v>
      </c>
      <c r="U9" s="16" t="n">
        <v>0.0233358478801826</v>
      </c>
      <c r="V9" s="16" t="n">
        <v>0.0646032016826321</v>
      </c>
      <c r="W9" s="16"/>
      <c r="X9" s="16" t="n">
        <v>0.0498917312965669</v>
      </c>
      <c r="Y9" s="16" t="n">
        <v>0.0404724940382074</v>
      </c>
      <c r="Z9" s="16"/>
      <c r="AA9" s="16" t="n">
        <v>0.0386824967230925</v>
      </c>
      <c r="AB9" s="16" t="n">
        <v>0.0569302124878551</v>
      </c>
      <c r="AC9" s="16" t="n">
        <v>0.0379321818411609</v>
      </c>
      <c r="AD9" s="16"/>
      <c r="AE9" s="16" t="n">
        <v>0.0453319083605917</v>
      </c>
      <c r="AF9" s="16" t="n">
        <v>0.0328053754583553</v>
      </c>
      <c r="AG9" s="16" t="n">
        <v>0.0783305482273669</v>
      </c>
      <c r="AH9" s="16"/>
      <c r="AI9" s="16" t="n">
        <v>0.022891455411465</v>
      </c>
      <c r="AJ9" s="16" t="n">
        <v>0.0616513030683303</v>
      </c>
    </row>
    <row r="10">
      <c r="B10" s="17" t="s">
        <v>58</v>
      </c>
      <c r="C10" s="16" t="n">
        <v>0.147113806063085</v>
      </c>
      <c r="D10" s="16" t="n">
        <v>0.133823102831619</v>
      </c>
      <c r="E10" s="16" t="n">
        <v>0.160397458467294</v>
      </c>
      <c r="F10" s="16"/>
      <c r="G10" s="16" t="n">
        <v>0.136563851217406</v>
      </c>
      <c r="H10" s="16" t="n">
        <v>0.157227652381687</v>
      </c>
      <c r="I10" s="16" t="n">
        <v>0.141871519088368</v>
      </c>
      <c r="J10" s="16"/>
      <c r="K10" s="16" t="n">
        <v>0.169178263760691</v>
      </c>
      <c r="L10" s="16" t="n">
        <v>0.202468019121162</v>
      </c>
      <c r="M10" s="16" t="n">
        <v>0.139901171570598</v>
      </c>
      <c r="N10" s="16" t="n">
        <v>0.114659815805718</v>
      </c>
      <c r="O10" s="16" t="n">
        <v>0.133760330334035</v>
      </c>
      <c r="P10" s="16" t="n">
        <v>0.148910381284616</v>
      </c>
      <c r="Q10" s="16" t="n">
        <v>0.136003567022775</v>
      </c>
      <c r="R10" s="16" t="n">
        <v>0.134596607566015</v>
      </c>
      <c r="S10" s="16" t="n">
        <v>0.151103232424841</v>
      </c>
      <c r="T10" s="16" t="n">
        <v>0.121519148109897</v>
      </c>
      <c r="U10" s="16" t="n">
        <v>0.106177613711717</v>
      </c>
      <c r="V10" s="16" t="n">
        <v>0.101450329782447</v>
      </c>
      <c r="W10" s="16"/>
      <c r="X10" s="16" t="n">
        <v>0.151603243806938</v>
      </c>
      <c r="Y10" s="16" t="n">
        <v>0.139443713661503</v>
      </c>
      <c r="Z10" s="16"/>
      <c r="AA10" s="16" t="n">
        <v>0.148476253438165</v>
      </c>
      <c r="AB10" s="16" t="n">
        <v>0.156463689013463</v>
      </c>
      <c r="AC10" s="16" t="n">
        <v>0.133623889527402</v>
      </c>
      <c r="AD10" s="16"/>
      <c r="AE10" s="16" t="n">
        <v>0.149358803760742</v>
      </c>
      <c r="AF10" s="16" t="n">
        <v>0.145259817909346</v>
      </c>
      <c r="AG10" s="16" t="n">
        <v>0.145105829608224</v>
      </c>
      <c r="AH10" s="16"/>
      <c r="AI10" s="16" t="n">
        <v>0.148195152298922</v>
      </c>
      <c r="AJ10" s="16" t="n">
        <v>0.153762769920965</v>
      </c>
    </row>
    <row r="11">
      <c r="B11" s="17" t="s">
        <v>308</v>
      </c>
      <c r="C11" s="16" t="n">
        <v>0.423576085981325</v>
      </c>
      <c r="D11" s="16" t="n">
        <v>0.405538522351963</v>
      </c>
      <c r="E11" s="16" t="n">
        <v>0.439964491069637</v>
      </c>
      <c r="F11" s="16"/>
      <c r="G11" s="16" t="n">
        <v>0.406862987769733</v>
      </c>
      <c r="H11" s="16" t="n">
        <v>0.423178595037224</v>
      </c>
      <c r="I11" s="16" t="n">
        <v>0.430546869966899</v>
      </c>
      <c r="J11" s="16"/>
      <c r="K11" s="16" t="n">
        <v>0.434474084814407</v>
      </c>
      <c r="L11" s="16" t="n">
        <v>0.424856060745798</v>
      </c>
      <c r="M11" s="16" t="n">
        <v>0.485006413948604</v>
      </c>
      <c r="N11" s="16" t="n">
        <v>0.425511763176142</v>
      </c>
      <c r="O11" s="16" t="n">
        <v>0.437304950619458</v>
      </c>
      <c r="P11" s="16" t="n">
        <v>0.351596922460943</v>
      </c>
      <c r="Q11" s="16" t="n">
        <v>0.387624882519611</v>
      </c>
      <c r="R11" s="16" t="n">
        <v>0.398043774962596</v>
      </c>
      <c r="S11" s="16" t="n">
        <v>0.428528718444051</v>
      </c>
      <c r="T11" s="16" t="n">
        <v>0.469528136261996</v>
      </c>
      <c r="U11" s="16" t="n">
        <v>0.386378156016204</v>
      </c>
      <c r="V11" s="16" t="n">
        <v>0.428616860497147</v>
      </c>
      <c r="W11" s="16"/>
      <c r="X11" s="16" t="n">
        <v>0.437803385450645</v>
      </c>
      <c r="Y11" s="16" t="n">
        <v>0.39926909972139</v>
      </c>
      <c r="Z11" s="16"/>
      <c r="AA11" s="16" t="n">
        <v>0.434316581088781</v>
      </c>
      <c r="AB11" s="16" t="n">
        <v>0.433410637910884</v>
      </c>
      <c r="AC11" s="16" t="n">
        <v>0.402664723364564</v>
      </c>
      <c r="AD11" s="16"/>
      <c r="AE11" s="16" t="n">
        <v>0.409506660131674</v>
      </c>
      <c r="AF11" s="16" t="n">
        <v>0.445070742117078</v>
      </c>
      <c r="AG11" s="16" t="n">
        <v>0.415084919365661</v>
      </c>
      <c r="AH11" s="16"/>
      <c r="AI11" s="16" t="n">
        <v>0.455530791267439</v>
      </c>
      <c r="AJ11" s="16" t="n">
        <v>0.445510019177232</v>
      </c>
    </row>
    <row r="12">
      <c r="B12" s="17" t="s">
        <v>61</v>
      </c>
      <c r="C12" s="16" t="n">
        <v>0.246047628713549</v>
      </c>
      <c r="D12" s="16" t="n">
        <v>0.293140918361328</v>
      </c>
      <c r="E12" s="16" t="n">
        <v>0.201590849011249</v>
      </c>
      <c r="F12" s="16"/>
      <c r="G12" s="16" t="n">
        <v>0.232851911806693</v>
      </c>
      <c r="H12" s="16" t="n">
        <v>0.229216481024992</v>
      </c>
      <c r="I12" s="16" t="n">
        <v>0.266917709260311</v>
      </c>
      <c r="J12" s="16"/>
      <c r="K12" s="16" t="n">
        <v>0.244866430956998</v>
      </c>
      <c r="L12" s="16" t="n">
        <v>0.180012757998687</v>
      </c>
      <c r="M12" s="16" t="n">
        <v>0.194835004838795</v>
      </c>
      <c r="N12" s="16" t="n">
        <v>0.262765973358293</v>
      </c>
      <c r="O12" s="16" t="n">
        <v>0.228593579274774</v>
      </c>
      <c r="P12" s="16" t="n">
        <v>0.280651931693335</v>
      </c>
      <c r="Q12" s="16" t="n">
        <v>0.283621130321381</v>
      </c>
      <c r="R12" s="16" t="n">
        <v>0.279655193082626</v>
      </c>
      <c r="S12" s="16" t="n">
        <v>0.275287812696316</v>
      </c>
      <c r="T12" s="16" t="n">
        <v>0.231923463474886</v>
      </c>
      <c r="U12" s="16" t="n">
        <v>0.318069023932326</v>
      </c>
      <c r="V12" s="16" t="n">
        <v>0.235956360033771</v>
      </c>
      <c r="W12" s="16"/>
      <c r="X12" s="16" t="n">
        <v>0.215235397560352</v>
      </c>
      <c r="Y12" s="16" t="n">
        <v>0.298689557063605</v>
      </c>
      <c r="Z12" s="16"/>
      <c r="AA12" s="16" t="n">
        <v>0.275506557179168</v>
      </c>
      <c r="AB12" s="16" t="n">
        <v>0.202644759185721</v>
      </c>
      <c r="AC12" s="16" t="n">
        <v>0.282824651348792</v>
      </c>
      <c r="AD12" s="16"/>
      <c r="AE12" s="16" t="n">
        <v>0.275199387271123</v>
      </c>
      <c r="AF12" s="16" t="n">
        <v>0.230194659666566</v>
      </c>
      <c r="AG12" s="16" t="n">
        <v>0.202428689623464</v>
      </c>
      <c r="AH12" s="16"/>
      <c r="AI12" s="16" t="n">
        <v>0.263087924800104</v>
      </c>
      <c r="AJ12" s="16" t="n">
        <v>0.207011169221357</v>
      </c>
    </row>
    <row r="13">
      <c r="B13" s="17" t="s">
        <v>94</v>
      </c>
      <c r="C13" s="22" t="n">
        <v>0.136848438181873</v>
      </c>
      <c r="D13" s="22" t="n">
        <v>0.119529135760582</v>
      </c>
      <c r="E13" s="22" t="n">
        <v>0.152866122040896</v>
      </c>
      <c r="F13" s="22"/>
      <c r="G13" s="22" t="n">
        <v>0.144249186841224</v>
      </c>
      <c r="H13" s="22" t="n">
        <v>0.14582808076316</v>
      </c>
      <c r="I13" s="22" t="n">
        <v>0.125571526049147</v>
      </c>
      <c r="J13" s="22"/>
      <c r="K13" s="22" t="n">
        <v>0.101884824635166</v>
      </c>
      <c r="L13" s="22" t="n">
        <v>0.143759360048946</v>
      </c>
      <c r="M13" s="22" t="n">
        <v>0.113416104292336</v>
      </c>
      <c r="N13" s="22" t="n">
        <v>0.144820639932351</v>
      </c>
      <c r="O13" s="22" t="n">
        <v>0.184991803488252</v>
      </c>
      <c r="P13" s="22" t="n">
        <v>0.161171265841809</v>
      </c>
      <c r="Q13" s="22" t="n">
        <v>0.133528256605027</v>
      </c>
      <c r="R13" s="22" t="n">
        <v>0.153648925243286</v>
      </c>
      <c r="S13" s="22" t="n">
        <v>0.105403464994111</v>
      </c>
      <c r="T13" s="22" t="n">
        <v>0.14217953706574</v>
      </c>
      <c r="U13" s="22" t="n">
        <v>0.16603935845957</v>
      </c>
      <c r="V13" s="22" t="n">
        <v>0.169373248004003</v>
      </c>
      <c r="W13" s="22"/>
      <c r="X13" s="22" t="n">
        <v>0.145466241885498</v>
      </c>
      <c r="Y13" s="22" t="n">
        <v>0.122125135515295</v>
      </c>
      <c r="Z13" s="22"/>
      <c r="AA13" s="22" t="n">
        <v>0.103018111570793</v>
      </c>
      <c r="AB13" s="22" t="n">
        <v>0.150550701402077</v>
      </c>
      <c r="AC13" s="22" t="n">
        <v>0.142954553918081</v>
      </c>
      <c r="AD13" s="22"/>
      <c r="AE13" s="22" t="n">
        <v>0.120603240475869</v>
      </c>
      <c r="AF13" s="22" t="n">
        <v>0.146669404848655</v>
      </c>
      <c r="AG13" s="22" t="n">
        <v>0.159050013175285</v>
      </c>
      <c r="AH13" s="22"/>
      <c r="AI13" s="22" t="n">
        <v>0.11029467622207</v>
      </c>
      <c r="AJ13" s="22" t="n">
        <v>0.132064738612115</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341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0.0385827370300118</v>
      </c>
      <c r="D9" s="16" t="n">
        <v>0.0380033402284135</v>
      </c>
      <c r="E9" s="16" t="n">
        <v>0.040158232099891</v>
      </c>
      <c r="F9" s="16"/>
      <c r="G9" s="16" t="n">
        <v>0.0559693016073033</v>
      </c>
      <c r="H9" s="16" t="n">
        <v>0.0469745596068872</v>
      </c>
      <c r="I9" s="16" t="n">
        <v>0.0239086946863237</v>
      </c>
      <c r="J9" s="16"/>
      <c r="K9" s="16" t="n">
        <v>0.0469244580955374</v>
      </c>
      <c r="L9" s="16" t="n">
        <v>0.0516473738635706</v>
      </c>
      <c r="M9" s="16" t="n">
        <v>0.0362957302060425</v>
      </c>
      <c r="N9" s="16" t="n">
        <v>0.0443623220655432</v>
      </c>
      <c r="O9" s="16" t="n">
        <v>0.0210868509669911</v>
      </c>
      <c r="P9" s="16" t="n">
        <v>0.056596564708646</v>
      </c>
      <c r="Q9" s="16" t="n">
        <v>0.0216169317818716</v>
      </c>
      <c r="R9" s="16" t="n">
        <v>0.00896385285428461</v>
      </c>
      <c r="S9" s="16" t="n">
        <v>0.0265268829251307</v>
      </c>
      <c r="T9" s="16" t="n">
        <v>0.0337334544396674</v>
      </c>
      <c r="U9" s="16" t="n">
        <v>0.0533061397694786</v>
      </c>
      <c r="V9" s="16" t="n">
        <v>0.04545360351572</v>
      </c>
      <c r="W9" s="16"/>
      <c r="X9" s="16" t="n">
        <v>0.0355167277386424</v>
      </c>
      <c r="Y9" s="16" t="n">
        <v>0.0438209374262892</v>
      </c>
      <c r="Z9" s="16"/>
      <c r="AA9" s="16" t="n">
        <v>0.0229134196124716</v>
      </c>
      <c r="AB9" s="16" t="n">
        <v>0.0424964270566002</v>
      </c>
      <c r="AC9" s="16" t="n">
        <v>0.0446649636857942</v>
      </c>
      <c r="AD9" s="16"/>
      <c r="AE9" s="16" t="n">
        <v>0.0437517381241061</v>
      </c>
      <c r="AF9" s="16" t="n">
        <v>0.0304428411637448</v>
      </c>
      <c r="AG9" s="16" t="n">
        <v>0.0422207324135203</v>
      </c>
      <c r="AH9" s="16"/>
      <c r="AI9" s="16" t="n">
        <v>0.0201143044466766</v>
      </c>
      <c r="AJ9" s="16" t="n">
        <v>0.0344148255328273</v>
      </c>
    </row>
    <row r="10">
      <c r="B10" s="17" t="s">
        <v>58</v>
      </c>
      <c r="C10" s="16" t="n">
        <v>0.140444946866095</v>
      </c>
      <c r="D10" s="16" t="n">
        <v>0.118717768622094</v>
      </c>
      <c r="E10" s="16" t="n">
        <v>0.163872614256635</v>
      </c>
      <c r="F10" s="16"/>
      <c r="G10" s="16" t="n">
        <v>0.176772890848018</v>
      </c>
      <c r="H10" s="16" t="n">
        <v>0.13633738154892</v>
      </c>
      <c r="I10" s="16" t="n">
        <v>0.129918232599846</v>
      </c>
      <c r="J10" s="16"/>
      <c r="K10" s="16" t="n">
        <v>0.130453179563726</v>
      </c>
      <c r="L10" s="16" t="n">
        <v>0.168641698372982</v>
      </c>
      <c r="M10" s="16" t="n">
        <v>0.135723222086834</v>
      </c>
      <c r="N10" s="16" t="n">
        <v>0.12741606828285</v>
      </c>
      <c r="O10" s="16" t="n">
        <v>0.150526075981277</v>
      </c>
      <c r="P10" s="16" t="n">
        <v>0.146138539663102</v>
      </c>
      <c r="Q10" s="16" t="n">
        <v>0.17809096125306</v>
      </c>
      <c r="R10" s="16" t="n">
        <v>0.167325328759101</v>
      </c>
      <c r="S10" s="16" t="n">
        <v>0.135695651872743</v>
      </c>
      <c r="T10" s="16" t="n">
        <v>0.0838351307975771</v>
      </c>
      <c r="U10" s="16" t="n">
        <v>0.149385367968252</v>
      </c>
      <c r="V10" s="16" t="n">
        <v>0.0788604063686098</v>
      </c>
      <c r="W10" s="16"/>
      <c r="X10" s="16" t="n">
        <v>0.150303014514989</v>
      </c>
      <c r="Y10" s="16" t="n">
        <v>0.123602684185965</v>
      </c>
      <c r="Z10" s="16"/>
      <c r="AA10" s="16" t="n">
        <v>0.122958167965793</v>
      </c>
      <c r="AB10" s="16" t="n">
        <v>0.160139800014724</v>
      </c>
      <c r="AC10" s="16" t="n">
        <v>0.126731768640483</v>
      </c>
      <c r="AD10" s="16"/>
      <c r="AE10" s="16" t="n">
        <v>0.126861257655234</v>
      </c>
      <c r="AF10" s="16" t="n">
        <v>0.155407911345999</v>
      </c>
      <c r="AG10" s="16" t="n">
        <v>0.144602212284303</v>
      </c>
      <c r="AH10" s="16"/>
      <c r="AI10" s="16" t="n">
        <v>0.132933250577443</v>
      </c>
      <c r="AJ10" s="16" t="n">
        <v>0.150171770628946</v>
      </c>
    </row>
    <row r="11">
      <c r="B11" s="17" t="s">
        <v>308</v>
      </c>
      <c r="C11" s="16" t="n">
        <v>0.420370318917239</v>
      </c>
      <c r="D11" s="16" t="n">
        <v>0.420298388691524</v>
      </c>
      <c r="E11" s="16" t="n">
        <v>0.420291259271887</v>
      </c>
      <c r="F11" s="16"/>
      <c r="G11" s="16" t="n">
        <v>0.349775772554227</v>
      </c>
      <c r="H11" s="16" t="n">
        <v>0.448837196740967</v>
      </c>
      <c r="I11" s="16" t="n">
        <v>0.421769046813226</v>
      </c>
      <c r="J11" s="16"/>
      <c r="K11" s="16" t="n">
        <v>0.405683979195152</v>
      </c>
      <c r="L11" s="16" t="n">
        <v>0.418728851424973</v>
      </c>
      <c r="M11" s="16" t="n">
        <v>0.502683716732751</v>
      </c>
      <c r="N11" s="16" t="n">
        <v>0.360683834626492</v>
      </c>
      <c r="O11" s="16" t="n">
        <v>0.511665953855486</v>
      </c>
      <c r="P11" s="16" t="n">
        <v>0.32553892765551</v>
      </c>
      <c r="Q11" s="16" t="n">
        <v>0.387811132211537</v>
      </c>
      <c r="R11" s="16" t="n">
        <v>0.351923110461988</v>
      </c>
      <c r="S11" s="16" t="n">
        <v>0.456744758764498</v>
      </c>
      <c r="T11" s="16" t="n">
        <v>0.52085929305651</v>
      </c>
      <c r="U11" s="16" t="n">
        <v>0.329388946690173</v>
      </c>
      <c r="V11" s="16" t="n">
        <v>0.420514202871669</v>
      </c>
      <c r="W11" s="16"/>
      <c r="X11" s="16" t="n">
        <v>0.423745513809708</v>
      </c>
      <c r="Y11" s="16" t="n">
        <v>0.414603882633756</v>
      </c>
      <c r="Z11" s="16"/>
      <c r="AA11" s="16" t="n">
        <v>0.450832138424598</v>
      </c>
      <c r="AB11" s="16" t="n">
        <v>0.408194085919964</v>
      </c>
      <c r="AC11" s="16" t="n">
        <v>0.414655928845279</v>
      </c>
      <c r="AD11" s="16"/>
      <c r="AE11" s="16" t="n">
        <v>0.422524367791313</v>
      </c>
      <c r="AF11" s="16" t="n">
        <v>0.420167061067132</v>
      </c>
      <c r="AG11" s="16" t="n">
        <v>0.41508123974233</v>
      </c>
      <c r="AH11" s="16"/>
      <c r="AI11" s="16" t="n">
        <v>0.424719401740072</v>
      </c>
      <c r="AJ11" s="16" t="n">
        <v>0.458065721852249</v>
      </c>
    </row>
    <row r="12">
      <c r="B12" s="17" t="s">
        <v>61</v>
      </c>
      <c r="C12" s="16" t="n">
        <v>0.257332825118704</v>
      </c>
      <c r="D12" s="16" t="n">
        <v>0.291727747245177</v>
      </c>
      <c r="E12" s="16" t="n">
        <v>0.222513804159178</v>
      </c>
      <c r="F12" s="16"/>
      <c r="G12" s="16" t="n">
        <v>0.236148613561537</v>
      </c>
      <c r="H12" s="16" t="n">
        <v>0.220065699384723</v>
      </c>
      <c r="I12" s="16" t="n">
        <v>0.300369982871791</v>
      </c>
      <c r="J12" s="16"/>
      <c r="K12" s="16" t="n">
        <v>0.314071833159531</v>
      </c>
      <c r="L12" s="16" t="n">
        <v>0.185564170414793</v>
      </c>
      <c r="M12" s="16" t="n">
        <v>0.179250133393729</v>
      </c>
      <c r="N12" s="16" t="n">
        <v>0.348286674385044</v>
      </c>
      <c r="O12" s="16" t="n">
        <v>0.183332332611311</v>
      </c>
      <c r="P12" s="16" t="n">
        <v>0.287304350289045</v>
      </c>
      <c r="Q12" s="16" t="n">
        <v>0.26853856293805</v>
      </c>
      <c r="R12" s="16" t="n">
        <v>0.311438391617699</v>
      </c>
      <c r="S12" s="16" t="n">
        <v>0.24106703462741</v>
      </c>
      <c r="T12" s="16" t="n">
        <v>0.246961654837842</v>
      </c>
      <c r="U12" s="16" t="n">
        <v>0.314126586989769</v>
      </c>
      <c r="V12" s="16" t="n">
        <v>0.242909411184753</v>
      </c>
      <c r="W12" s="16"/>
      <c r="X12" s="16" t="n">
        <v>0.240411501332965</v>
      </c>
      <c r="Y12" s="16" t="n">
        <v>0.286242484723947</v>
      </c>
      <c r="Z12" s="16"/>
      <c r="AA12" s="16" t="n">
        <v>0.318275749682524</v>
      </c>
      <c r="AB12" s="16" t="n">
        <v>0.232491809730915</v>
      </c>
      <c r="AC12" s="16" t="n">
        <v>0.246543573893187</v>
      </c>
      <c r="AD12" s="16"/>
      <c r="AE12" s="16" t="n">
        <v>0.2896052000779</v>
      </c>
      <c r="AF12" s="16" t="n">
        <v>0.234714235978496</v>
      </c>
      <c r="AG12" s="16" t="n">
        <v>0.219861227926443</v>
      </c>
      <c r="AH12" s="16"/>
      <c r="AI12" s="16" t="n">
        <v>0.325363101120577</v>
      </c>
      <c r="AJ12" s="16" t="n">
        <v>0.222528154648384</v>
      </c>
    </row>
    <row r="13">
      <c r="B13" s="17" t="s">
        <v>94</v>
      </c>
      <c r="C13" s="22" t="n">
        <v>0.14326917206795</v>
      </c>
      <c r="D13" s="22" t="n">
        <v>0.131252755212792</v>
      </c>
      <c r="E13" s="22" t="n">
        <v>0.153164090212409</v>
      </c>
      <c r="F13" s="22"/>
      <c r="G13" s="22" t="n">
        <v>0.181333421428915</v>
      </c>
      <c r="H13" s="22" t="n">
        <v>0.147785162718503</v>
      </c>
      <c r="I13" s="22" t="n">
        <v>0.124034043028814</v>
      </c>
      <c r="J13" s="22"/>
      <c r="K13" s="22" t="n">
        <v>0.102866549986053</v>
      </c>
      <c r="L13" s="22" t="n">
        <v>0.175417905923681</v>
      </c>
      <c r="M13" s="22" t="n">
        <v>0.146047197580645</v>
      </c>
      <c r="N13" s="22" t="n">
        <v>0.119251100640071</v>
      </c>
      <c r="O13" s="22" t="n">
        <v>0.133388786584934</v>
      </c>
      <c r="P13" s="22" t="n">
        <v>0.184421617683696</v>
      </c>
      <c r="Q13" s="22" t="n">
        <v>0.143942411815481</v>
      </c>
      <c r="R13" s="22" t="n">
        <v>0.160349316306928</v>
      </c>
      <c r="S13" s="22" t="n">
        <v>0.139965671810218</v>
      </c>
      <c r="T13" s="22" t="n">
        <v>0.114610466868403</v>
      </c>
      <c r="U13" s="22" t="n">
        <v>0.153792958582326</v>
      </c>
      <c r="V13" s="22" t="n">
        <v>0.212262376059248</v>
      </c>
      <c r="W13" s="22"/>
      <c r="X13" s="22" t="n">
        <v>0.150023242603696</v>
      </c>
      <c r="Y13" s="22" t="n">
        <v>0.131730011030043</v>
      </c>
      <c r="Z13" s="22"/>
      <c r="AA13" s="22" t="n">
        <v>0.0850205243146136</v>
      </c>
      <c r="AB13" s="22" t="n">
        <v>0.156677877277797</v>
      </c>
      <c r="AC13" s="22" t="n">
        <v>0.167403764935257</v>
      </c>
      <c r="AD13" s="22"/>
      <c r="AE13" s="22" t="n">
        <v>0.117257436351448</v>
      </c>
      <c r="AF13" s="22" t="n">
        <v>0.159267950444628</v>
      </c>
      <c r="AG13" s="22" t="n">
        <v>0.178234587633404</v>
      </c>
      <c r="AH13" s="22"/>
      <c r="AI13" s="22" t="n">
        <v>0.0968699421152313</v>
      </c>
      <c r="AJ13" s="22" t="n">
        <v>0.134819527337593</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342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0.0464748679569196</v>
      </c>
      <c r="D9" s="16" t="n">
        <v>0.0474088507397133</v>
      </c>
      <c r="E9" s="16" t="n">
        <v>0.0458631281541934</v>
      </c>
      <c r="F9" s="16"/>
      <c r="G9" s="16" t="n">
        <v>0.0704342376154104</v>
      </c>
      <c r="H9" s="16" t="n">
        <v>0.0552966676078401</v>
      </c>
      <c r="I9" s="16" t="n">
        <v>0.0288048208523016</v>
      </c>
      <c r="J9" s="16"/>
      <c r="K9" s="16" t="n">
        <v>0.0414170424815384</v>
      </c>
      <c r="L9" s="16" t="n">
        <v>0.0635597736130882</v>
      </c>
      <c r="M9" s="16" t="n">
        <v>0.0554719033113613</v>
      </c>
      <c r="N9" s="16" t="n">
        <v>0.0613507855037832</v>
      </c>
      <c r="O9" s="16" t="n">
        <v>0.0251149642073434</v>
      </c>
      <c r="P9" s="16" t="n">
        <v>0.0526271923528203</v>
      </c>
      <c r="Q9" s="16" t="n">
        <v>0.0497697064608931</v>
      </c>
      <c r="R9" s="16" t="n">
        <v>0.0338787108849935</v>
      </c>
      <c r="S9" s="16" t="n">
        <v>0.0311285655543787</v>
      </c>
      <c r="T9" s="16" t="n">
        <v>0.0524761811417442</v>
      </c>
      <c r="U9" s="16" t="n">
        <v>0.0116679239400913</v>
      </c>
      <c r="V9" s="16" t="n">
        <v>0.0672530151256617</v>
      </c>
      <c r="W9" s="16"/>
      <c r="X9" s="16" t="n">
        <v>0.0503833230410429</v>
      </c>
      <c r="Y9" s="16" t="n">
        <v>0.03979736993755</v>
      </c>
      <c r="Z9" s="16"/>
      <c r="AA9" s="16" t="n">
        <v>0.0316655719671799</v>
      </c>
      <c r="AB9" s="16" t="n">
        <v>0.0601804638758546</v>
      </c>
      <c r="AC9" s="16" t="n">
        <v>0.0388388226233327</v>
      </c>
      <c r="AD9" s="16"/>
      <c r="AE9" s="16" t="n">
        <v>0.0411291848425559</v>
      </c>
      <c r="AF9" s="16" t="n">
        <v>0.0541143455764144</v>
      </c>
      <c r="AG9" s="16" t="n">
        <v>0.0443741938284108</v>
      </c>
      <c r="AH9" s="16"/>
      <c r="AI9" s="16" t="n">
        <v>0.0294932964474038</v>
      </c>
      <c r="AJ9" s="16" t="n">
        <v>0.0611172371147102</v>
      </c>
    </row>
    <row r="10">
      <c r="B10" s="17" t="s">
        <v>58</v>
      </c>
      <c r="C10" s="16" t="n">
        <v>0.176117877768168</v>
      </c>
      <c r="D10" s="16" t="n">
        <v>0.151753055823014</v>
      </c>
      <c r="E10" s="16" t="n">
        <v>0.201169599344342</v>
      </c>
      <c r="F10" s="16"/>
      <c r="G10" s="16" t="n">
        <v>0.166786186632646</v>
      </c>
      <c r="H10" s="16" t="n">
        <v>0.202769922039747</v>
      </c>
      <c r="I10" s="16" t="n">
        <v>0.155008651346894</v>
      </c>
      <c r="J10" s="16"/>
      <c r="K10" s="16" t="n">
        <v>0.185920051529481</v>
      </c>
      <c r="L10" s="16" t="n">
        <v>0.217541193209471</v>
      </c>
      <c r="M10" s="16" t="n">
        <v>0.190935715933072</v>
      </c>
      <c r="N10" s="16" t="n">
        <v>0.0988928481119633</v>
      </c>
      <c r="O10" s="16" t="n">
        <v>0.202426078232173</v>
      </c>
      <c r="P10" s="16" t="n">
        <v>0.161519898492466</v>
      </c>
      <c r="Q10" s="16" t="n">
        <v>0.128563388407026</v>
      </c>
      <c r="R10" s="16" t="n">
        <v>0.179123864870819</v>
      </c>
      <c r="S10" s="16" t="n">
        <v>0.199090082952844</v>
      </c>
      <c r="T10" s="16" t="n">
        <v>0.174966583581253</v>
      </c>
      <c r="U10" s="16" t="n">
        <v>0.177740912403847</v>
      </c>
      <c r="V10" s="16" t="n">
        <v>0.153078235724946</v>
      </c>
      <c r="W10" s="16"/>
      <c r="X10" s="16" t="n">
        <v>0.194777231716496</v>
      </c>
      <c r="Y10" s="16" t="n">
        <v>0.144238836983278</v>
      </c>
      <c r="Z10" s="16"/>
      <c r="AA10" s="16" t="n">
        <v>0.149243038058104</v>
      </c>
      <c r="AB10" s="16" t="n">
        <v>0.203686666877032</v>
      </c>
      <c r="AC10" s="16" t="n">
        <v>0.158653352335815</v>
      </c>
      <c r="AD10" s="16"/>
      <c r="AE10" s="16" t="n">
        <v>0.172207777916743</v>
      </c>
      <c r="AF10" s="16" t="n">
        <v>0.161172091186046</v>
      </c>
      <c r="AG10" s="16" t="n">
        <v>0.218401157754503</v>
      </c>
      <c r="AH10" s="16"/>
      <c r="AI10" s="16" t="n">
        <v>0.153654029474122</v>
      </c>
      <c r="AJ10" s="16" t="n">
        <v>0.21418514889777</v>
      </c>
    </row>
    <row r="11">
      <c r="B11" s="17" t="s">
        <v>308</v>
      </c>
      <c r="C11" s="16" t="n">
        <v>0.393043430807473</v>
      </c>
      <c r="D11" s="16" t="n">
        <v>0.376675751546019</v>
      </c>
      <c r="E11" s="16" t="n">
        <v>0.408155359192535</v>
      </c>
      <c r="F11" s="16"/>
      <c r="G11" s="16" t="n">
        <v>0.398711859599743</v>
      </c>
      <c r="H11" s="16" t="n">
        <v>0.381182452902156</v>
      </c>
      <c r="I11" s="16" t="n">
        <v>0.401839108300154</v>
      </c>
      <c r="J11" s="16"/>
      <c r="K11" s="16" t="n">
        <v>0.381129582059856</v>
      </c>
      <c r="L11" s="16" t="n">
        <v>0.388768961745355</v>
      </c>
      <c r="M11" s="16" t="n">
        <v>0.370214277826041</v>
      </c>
      <c r="N11" s="16" t="n">
        <v>0.454030421379967</v>
      </c>
      <c r="O11" s="16" t="n">
        <v>0.348038780515435</v>
      </c>
      <c r="P11" s="16" t="n">
        <v>0.403887415491412</v>
      </c>
      <c r="Q11" s="16" t="n">
        <v>0.431498818343016</v>
      </c>
      <c r="R11" s="16" t="n">
        <v>0.371640255175557</v>
      </c>
      <c r="S11" s="16" t="n">
        <v>0.37267401506195</v>
      </c>
      <c r="T11" s="16" t="n">
        <v>0.42460332061496</v>
      </c>
      <c r="U11" s="16" t="n">
        <v>0.411791089420205</v>
      </c>
      <c r="V11" s="16" t="n">
        <v>0.308264437531922</v>
      </c>
      <c r="W11" s="16"/>
      <c r="X11" s="16" t="n">
        <v>0.391219461482066</v>
      </c>
      <c r="Y11" s="16" t="n">
        <v>0.396159636903141</v>
      </c>
      <c r="Z11" s="16"/>
      <c r="AA11" s="16" t="n">
        <v>0.397583299559849</v>
      </c>
      <c r="AB11" s="16" t="n">
        <v>0.385657269225693</v>
      </c>
      <c r="AC11" s="16" t="n">
        <v>0.399643903542174</v>
      </c>
      <c r="AD11" s="16"/>
      <c r="AE11" s="16" t="n">
        <v>0.380899708656507</v>
      </c>
      <c r="AF11" s="16" t="n">
        <v>0.414284867390177</v>
      </c>
      <c r="AG11" s="16" t="n">
        <v>0.379976469189632</v>
      </c>
      <c r="AH11" s="16"/>
      <c r="AI11" s="16" t="n">
        <v>0.396021210164812</v>
      </c>
      <c r="AJ11" s="16" t="n">
        <v>0.395817362334602</v>
      </c>
    </row>
    <row r="12">
      <c r="B12" s="17" t="s">
        <v>61</v>
      </c>
      <c r="C12" s="16" t="n">
        <v>0.268938982772842</v>
      </c>
      <c r="D12" s="16" t="n">
        <v>0.323196363153023</v>
      </c>
      <c r="E12" s="16" t="n">
        <v>0.216758007686363</v>
      </c>
      <c r="F12" s="16"/>
      <c r="G12" s="16" t="n">
        <v>0.244544690845005</v>
      </c>
      <c r="H12" s="16" t="n">
        <v>0.237456396030207</v>
      </c>
      <c r="I12" s="16" t="n">
        <v>0.307862533292221</v>
      </c>
      <c r="J12" s="16"/>
      <c r="K12" s="16" t="n">
        <v>0.312125842199818</v>
      </c>
      <c r="L12" s="16" t="n">
        <v>0.203985977226488</v>
      </c>
      <c r="M12" s="16" t="n">
        <v>0.247416699849149</v>
      </c>
      <c r="N12" s="16" t="n">
        <v>0.282737337837785</v>
      </c>
      <c r="O12" s="16" t="n">
        <v>0.286404206112715</v>
      </c>
      <c r="P12" s="16" t="n">
        <v>0.257017561363667</v>
      </c>
      <c r="Q12" s="16" t="n">
        <v>0.243806217998707</v>
      </c>
      <c r="R12" s="16" t="n">
        <v>0.277296269684224</v>
      </c>
      <c r="S12" s="16" t="n">
        <v>0.313126577731594</v>
      </c>
      <c r="T12" s="16" t="n">
        <v>0.232162974251777</v>
      </c>
      <c r="U12" s="16" t="n">
        <v>0.281979036822649</v>
      </c>
      <c r="V12" s="16" t="n">
        <v>0.339604225830288</v>
      </c>
      <c r="W12" s="16"/>
      <c r="X12" s="16" t="n">
        <v>0.244093234259906</v>
      </c>
      <c r="Y12" s="16" t="n">
        <v>0.311387324358967</v>
      </c>
      <c r="Z12" s="16"/>
      <c r="AA12" s="16" t="n">
        <v>0.334501004026442</v>
      </c>
      <c r="AB12" s="16" t="n">
        <v>0.232069581335725</v>
      </c>
      <c r="AC12" s="16" t="n">
        <v>0.270902175268229</v>
      </c>
      <c r="AD12" s="16"/>
      <c r="AE12" s="16" t="n">
        <v>0.307449518645229</v>
      </c>
      <c r="AF12" s="16" t="n">
        <v>0.244532194451663</v>
      </c>
      <c r="AG12" s="16" t="n">
        <v>0.218710043742864</v>
      </c>
      <c r="AH12" s="16"/>
      <c r="AI12" s="16" t="n">
        <v>0.344461570867296</v>
      </c>
      <c r="AJ12" s="16" t="n">
        <v>0.208453746729531</v>
      </c>
    </row>
    <row r="13">
      <c r="B13" s="17" t="s">
        <v>94</v>
      </c>
      <c r="C13" s="22" t="n">
        <v>0.115424840694597</v>
      </c>
      <c r="D13" s="22" t="n">
        <v>0.100965978738231</v>
      </c>
      <c r="E13" s="22" t="n">
        <v>0.128053905622567</v>
      </c>
      <c r="F13" s="22"/>
      <c r="G13" s="22" t="n">
        <v>0.119523025307195</v>
      </c>
      <c r="H13" s="22" t="n">
        <v>0.123294561420049</v>
      </c>
      <c r="I13" s="22" t="n">
        <v>0.106484886208429</v>
      </c>
      <c r="J13" s="22"/>
      <c r="K13" s="22" t="n">
        <v>0.0794074817293068</v>
      </c>
      <c r="L13" s="22" t="n">
        <v>0.126144094205598</v>
      </c>
      <c r="M13" s="22" t="n">
        <v>0.135961403080376</v>
      </c>
      <c r="N13" s="22" t="n">
        <v>0.102988607166502</v>
      </c>
      <c r="O13" s="22" t="n">
        <v>0.138015970932334</v>
      </c>
      <c r="P13" s="22" t="n">
        <v>0.124947932299634</v>
      </c>
      <c r="Q13" s="22" t="n">
        <v>0.146361868790358</v>
      </c>
      <c r="R13" s="22" t="n">
        <v>0.138060899384406</v>
      </c>
      <c r="S13" s="22" t="n">
        <v>0.0839807586992326</v>
      </c>
      <c r="T13" s="22" t="n">
        <v>0.115790940410265</v>
      </c>
      <c r="U13" s="22" t="n">
        <v>0.116821037413208</v>
      </c>
      <c r="V13" s="22" t="n">
        <v>0.131800085787183</v>
      </c>
      <c r="W13" s="22"/>
      <c r="X13" s="22" t="n">
        <v>0.119526749500489</v>
      </c>
      <c r="Y13" s="22" t="n">
        <v>0.108416831817064</v>
      </c>
      <c r="Z13" s="22"/>
      <c r="AA13" s="22" t="n">
        <v>0.0870070863884253</v>
      </c>
      <c r="AB13" s="22" t="n">
        <v>0.118406018685696</v>
      </c>
      <c r="AC13" s="22" t="n">
        <v>0.131961746230449</v>
      </c>
      <c r="AD13" s="22"/>
      <c r="AE13" s="22" t="n">
        <v>0.0983138099389652</v>
      </c>
      <c r="AF13" s="22" t="n">
        <v>0.1258965013957</v>
      </c>
      <c r="AG13" s="22" t="n">
        <v>0.13853813548459</v>
      </c>
      <c r="AH13" s="22"/>
      <c r="AI13" s="22" t="n">
        <v>0.0763698930463665</v>
      </c>
      <c r="AJ13" s="22" t="n">
        <v>0.120426504923386</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343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0.0263024916996909</v>
      </c>
      <c r="D9" s="16" t="n">
        <v>0.0249952174716089</v>
      </c>
      <c r="E9" s="16" t="n">
        <v>0.0282878720489151</v>
      </c>
      <c r="F9" s="16"/>
      <c r="G9" s="16" t="n">
        <v>0.0486207404134227</v>
      </c>
      <c r="H9" s="16" t="n">
        <v>0.0260712254460874</v>
      </c>
      <c r="I9" s="16" t="n">
        <v>0.017702846016166</v>
      </c>
      <c r="J9" s="16"/>
      <c r="K9" s="16" t="n">
        <v>0.0464540488117603</v>
      </c>
      <c r="L9" s="16" t="n">
        <v>0.0109878700197569</v>
      </c>
      <c r="M9" s="16" t="n">
        <v>0.0249322056317211</v>
      </c>
      <c r="N9" s="16" t="n">
        <v>0.0506050527324018</v>
      </c>
      <c r="O9" s="16" t="n">
        <v>0.0229631223419746</v>
      </c>
      <c r="P9" s="16" t="n">
        <v>0.0186650163433371</v>
      </c>
      <c r="Q9" s="16" t="n">
        <v>0.0321726434825258</v>
      </c>
      <c r="R9" s="16" t="n">
        <v>0.0324391443577865</v>
      </c>
      <c r="S9" s="16" t="n">
        <v>0.0203398196193328</v>
      </c>
      <c r="T9" s="16" t="n">
        <v>0.00774044233114788</v>
      </c>
      <c r="U9" s="16" t="n">
        <v>0.0211265686860629</v>
      </c>
      <c r="V9" s="16" t="n">
        <v>0.0164997847238826</v>
      </c>
      <c r="W9" s="16"/>
      <c r="X9" s="16" t="n">
        <v>0.0218601082803292</v>
      </c>
      <c r="Y9" s="16" t="n">
        <v>0.0338921929615954</v>
      </c>
      <c r="Z9" s="16"/>
      <c r="AA9" s="16" t="n">
        <v>0.0193162601774248</v>
      </c>
      <c r="AB9" s="16" t="n">
        <v>0.0286104929094391</v>
      </c>
      <c r="AC9" s="16" t="n">
        <v>0.0282611511767354</v>
      </c>
      <c r="AD9" s="16"/>
      <c r="AE9" s="16" t="n">
        <v>0.0320633288877399</v>
      </c>
      <c r="AF9" s="16" t="n">
        <v>0.0188894401943026</v>
      </c>
      <c r="AG9" s="16" t="n">
        <v>0.0268169877940672</v>
      </c>
      <c r="AH9" s="16"/>
      <c r="AI9" s="16" t="n">
        <v>0.0125170075595612</v>
      </c>
      <c r="AJ9" s="16" t="n">
        <v>0.0256253261260521</v>
      </c>
    </row>
    <row r="10">
      <c r="B10" s="17" t="s">
        <v>58</v>
      </c>
      <c r="C10" s="16" t="n">
        <v>0.0919955694175292</v>
      </c>
      <c r="D10" s="16" t="n">
        <v>0.080344849248523</v>
      </c>
      <c r="E10" s="16" t="n">
        <v>0.103302641413801</v>
      </c>
      <c r="F10" s="16"/>
      <c r="G10" s="16" t="n">
        <v>0.0687871878102971</v>
      </c>
      <c r="H10" s="16" t="n">
        <v>0.0993067560607221</v>
      </c>
      <c r="I10" s="16" t="n">
        <v>0.0943602073755192</v>
      </c>
      <c r="J10" s="16"/>
      <c r="K10" s="16" t="n">
        <v>0.0937064360810295</v>
      </c>
      <c r="L10" s="16" t="n">
        <v>0.103985240759143</v>
      </c>
      <c r="M10" s="16" t="n">
        <v>0.0694686497434548</v>
      </c>
      <c r="N10" s="16" t="n">
        <v>0.0891314661129039</v>
      </c>
      <c r="O10" s="16" t="n">
        <v>0.0783498838013152</v>
      </c>
      <c r="P10" s="16" t="n">
        <v>0.100784381545039</v>
      </c>
      <c r="Q10" s="16" t="n">
        <v>0.124073843748616</v>
      </c>
      <c r="R10" s="16" t="n">
        <v>0.165129246207744</v>
      </c>
      <c r="S10" s="16" t="n">
        <v>0.0899915668273638</v>
      </c>
      <c r="T10" s="16" t="n">
        <v>0.0574787917681624</v>
      </c>
      <c r="U10" s="16" t="n">
        <v>0.0849807717806935</v>
      </c>
      <c r="V10" s="16" t="n">
        <v>0.02272680175786</v>
      </c>
      <c r="W10" s="16"/>
      <c r="X10" s="16" t="n">
        <v>0.104888446141557</v>
      </c>
      <c r="Y10" s="16" t="n">
        <v>0.0699684111323052</v>
      </c>
      <c r="Z10" s="16"/>
      <c r="AA10" s="16" t="n">
        <v>0.111006954871792</v>
      </c>
      <c r="AB10" s="16" t="n">
        <v>0.0885216835248953</v>
      </c>
      <c r="AC10" s="16" t="n">
        <v>0.0829113169747412</v>
      </c>
      <c r="AD10" s="16"/>
      <c r="AE10" s="16" t="n">
        <v>0.0869486195186755</v>
      </c>
      <c r="AF10" s="16" t="n">
        <v>0.0739070891231832</v>
      </c>
      <c r="AG10" s="16" t="n">
        <v>0.144005865663356</v>
      </c>
      <c r="AH10" s="16"/>
      <c r="AI10" s="16" t="n">
        <v>0.103541847981166</v>
      </c>
      <c r="AJ10" s="16" t="n">
        <v>0.116114889178952</v>
      </c>
    </row>
    <row r="11">
      <c r="B11" s="17" t="s">
        <v>308</v>
      </c>
      <c r="C11" s="16" t="n">
        <v>0.429736943923364</v>
      </c>
      <c r="D11" s="16" t="n">
        <v>0.409370798994928</v>
      </c>
      <c r="E11" s="16" t="n">
        <v>0.448955308886759</v>
      </c>
      <c r="F11" s="16"/>
      <c r="G11" s="16" t="n">
        <v>0.409665096065361</v>
      </c>
      <c r="H11" s="16" t="n">
        <v>0.440735474516165</v>
      </c>
      <c r="I11" s="16" t="n">
        <v>0.427432378532843</v>
      </c>
      <c r="J11" s="16"/>
      <c r="K11" s="16" t="n">
        <v>0.390040000879323</v>
      </c>
      <c r="L11" s="16" t="n">
        <v>0.452535122935086</v>
      </c>
      <c r="M11" s="16" t="n">
        <v>0.483551151827</v>
      </c>
      <c r="N11" s="16" t="n">
        <v>0.397344921266983</v>
      </c>
      <c r="O11" s="16" t="n">
        <v>0.467668129869765</v>
      </c>
      <c r="P11" s="16" t="n">
        <v>0.466789213869342</v>
      </c>
      <c r="Q11" s="16" t="n">
        <v>0.382599630371913</v>
      </c>
      <c r="R11" s="16" t="n">
        <v>0.314155762328481</v>
      </c>
      <c r="S11" s="16" t="n">
        <v>0.418482948859697</v>
      </c>
      <c r="T11" s="16" t="n">
        <v>0.485123667758792</v>
      </c>
      <c r="U11" s="16" t="n">
        <v>0.441751173962851</v>
      </c>
      <c r="V11" s="16" t="n">
        <v>0.422894835499328</v>
      </c>
      <c r="W11" s="16"/>
      <c r="X11" s="16" t="n">
        <v>0.436230558883049</v>
      </c>
      <c r="Y11" s="16" t="n">
        <v>0.418642764740397</v>
      </c>
      <c r="Z11" s="16"/>
      <c r="AA11" s="16" t="n">
        <v>0.434726894532438</v>
      </c>
      <c r="AB11" s="16" t="n">
        <v>0.430032738911578</v>
      </c>
      <c r="AC11" s="16" t="n">
        <v>0.425737374357765</v>
      </c>
      <c r="AD11" s="16"/>
      <c r="AE11" s="16" t="n">
        <v>0.4407483290334</v>
      </c>
      <c r="AF11" s="16" t="n">
        <v>0.441734445001238</v>
      </c>
      <c r="AG11" s="16" t="n">
        <v>0.374878865201675</v>
      </c>
      <c r="AH11" s="16"/>
      <c r="AI11" s="16" t="n">
        <v>0.434810490044866</v>
      </c>
      <c r="AJ11" s="16" t="n">
        <v>0.448476144998238</v>
      </c>
    </row>
    <row r="12">
      <c r="B12" s="17" t="s">
        <v>61</v>
      </c>
      <c r="C12" s="16" t="n">
        <v>0.357483108631293</v>
      </c>
      <c r="D12" s="16" t="n">
        <v>0.397223276814497</v>
      </c>
      <c r="E12" s="16" t="n">
        <v>0.31805963019952</v>
      </c>
      <c r="F12" s="16"/>
      <c r="G12" s="16" t="n">
        <v>0.375069152169679</v>
      </c>
      <c r="H12" s="16" t="n">
        <v>0.322045904312742</v>
      </c>
      <c r="I12" s="16" t="n">
        <v>0.383505191140392</v>
      </c>
      <c r="J12" s="16"/>
      <c r="K12" s="16" t="n">
        <v>0.398296750126439</v>
      </c>
      <c r="L12" s="16" t="n">
        <v>0.306308929838496</v>
      </c>
      <c r="M12" s="16" t="n">
        <v>0.324208329761653</v>
      </c>
      <c r="N12" s="16" t="n">
        <v>0.371417636154267</v>
      </c>
      <c r="O12" s="16" t="n">
        <v>0.327112628473276</v>
      </c>
      <c r="P12" s="16" t="n">
        <v>0.305177923716619</v>
      </c>
      <c r="Q12" s="16" t="n">
        <v>0.354797532647155</v>
      </c>
      <c r="R12" s="16" t="n">
        <v>0.395476669958352</v>
      </c>
      <c r="S12" s="16" t="n">
        <v>0.395019470735059</v>
      </c>
      <c r="T12" s="16" t="n">
        <v>0.396189979426246</v>
      </c>
      <c r="U12" s="16" t="n">
        <v>0.358092959830148</v>
      </c>
      <c r="V12" s="16" t="n">
        <v>0.385998087503004</v>
      </c>
      <c r="W12" s="16"/>
      <c r="X12" s="16" t="n">
        <v>0.332340491472828</v>
      </c>
      <c r="Y12" s="16" t="n">
        <v>0.400438642893261</v>
      </c>
      <c r="Z12" s="16"/>
      <c r="AA12" s="16" t="n">
        <v>0.381764124422432</v>
      </c>
      <c r="AB12" s="16" t="n">
        <v>0.348610386951827</v>
      </c>
      <c r="AC12" s="16" t="n">
        <v>0.351814126456073</v>
      </c>
      <c r="AD12" s="16"/>
      <c r="AE12" s="16" t="n">
        <v>0.351537900225462</v>
      </c>
      <c r="AF12" s="16" t="n">
        <v>0.373870552039898</v>
      </c>
      <c r="AG12" s="16" t="n">
        <v>0.338306683804613</v>
      </c>
      <c r="AH12" s="16"/>
      <c r="AI12" s="16" t="n">
        <v>0.381278852267248</v>
      </c>
      <c r="AJ12" s="16" t="n">
        <v>0.329683744185487</v>
      </c>
    </row>
    <row r="13">
      <c r="B13" s="17" t="s">
        <v>94</v>
      </c>
      <c r="C13" s="22" t="n">
        <v>0.0944818863281232</v>
      </c>
      <c r="D13" s="22" t="n">
        <v>0.0880658574704424</v>
      </c>
      <c r="E13" s="22" t="n">
        <v>0.101394547451005</v>
      </c>
      <c r="F13" s="22"/>
      <c r="G13" s="22" t="n">
        <v>0.0978578235412404</v>
      </c>
      <c r="H13" s="22" t="n">
        <v>0.111840639664284</v>
      </c>
      <c r="I13" s="22" t="n">
        <v>0.0769993769350796</v>
      </c>
      <c r="J13" s="22"/>
      <c r="K13" s="22" t="n">
        <v>0.0715027641014481</v>
      </c>
      <c r="L13" s="22" t="n">
        <v>0.126182836447519</v>
      </c>
      <c r="M13" s="22" t="n">
        <v>0.0978396630361706</v>
      </c>
      <c r="N13" s="22" t="n">
        <v>0.0915009237334444</v>
      </c>
      <c r="O13" s="22" t="n">
        <v>0.103906235513669</v>
      </c>
      <c r="P13" s="22" t="n">
        <v>0.108583464525663</v>
      </c>
      <c r="Q13" s="22" t="n">
        <v>0.10635634974979</v>
      </c>
      <c r="R13" s="22" t="n">
        <v>0.0927991771476364</v>
      </c>
      <c r="S13" s="22" t="n">
        <v>0.0761661939585473</v>
      </c>
      <c r="T13" s="22" t="n">
        <v>0.0534671187156516</v>
      </c>
      <c r="U13" s="22" t="n">
        <v>0.0940485257402449</v>
      </c>
      <c r="V13" s="22" t="n">
        <v>0.151880490515926</v>
      </c>
      <c r="W13" s="22"/>
      <c r="X13" s="22" t="n">
        <v>0.104680395222238</v>
      </c>
      <c r="Y13" s="22" t="n">
        <v>0.0770579882724419</v>
      </c>
      <c r="Z13" s="22"/>
      <c r="AA13" s="22" t="n">
        <v>0.0531857659959134</v>
      </c>
      <c r="AB13" s="22" t="n">
        <v>0.10422469770226</v>
      </c>
      <c r="AC13" s="22" t="n">
        <v>0.111276031034686</v>
      </c>
      <c r="AD13" s="22"/>
      <c r="AE13" s="22" t="n">
        <v>0.0887018223347222</v>
      </c>
      <c r="AF13" s="22" t="n">
        <v>0.091598473641378</v>
      </c>
      <c r="AG13" s="22" t="n">
        <v>0.115991597536289</v>
      </c>
      <c r="AH13" s="22"/>
      <c r="AI13" s="22" t="n">
        <v>0.0678518021471583</v>
      </c>
      <c r="AJ13" s="22" t="n">
        <v>0.0800998955112714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344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0.0620394169352366</v>
      </c>
      <c r="D9" s="16" t="n">
        <v>0.0604283609902171</v>
      </c>
      <c r="E9" s="16" t="n">
        <v>0.0614638585545929</v>
      </c>
      <c r="F9" s="16"/>
      <c r="G9" s="16" t="n">
        <v>0.0645380041911539</v>
      </c>
      <c r="H9" s="16" t="n">
        <v>0.0650302993629259</v>
      </c>
      <c r="I9" s="16" t="n">
        <v>0.0582701067413457</v>
      </c>
      <c r="J9" s="16"/>
      <c r="K9" s="16" t="n">
        <v>0.0756213916314402</v>
      </c>
      <c r="L9" s="16" t="n">
        <v>0.0331308863758539</v>
      </c>
      <c r="M9" s="16" t="n">
        <v>0.0830884737154099</v>
      </c>
      <c r="N9" s="16" t="n">
        <v>0.0808611391661392</v>
      </c>
      <c r="O9" s="16" t="n">
        <v>0.0461037640493565</v>
      </c>
      <c r="P9" s="16" t="n">
        <v>0.0771344308678627</v>
      </c>
      <c r="Q9" s="16" t="n">
        <v>0.0507122224566467</v>
      </c>
      <c r="R9" s="16" t="n">
        <v>0.066823535358956</v>
      </c>
      <c r="S9" s="16" t="n">
        <v>0.0584272512260276</v>
      </c>
      <c r="T9" s="16" t="n">
        <v>0.0496757323272526</v>
      </c>
      <c r="U9" s="16" t="n">
        <v>0.0741302362986027</v>
      </c>
      <c r="V9" s="16" t="n">
        <v>0.0602999639746797</v>
      </c>
      <c r="W9" s="16"/>
      <c r="X9" s="16" t="n">
        <v>0.0589521936613609</v>
      </c>
      <c r="Y9" s="16" t="n">
        <v>0.0673138608914681</v>
      </c>
      <c r="Z9" s="16"/>
      <c r="AA9" s="16" t="n">
        <v>0.0523075697430032</v>
      </c>
      <c r="AB9" s="16" t="n">
        <v>0.0602292547697211</v>
      </c>
      <c r="AC9" s="16" t="n">
        <v>0.0714892994288599</v>
      </c>
      <c r="AD9" s="16"/>
      <c r="AE9" s="16" t="n">
        <v>0.0614323526834495</v>
      </c>
      <c r="AF9" s="16" t="n">
        <v>0.0529002912294879</v>
      </c>
      <c r="AG9" s="16" t="n">
        <v>0.083155567553392</v>
      </c>
      <c r="AH9" s="16"/>
      <c r="AI9" s="16" t="n">
        <v>0.0347974189503974</v>
      </c>
      <c r="AJ9" s="16" t="n">
        <v>0.0655515423349048</v>
      </c>
    </row>
    <row r="10">
      <c r="B10" s="17" t="s">
        <v>58</v>
      </c>
      <c r="C10" s="16" t="n">
        <v>0.199899781723801</v>
      </c>
      <c r="D10" s="16" t="n">
        <v>0.182491488529759</v>
      </c>
      <c r="E10" s="16" t="n">
        <v>0.218639477568786</v>
      </c>
      <c r="F10" s="16"/>
      <c r="G10" s="16" t="n">
        <v>0.167764656302658</v>
      </c>
      <c r="H10" s="16" t="n">
        <v>0.198757885882208</v>
      </c>
      <c r="I10" s="16" t="n">
        <v>0.213654169501793</v>
      </c>
      <c r="J10" s="16"/>
      <c r="K10" s="16" t="n">
        <v>0.182363920738057</v>
      </c>
      <c r="L10" s="16" t="n">
        <v>0.248392963082573</v>
      </c>
      <c r="M10" s="16" t="n">
        <v>0.194612167228549</v>
      </c>
      <c r="N10" s="16" t="n">
        <v>0.196055421722958</v>
      </c>
      <c r="O10" s="16" t="n">
        <v>0.178919609030048</v>
      </c>
      <c r="P10" s="16" t="n">
        <v>0.169939607667336</v>
      </c>
      <c r="Q10" s="16" t="n">
        <v>0.19655695332256</v>
      </c>
      <c r="R10" s="16" t="n">
        <v>0.169766160936624</v>
      </c>
      <c r="S10" s="16" t="n">
        <v>0.22790348431035</v>
      </c>
      <c r="T10" s="16" t="n">
        <v>0.205241139002877</v>
      </c>
      <c r="U10" s="16" t="n">
        <v>0.18478835356715</v>
      </c>
      <c r="V10" s="16" t="n">
        <v>0.193353925991994</v>
      </c>
      <c r="W10" s="16"/>
      <c r="X10" s="16" t="n">
        <v>0.206136046228869</v>
      </c>
      <c r="Y10" s="16" t="n">
        <v>0.189245279373239</v>
      </c>
      <c r="Z10" s="16"/>
      <c r="AA10" s="16" t="n">
        <v>0.225782314810729</v>
      </c>
      <c r="AB10" s="16" t="n">
        <v>0.195525511180097</v>
      </c>
      <c r="AC10" s="16" t="n">
        <v>0.187057234722428</v>
      </c>
      <c r="AD10" s="16"/>
      <c r="AE10" s="16" t="n">
        <v>0.17931370569552</v>
      </c>
      <c r="AF10" s="16" t="n">
        <v>0.219580782858265</v>
      </c>
      <c r="AG10" s="16" t="n">
        <v>0.21259236421086</v>
      </c>
      <c r="AH10" s="16"/>
      <c r="AI10" s="16" t="n">
        <v>0.201977647607126</v>
      </c>
      <c r="AJ10" s="16" t="n">
        <v>0.244849971935401</v>
      </c>
    </row>
    <row r="11">
      <c r="B11" s="17" t="s">
        <v>308</v>
      </c>
      <c r="C11" s="16" t="n">
        <v>0.288220882254522</v>
      </c>
      <c r="D11" s="16" t="n">
        <v>0.29858428527649</v>
      </c>
      <c r="E11" s="16" t="n">
        <v>0.279058063546279</v>
      </c>
      <c r="F11" s="16"/>
      <c r="G11" s="16" t="n">
        <v>0.232576767060478</v>
      </c>
      <c r="H11" s="16" t="n">
        <v>0.297738581510084</v>
      </c>
      <c r="I11" s="16" t="n">
        <v>0.301343552944008</v>
      </c>
      <c r="J11" s="16"/>
      <c r="K11" s="16" t="n">
        <v>0.326934883498565</v>
      </c>
      <c r="L11" s="16" t="n">
        <v>0.270395107350055</v>
      </c>
      <c r="M11" s="16" t="n">
        <v>0.259076256731862</v>
      </c>
      <c r="N11" s="16" t="n">
        <v>0.288693264555403</v>
      </c>
      <c r="O11" s="16" t="n">
        <v>0.275154667255598</v>
      </c>
      <c r="P11" s="16" t="n">
        <v>0.259022855330665</v>
      </c>
      <c r="Q11" s="16" t="n">
        <v>0.237073061107844</v>
      </c>
      <c r="R11" s="16" t="n">
        <v>0.30004931462914</v>
      </c>
      <c r="S11" s="16" t="n">
        <v>0.267904661706147</v>
      </c>
      <c r="T11" s="16" t="n">
        <v>0.376379919086904</v>
      </c>
      <c r="U11" s="16" t="n">
        <v>0.306087955593299</v>
      </c>
      <c r="V11" s="16" t="n">
        <v>0.328077581910251</v>
      </c>
      <c r="W11" s="16"/>
      <c r="X11" s="16" t="n">
        <v>0.28992529779633</v>
      </c>
      <c r="Y11" s="16" t="n">
        <v>0.285308930816001</v>
      </c>
      <c r="Z11" s="16"/>
      <c r="AA11" s="16" t="n">
        <v>0.352931213415058</v>
      </c>
      <c r="AB11" s="16" t="n">
        <v>0.265899307641686</v>
      </c>
      <c r="AC11" s="16" t="n">
        <v>0.271340798453501</v>
      </c>
      <c r="AD11" s="16"/>
      <c r="AE11" s="16" t="n">
        <v>0.313615489672366</v>
      </c>
      <c r="AF11" s="16" t="n">
        <v>0.270150363576794</v>
      </c>
      <c r="AG11" s="16" t="n">
        <v>0.259316231372783</v>
      </c>
      <c r="AH11" s="16"/>
      <c r="AI11" s="16" t="n">
        <v>0.343408796559918</v>
      </c>
      <c r="AJ11" s="16" t="n">
        <v>0.294726746389093</v>
      </c>
    </row>
    <row r="12">
      <c r="B12" s="17" t="s">
        <v>61</v>
      </c>
      <c r="C12" s="16" t="n">
        <v>0.144130996663866</v>
      </c>
      <c r="D12" s="16" t="n">
        <v>0.166991347481488</v>
      </c>
      <c r="E12" s="16" t="n">
        <v>0.124130878864949</v>
      </c>
      <c r="F12" s="16"/>
      <c r="G12" s="16" t="n">
        <v>0.124279095051601</v>
      </c>
      <c r="H12" s="16" t="n">
        <v>0.132954083816744</v>
      </c>
      <c r="I12" s="16" t="n">
        <v>0.162369764675953</v>
      </c>
      <c r="J12" s="16"/>
      <c r="K12" s="16" t="n">
        <v>0.200205713255448</v>
      </c>
      <c r="L12" s="16" t="n">
        <v>0.10613703242959</v>
      </c>
      <c r="M12" s="16" t="n">
        <v>0.0933977929667668</v>
      </c>
      <c r="N12" s="16" t="n">
        <v>0.155037621820833</v>
      </c>
      <c r="O12" s="16" t="n">
        <v>0.186215811581945</v>
      </c>
      <c r="P12" s="16" t="n">
        <v>0.18037101951094</v>
      </c>
      <c r="Q12" s="16" t="n">
        <v>0.140581639406292</v>
      </c>
      <c r="R12" s="16" t="n">
        <v>0.148441542648949</v>
      </c>
      <c r="S12" s="16" t="n">
        <v>0.161936409939373</v>
      </c>
      <c r="T12" s="16" t="n">
        <v>0.0804742980839277</v>
      </c>
      <c r="U12" s="16" t="n">
        <v>0.0943664825186406</v>
      </c>
      <c r="V12" s="16" t="n">
        <v>0.11675236929731</v>
      </c>
      <c r="W12" s="16"/>
      <c r="X12" s="16" t="n">
        <v>0.124815852357742</v>
      </c>
      <c r="Y12" s="16" t="n">
        <v>0.177130438917125</v>
      </c>
      <c r="Z12" s="16"/>
      <c r="AA12" s="16" t="n">
        <v>0.185689827368415</v>
      </c>
      <c r="AB12" s="16" t="n">
        <v>0.128667336088868</v>
      </c>
      <c r="AC12" s="16" t="n">
        <v>0.134799016067949</v>
      </c>
      <c r="AD12" s="16"/>
      <c r="AE12" s="16" t="n">
        <v>0.178754729019792</v>
      </c>
      <c r="AF12" s="16" t="n">
        <v>0.126066848904037</v>
      </c>
      <c r="AG12" s="16" t="n">
        <v>0.0906929664249692</v>
      </c>
      <c r="AH12" s="16"/>
      <c r="AI12" s="16" t="n">
        <v>0.19764769392878</v>
      </c>
      <c r="AJ12" s="16" t="n">
        <v>0.111443994684294</v>
      </c>
    </row>
    <row r="13">
      <c r="B13" s="17" t="s">
        <v>94</v>
      </c>
      <c r="C13" s="22" t="n">
        <v>0.305708922422575</v>
      </c>
      <c r="D13" s="22" t="n">
        <v>0.291504517722045</v>
      </c>
      <c r="E13" s="22" t="n">
        <v>0.316707721465392</v>
      </c>
      <c r="F13" s="22"/>
      <c r="G13" s="22" t="n">
        <v>0.41084147739411</v>
      </c>
      <c r="H13" s="22" t="n">
        <v>0.305519149428037</v>
      </c>
      <c r="I13" s="22" t="n">
        <v>0.2643624061369</v>
      </c>
      <c r="J13" s="22"/>
      <c r="K13" s="22" t="n">
        <v>0.214874090876491</v>
      </c>
      <c r="L13" s="22" t="n">
        <v>0.341944010761928</v>
      </c>
      <c r="M13" s="22" t="n">
        <v>0.369825309357412</v>
      </c>
      <c r="N13" s="22" t="n">
        <v>0.279352552734666</v>
      </c>
      <c r="O13" s="22" t="n">
        <v>0.313606148083052</v>
      </c>
      <c r="P13" s="22" t="n">
        <v>0.313532086623197</v>
      </c>
      <c r="Q13" s="22" t="n">
        <v>0.375076123706658</v>
      </c>
      <c r="R13" s="22" t="n">
        <v>0.31491944642633</v>
      </c>
      <c r="S13" s="22" t="n">
        <v>0.283828192818103</v>
      </c>
      <c r="T13" s="22" t="n">
        <v>0.288228911499039</v>
      </c>
      <c r="U13" s="22" t="n">
        <v>0.340626972022308</v>
      </c>
      <c r="V13" s="22" t="n">
        <v>0.301516158825765</v>
      </c>
      <c r="W13" s="22"/>
      <c r="X13" s="22" t="n">
        <v>0.320170609955699</v>
      </c>
      <c r="Y13" s="22" t="n">
        <v>0.281001490002166</v>
      </c>
      <c r="Z13" s="22"/>
      <c r="AA13" s="22" t="n">
        <v>0.183289074662794</v>
      </c>
      <c r="AB13" s="22" t="n">
        <v>0.349678590319627</v>
      </c>
      <c r="AC13" s="22" t="n">
        <v>0.335313651327261</v>
      </c>
      <c r="AD13" s="22"/>
      <c r="AE13" s="22" t="n">
        <v>0.266883722928873</v>
      </c>
      <c r="AF13" s="22" t="n">
        <v>0.331301713431416</v>
      </c>
      <c r="AG13" s="22" t="n">
        <v>0.354242870437996</v>
      </c>
      <c r="AH13" s="22"/>
      <c r="AI13" s="22" t="n">
        <v>0.222168442953779</v>
      </c>
      <c r="AJ13" s="22" t="n">
        <v>0.283427744656306</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345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0.0448821180906179</v>
      </c>
      <c r="D9" s="16" t="n">
        <v>0.0399264081474241</v>
      </c>
      <c r="E9" s="16" t="n">
        <v>0.0500204245799317</v>
      </c>
      <c r="F9" s="16"/>
      <c r="G9" s="16" t="n">
        <v>0.0564880610189239</v>
      </c>
      <c r="H9" s="16" t="n">
        <v>0.050496501237144</v>
      </c>
      <c r="I9" s="16" t="n">
        <v>0.0350750857258154</v>
      </c>
      <c r="J9" s="16"/>
      <c r="K9" s="16" t="n">
        <v>0.055226449679272</v>
      </c>
      <c r="L9" s="16" t="n">
        <v>0.044453899694643</v>
      </c>
      <c r="M9" s="16" t="n">
        <v>0.0326324940841675</v>
      </c>
      <c r="N9" s="16" t="n">
        <v>0.0220069769600227</v>
      </c>
      <c r="O9" s="16" t="n">
        <v>0.0174118920075465</v>
      </c>
      <c r="P9" s="16" t="n">
        <v>0.0524205209582909</v>
      </c>
      <c r="Q9" s="16" t="n">
        <v>0.0603198863426984</v>
      </c>
      <c r="R9" s="16" t="n">
        <v>0.1030593136041</v>
      </c>
      <c r="S9" s="16" t="n">
        <v>0.0374099314781408</v>
      </c>
      <c r="T9" s="16" t="n">
        <v>0.0348497150874816</v>
      </c>
      <c r="U9" s="16" t="n">
        <v>0.0708630169148844</v>
      </c>
      <c r="V9" s="16" t="n">
        <v>0.0349233487737901</v>
      </c>
      <c r="W9" s="16"/>
      <c r="X9" s="16" t="n">
        <v>0.0499747001520057</v>
      </c>
      <c r="Y9" s="16" t="n">
        <v>0.0361815686672586</v>
      </c>
      <c r="Z9" s="16"/>
      <c r="AA9" s="16" t="n">
        <v>0.0411828744762287</v>
      </c>
      <c r="AB9" s="16" t="n">
        <v>0.0473838289693014</v>
      </c>
      <c r="AC9" s="16" t="n">
        <v>0.0442076955793735</v>
      </c>
      <c r="AD9" s="16"/>
      <c r="AE9" s="16" t="n">
        <v>0.0424057130456311</v>
      </c>
      <c r="AF9" s="16" t="n">
        <v>0.0330857439243132</v>
      </c>
      <c r="AG9" s="16" t="n">
        <v>0.0766353916457285</v>
      </c>
      <c r="AH9" s="16"/>
      <c r="AI9" s="16" t="n">
        <v>0.0343644986529622</v>
      </c>
      <c r="AJ9" s="16" t="n">
        <v>0.0480803147236594</v>
      </c>
    </row>
    <row r="10">
      <c r="B10" s="17" t="s">
        <v>58</v>
      </c>
      <c r="C10" s="16" t="n">
        <v>0.187861660041493</v>
      </c>
      <c r="D10" s="16" t="n">
        <v>0.162138859792487</v>
      </c>
      <c r="E10" s="16" t="n">
        <v>0.21289838373587</v>
      </c>
      <c r="F10" s="16"/>
      <c r="G10" s="16" t="n">
        <v>0.150857487267313</v>
      </c>
      <c r="H10" s="16" t="n">
        <v>0.206455107623092</v>
      </c>
      <c r="I10" s="16" t="n">
        <v>0.18517898723378</v>
      </c>
      <c r="J10" s="16"/>
      <c r="K10" s="16" t="n">
        <v>0.210979245645961</v>
      </c>
      <c r="L10" s="16" t="n">
        <v>0.237161195421003</v>
      </c>
      <c r="M10" s="16" t="n">
        <v>0.163185298217217</v>
      </c>
      <c r="N10" s="16" t="n">
        <v>0.220332582736231</v>
      </c>
      <c r="O10" s="16" t="n">
        <v>0.170393818627277</v>
      </c>
      <c r="P10" s="16" t="n">
        <v>0.145554639493511</v>
      </c>
      <c r="Q10" s="16" t="n">
        <v>0.187527187153827</v>
      </c>
      <c r="R10" s="16" t="n">
        <v>0.107179551245205</v>
      </c>
      <c r="S10" s="16" t="n">
        <v>0.232945928215016</v>
      </c>
      <c r="T10" s="16" t="n">
        <v>0.131217231649342</v>
      </c>
      <c r="U10" s="16" t="n">
        <v>0.154182658176587</v>
      </c>
      <c r="V10" s="16" t="n">
        <v>0.147629967415172</v>
      </c>
      <c r="W10" s="16"/>
      <c r="X10" s="16" t="n">
        <v>0.200393664992299</v>
      </c>
      <c r="Y10" s="16" t="n">
        <v>0.166451042179293</v>
      </c>
      <c r="Z10" s="16"/>
      <c r="AA10" s="16" t="n">
        <v>0.181037313171535</v>
      </c>
      <c r="AB10" s="16" t="n">
        <v>0.188811426417819</v>
      </c>
      <c r="AC10" s="16" t="n">
        <v>0.1915201029622</v>
      </c>
      <c r="AD10" s="16"/>
      <c r="AE10" s="16" t="n">
        <v>0.178550445053982</v>
      </c>
      <c r="AF10" s="16" t="n">
        <v>0.192627900006471</v>
      </c>
      <c r="AG10" s="16" t="n">
        <v>0.202428164793707</v>
      </c>
      <c r="AH10" s="16"/>
      <c r="AI10" s="16" t="n">
        <v>0.190390686587256</v>
      </c>
      <c r="AJ10" s="16" t="n">
        <v>0.216465941536863</v>
      </c>
    </row>
    <row r="11">
      <c r="B11" s="17" t="s">
        <v>308</v>
      </c>
      <c r="C11" s="16" t="n">
        <v>0.352285102380026</v>
      </c>
      <c r="D11" s="16" t="n">
        <v>0.363597146725362</v>
      </c>
      <c r="E11" s="16" t="n">
        <v>0.338924970188409</v>
      </c>
      <c r="F11" s="16"/>
      <c r="G11" s="16" t="n">
        <v>0.322623394465774</v>
      </c>
      <c r="H11" s="16" t="n">
        <v>0.325057797596432</v>
      </c>
      <c r="I11" s="16" t="n">
        <v>0.389330303793848</v>
      </c>
      <c r="J11" s="16"/>
      <c r="K11" s="16" t="n">
        <v>0.359939812382981</v>
      </c>
      <c r="L11" s="16" t="n">
        <v>0.315134468301166</v>
      </c>
      <c r="M11" s="16" t="n">
        <v>0.391863747400533</v>
      </c>
      <c r="N11" s="16" t="n">
        <v>0.322281903715739</v>
      </c>
      <c r="O11" s="16" t="n">
        <v>0.322790480302531</v>
      </c>
      <c r="P11" s="16" t="n">
        <v>0.347530542319151</v>
      </c>
      <c r="Q11" s="16" t="n">
        <v>0.335609981144056</v>
      </c>
      <c r="R11" s="16" t="n">
        <v>0.335979088067074</v>
      </c>
      <c r="S11" s="16" t="n">
        <v>0.322735545197966</v>
      </c>
      <c r="T11" s="16" t="n">
        <v>0.464165612757133</v>
      </c>
      <c r="U11" s="16" t="n">
        <v>0.372252773171327</v>
      </c>
      <c r="V11" s="16" t="n">
        <v>0.399041277343941</v>
      </c>
      <c r="W11" s="16"/>
      <c r="X11" s="16" t="n">
        <v>0.334531459927942</v>
      </c>
      <c r="Y11" s="16" t="n">
        <v>0.382616757665499</v>
      </c>
      <c r="Z11" s="16"/>
      <c r="AA11" s="16" t="n">
        <v>0.426698484277937</v>
      </c>
      <c r="AB11" s="16" t="n">
        <v>0.322289158938491</v>
      </c>
      <c r="AC11" s="16" t="n">
        <v>0.338661937843799</v>
      </c>
      <c r="AD11" s="16"/>
      <c r="AE11" s="16" t="n">
        <v>0.357690525741002</v>
      </c>
      <c r="AF11" s="16" t="n">
        <v>0.364313651730554</v>
      </c>
      <c r="AG11" s="16" t="n">
        <v>0.312254589878365</v>
      </c>
      <c r="AH11" s="16"/>
      <c r="AI11" s="16" t="n">
        <v>0.392546880568088</v>
      </c>
      <c r="AJ11" s="16" t="n">
        <v>0.352918191123249</v>
      </c>
    </row>
    <row r="12">
      <c r="B12" s="17" t="s">
        <v>61</v>
      </c>
      <c r="C12" s="16" t="n">
        <v>0.169739039033219</v>
      </c>
      <c r="D12" s="16" t="n">
        <v>0.20844351603492</v>
      </c>
      <c r="E12" s="16" t="n">
        <v>0.134573892891119</v>
      </c>
      <c r="F12" s="16"/>
      <c r="G12" s="16" t="n">
        <v>0.149545979865343</v>
      </c>
      <c r="H12" s="16" t="n">
        <v>0.159633417755431</v>
      </c>
      <c r="I12" s="16" t="n">
        <v>0.187115909047702</v>
      </c>
      <c r="J12" s="16"/>
      <c r="K12" s="16" t="n">
        <v>0.207570683701675</v>
      </c>
      <c r="L12" s="16" t="n">
        <v>0.0993344967532406</v>
      </c>
      <c r="M12" s="16" t="n">
        <v>0.134968042115624</v>
      </c>
      <c r="N12" s="16" t="n">
        <v>0.189098690528249</v>
      </c>
      <c r="O12" s="16" t="n">
        <v>0.191824705077848</v>
      </c>
      <c r="P12" s="16" t="n">
        <v>0.198069291561997</v>
      </c>
      <c r="Q12" s="16" t="n">
        <v>0.176779238126956</v>
      </c>
      <c r="R12" s="16" t="n">
        <v>0.204396835195578</v>
      </c>
      <c r="S12" s="16" t="n">
        <v>0.162608467517699</v>
      </c>
      <c r="T12" s="16" t="n">
        <v>0.159919275423703</v>
      </c>
      <c r="U12" s="16" t="n">
        <v>0.183451801572868</v>
      </c>
      <c r="V12" s="16" t="n">
        <v>0.159963392775125</v>
      </c>
      <c r="W12" s="16"/>
      <c r="X12" s="16" t="n">
        <v>0.146851353280556</v>
      </c>
      <c r="Y12" s="16" t="n">
        <v>0.208842079235008</v>
      </c>
      <c r="Z12" s="16"/>
      <c r="AA12" s="16" t="n">
        <v>0.191216322064008</v>
      </c>
      <c r="AB12" s="16" t="n">
        <v>0.166232466096372</v>
      </c>
      <c r="AC12" s="16" t="n">
        <v>0.158917543103469</v>
      </c>
      <c r="AD12" s="16"/>
      <c r="AE12" s="16" t="n">
        <v>0.212377763766543</v>
      </c>
      <c r="AF12" s="16" t="n">
        <v>0.136244639485985</v>
      </c>
      <c r="AG12" s="16" t="n">
        <v>0.12793577573333</v>
      </c>
      <c r="AH12" s="16"/>
      <c r="AI12" s="16" t="n">
        <v>0.215556461521238</v>
      </c>
      <c r="AJ12" s="16" t="n">
        <v>0.14999070683123</v>
      </c>
    </row>
    <row r="13">
      <c r="B13" s="17" t="s">
        <v>94</v>
      </c>
      <c r="C13" s="22" t="n">
        <v>0.245232080454644</v>
      </c>
      <c r="D13" s="22" t="n">
        <v>0.225894069299807</v>
      </c>
      <c r="E13" s="22" t="n">
        <v>0.26358232860467</v>
      </c>
      <c r="F13" s="22"/>
      <c r="G13" s="22" t="n">
        <v>0.320485077382647</v>
      </c>
      <c r="H13" s="22" t="n">
        <v>0.258357175787902</v>
      </c>
      <c r="I13" s="22" t="n">
        <v>0.203299714198854</v>
      </c>
      <c r="J13" s="22"/>
      <c r="K13" s="22" t="n">
        <v>0.166283808590111</v>
      </c>
      <c r="L13" s="22" t="n">
        <v>0.303915939829947</v>
      </c>
      <c r="M13" s="22" t="n">
        <v>0.277350418182459</v>
      </c>
      <c r="N13" s="22" t="n">
        <v>0.246279846059757</v>
      </c>
      <c r="O13" s="22" t="n">
        <v>0.297579103984797</v>
      </c>
      <c r="P13" s="22" t="n">
        <v>0.256425005667051</v>
      </c>
      <c r="Q13" s="22" t="n">
        <v>0.239763707232463</v>
      </c>
      <c r="R13" s="22" t="n">
        <v>0.249385211888043</v>
      </c>
      <c r="S13" s="22" t="n">
        <v>0.244300127591178</v>
      </c>
      <c r="T13" s="22" t="n">
        <v>0.20984816508234</v>
      </c>
      <c r="U13" s="22" t="n">
        <v>0.219249750164333</v>
      </c>
      <c r="V13" s="22" t="n">
        <v>0.258442013691973</v>
      </c>
      <c r="W13" s="22"/>
      <c r="X13" s="22" t="n">
        <v>0.268248821647197</v>
      </c>
      <c r="Y13" s="22" t="n">
        <v>0.205908552252941</v>
      </c>
      <c r="Z13" s="22"/>
      <c r="AA13" s="22" t="n">
        <v>0.15986500601029</v>
      </c>
      <c r="AB13" s="22" t="n">
        <v>0.275283119578016</v>
      </c>
      <c r="AC13" s="22" t="n">
        <v>0.266692720511158</v>
      </c>
      <c r="AD13" s="22"/>
      <c r="AE13" s="22" t="n">
        <v>0.208975552392841</v>
      </c>
      <c r="AF13" s="22" t="n">
        <v>0.273728064852677</v>
      </c>
      <c r="AG13" s="22" t="n">
        <v>0.28074607794887</v>
      </c>
      <c r="AH13" s="22"/>
      <c r="AI13" s="22" t="n">
        <v>0.167141472670456</v>
      </c>
      <c r="AJ13" s="22" t="n">
        <v>0.232544845784999</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346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57</v>
      </c>
      <c r="C9" s="16" t="n">
        <v>0.0487555408515354</v>
      </c>
      <c r="D9" s="16" t="n">
        <v>0.041058218840393</v>
      </c>
      <c r="E9" s="16" t="n">
        <v>0.0577043368907674</v>
      </c>
      <c r="F9" s="16"/>
      <c r="G9" s="16" t="n">
        <v>0.0711591474862629</v>
      </c>
      <c r="H9" s="16" t="n">
        <v>0.0606581930740398</v>
      </c>
      <c r="I9" s="16" t="n">
        <v>0.0288337855273644</v>
      </c>
      <c r="J9" s="16"/>
      <c r="K9" s="16" t="n">
        <v>0.0500262844166887</v>
      </c>
      <c r="L9" s="16" t="n">
        <v>0.0416206980345313</v>
      </c>
      <c r="M9" s="16" t="n">
        <v>0.0717900580706086</v>
      </c>
      <c r="N9" s="16" t="n">
        <v>0.0576419144978611</v>
      </c>
      <c r="O9" s="16" t="n">
        <v>0.038312458625457</v>
      </c>
      <c r="P9" s="16" t="n">
        <v>0.0519414310067141</v>
      </c>
      <c r="Q9" s="16" t="n">
        <v>0.0389488937258589</v>
      </c>
      <c r="R9" s="16" t="n">
        <v>0.0200179723503687</v>
      </c>
      <c r="S9" s="16" t="n">
        <v>0.0594557246057762</v>
      </c>
      <c r="T9" s="16" t="n">
        <v>0.0435568610530201</v>
      </c>
      <c r="U9" s="16" t="n">
        <v>0.0636136513630324</v>
      </c>
      <c r="V9" s="16" t="n">
        <v>0.0164997847238826</v>
      </c>
      <c r="W9" s="16"/>
      <c r="X9" s="16" t="n">
        <v>0.0511397947527073</v>
      </c>
      <c r="Y9" s="16" t="n">
        <v>0.0446821025338169</v>
      </c>
      <c r="Z9" s="16"/>
      <c r="AA9" s="16" t="n">
        <v>0.0245591063926192</v>
      </c>
      <c r="AB9" s="16" t="n">
        <v>0.0640298930979891</v>
      </c>
      <c r="AC9" s="16" t="n">
        <v>0.0458009548672282</v>
      </c>
      <c r="AD9" s="16"/>
      <c r="AE9" s="16" t="n">
        <v>0.04946845165554</v>
      </c>
      <c r="AF9" s="16" t="n">
        <v>0.0396803308568697</v>
      </c>
      <c r="AG9" s="16" t="n">
        <v>0.0662284049442129</v>
      </c>
      <c r="AH9" s="16"/>
      <c r="AI9" s="16" t="n">
        <v>0.0332372393171087</v>
      </c>
      <c r="AJ9" s="16" t="n">
        <v>0.052703837411731</v>
      </c>
    </row>
    <row r="10">
      <c r="B10" s="17" t="s">
        <v>58</v>
      </c>
      <c r="C10" s="16" t="n">
        <v>0.183070424069743</v>
      </c>
      <c r="D10" s="16" t="n">
        <v>0.143502697196974</v>
      </c>
      <c r="E10" s="16" t="n">
        <v>0.22427114645866</v>
      </c>
      <c r="F10" s="16"/>
      <c r="G10" s="16" t="n">
        <v>0.187021974443808</v>
      </c>
      <c r="H10" s="16" t="n">
        <v>0.196820158863938</v>
      </c>
      <c r="I10" s="16" t="n">
        <v>0.168718104108261</v>
      </c>
      <c r="J10" s="16"/>
      <c r="K10" s="16" t="n">
        <v>0.165897628638727</v>
      </c>
      <c r="L10" s="16" t="n">
        <v>0.2424381255947</v>
      </c>
      <c r="M10" s="16" t="n">
        <v>0.199572992399365</v>
      </c>
      <c r="N10" s="16" t="n">
        <v>0.11490223574714</v>
      </c>
      <c r="O10" s="16" t="n">
        <v>0.178220619853674</v>
      </c>
      <c r="P10" s="16" t="n">
        <v>0.153475023704125</v>
      </c>
      <c r="Q10" s="16" t="n">
        <v>0.194241675204097</v>
      </c>
      <c r="R10" s="16" t="n">
        <v>0.198383465158785</v>
      </c>
      <c r="S10" s="16" t="n">
        <v>0.197009977237224</v>
      </c>
      <c r="T10" s="16" t="n">
        <v>0.205293168727615</v>
      </c>
      <c r="U10" s="16" t="n">
        <v>0.12740097675806</v>
      </c>
      <c r="V10" s="16" t="n">
        <v>0.17825007848101</v>
      </c>
      <c r="W10" s="16"/>
      <c r="X10" s="16" t="n">
        <v>0.205270744011339</v>
      </c>
      <c r="Y10" s="16" t="n">
        <v>0.145141731210623</v>
      </c>
      <c r="Z10" s="16"/>
      <c r="AA10" s="16" t="n">
        <v>0.165700282241195</v>
      </c>
      <c r="AB10" s="16" t="n">
        <v>0.19514045266706</v>
      </c>
      <c r="AC10" s="16" t="n">
        <v>0.179471565680405</v>
      </c>
      <c r="AD10" s="16"/>
      <c r="AE10" s="16" t="n">
        <v>0.174910987985878</v>
      </c>
      <c r="AF10" s="16" t="n">
        <v>0.187465314820891</v>
      </c>
      <c r="AG10" s="16" t="n">
        <v>0.195369378269241</v>
      </c>
      <c r="AH10" s="16"/>
      <c r="AI10" s="16" t="n">
        <v>0.158868388787492</v>
      </c>
      <c r="AJ10" s="16" t="n">
        <v>0.207223282782158</v>
      </c>
    </row>
    <row r="11">
      <c r="B11" s="17" t="s">
        <v>308</v>
      </c>
      <c r="C11" s="16" t="n">
        <v>0.398605121529175</v>
      </c>
      <c r="D11" s="16" t="n">
        <v>0.424573151994293</v>
      </c>
      <c r="E11" s="16" t="n">
        <v>0.371199895888934</v>
      </c>
      <c r="F11" s="16"/>
      <c r="G11" s="16" t="n">
        <v>0.371882147468893</v>
      </c>
      <c r="H11" s="16" t="n">
        <v>0.399611210510904</v>
      </c>
      <c r="I11" s="16" t="n">
        <v>0.408223622681914</v>
      </c>
      <c r="J11" s="16"/>
      <c r="K11" s="16" t="n">
        <v>0.390575874337013</v>
      </c>
      <c r="L11" s="16" t="n">
        <v>0.365437002796285</v>
      </c>
      <c r="M11" s="16" t="n">
        <v>0.350305802236217</v>
      </c>
      <c r="N11" s="16" t="n">
        <v>0.464799264130464</v>
      </c>
      <c r="O11" s="16" t="n">
        <v>0.416856403434579</v>
      </c>
      <c r="P11" s="16" t="n">
        <v>0.392809890510513</v>
      </c>
      <c r="Q11" s="16" t="n">
        <v>0.368195817567584</v>
      </c>
      <c r="R11" s="16" t="n">
        <v>0.376830995827439</v>
      </c>
      <c r="S11" s="16" t="n">
        <v>0.405078199278521</v>
      </c>
      <c r="T11" s="16" t="n">
        <v>0.448237113823144</v>
      </c>
      <c r="U11" s="16" t="n">
        <v>0.398555976302759</v>
      </c>
      <c r="V11" s="16" t="n">
        <v>0.460015720287188</v>
      </c>
      <c r="W11" s="16"/>
      <c r="X11" s="16" t="n">
        <v>0.392928829675992</v>
      </c>
      <c r="Y11" s="16" t="n">
        <v>0.408302924571858</v>
      </c>
      <c r="Z11" s="16"/>
      <c r="AA11" s="16" t="n">
        <v>0.409993713520385</v>
      </c>
      <c r="AB11" s="16" t="n">
        <v>0.410615927205139</v>
      </c>
      <c r="AC11" s="16" t="n">
        <v>0.374314837789602</v>
      </c>
      <c r="AD11" s="16"/>
      <c r="AE11" s="16" t="n">
        <v>0.387684632686299</v>
      </c>
      <c r="AF11" s="16" t="n">
        <v>0.421620559219984</v>
      </c>
      <c r="AG11" s="16" t="n">
        <v>0.378502494722993</v>
      </c>
      <c r="AH11" s="16"/>
      <c r="AI11" s="16" t="n">
        <v>0.433136975558915</v>
      </c>
      <c r="AJ11" s="16" t="n">
        <v>0.410936888487227</v>
      </c>
    </row>
    <row r="12">
      <c r="B12" s="17" t="s">
        <v>61</v>
      </c>
      <c r="C12" s="16" t="n">
        <v>0.23668479486736</v>
      </c>
      <c r="D12" s="16" t="n">
        <v>0.269740687718463</v>
      </c>
      <c r="E12" s="16" t="n">
        <v>0.206413564685872</v>
      </c>
      <c r="F12" s="16"/>
      <c r="G12" s="16" t="n">
        <v>0.223615521777323</v>
      </c>
      <c r="H12" s="16" t="n">
        <v>0.200383760963761</v>
      </c>
      <c r="I12" s="16" t="n">
        <v>0.275618111213515</v>
      </c>
      <c r="J12" s="16"/>
      <c r="K12" s="16" t="n">
        <v>0.306817803421014</v>
      </c>
      <c r="L12" s="16" t="n">
        <v>0.204513957246768</v>
      </c>
      <c r="M12" s="16" t="n">
        <v>0.214545330006298</v>
      </c>
      <c r="N12" s="16" t="n">
        <v>0.242613907454531</v>
      </c>
      <c r="O12" s="16" t="n">
        <v>0.22019600924228</v>
      </c>
      <c r="P12" s="16" t="n">
        <v>0.253031639549106</v>
      </c>
      <c r="Q12" s="16" t="n">
        <v>0.240002612177224</v>
      </c>
      <c r="R12" s="16" t="n">
        <v>0.250363659027589</v>
      </c>
      <c r="S12" s="16" t="n">
        <v>0.222493871790761</v>
      </c>
      <c r="T12" s="16" t="n">
        <v>0.188680869933109</v>
      </c>
      <c r="U12" s="16" t="n">
        <v>0.284703257061081</v>
      </c>
      <c r="V12" s="16" t="n">
        <v>0.151005814975206</v>
      </c>
      <c r="W12" s="16"/>
      <c r="X12" s="16" t="n">
        <v>0.209815321481957</v>
      </c>
      <c r="Y12" s="16" t="n">
        <v>0.282590619918634</v>
      </c>
      <c r="Z12" s="16"/>
      <c r="AA12" s="16" t="n">
        <v>0.295103458769055</v>
      </c>
      <c r="AB12" s="16" t="n">
        <v>0.194658959850112</v>
      </c>
      <c r="AC12" s="16" t="n">
        <v>0.250704159727147</v>
      </c>
      <c r="AD12" s="16"/>
      <c r="AE12" s="16" t="n">
        <v>0.257577665196489</v>
      </c>
      <c r="AF12" s="16" t="n">
        <v>0.230005375402976</v>
      </c>
      <c r="AG12" s="16" t="n">
        <v>0.195431156094416</v>
      </c>
      <c r="AH12" s="16"/>
      <c r="AI12" s="16" t="n">
        <v>0.267562715414706</v>
      </c>
      <c r="AJ12" s="16" t="n">
        <v>0.20776725807545</v>
      </c>
    </row>
    <row r="13">
      <c r="B13" s="17" t="s">
        <v>94</v>
      </c>
      <c r="C13" s="22" t="n">
        <v>0.132884118682187</v>
      </c>
      <c r="D13" s="22" t="n">
        <v>0.121125244249878</v>
      </c>
      <c r="E13" s="22" t="n">
        <v>0.140411056075766</v>
      </c>
      <c r="F13" s="22"/>
      <c r="G13" s="22" t="n">
        <v>0.146321208823712</v>
      </c>
      <c r="H13" s="22" t="n">
        <v>0.142526676587357</v>
      </c>
      <c r="I13" s="22" t="n">
        <v>0.118606376468945</v>
      </c>
      <c r="J13" s="22"/>
      <c r="K13" s="22" t="n">
        <v>0.0866824091865579</v>
      </c>
      <c r="L13" s="22" t="n">
        <v>0.145990216327715</v>
      </c>
      <c r="M13" s="22" t="n">
        <v>0.163785817287511</v>
      </c>
      <c r="N13" s="22" t="n">
        <v>0.120042678170004</v>
      </c>
      <c r="O13" s="22" t="n">
        <v>0.14641450884401</v>
      </c>
      <c r="P13" s="22" t="n">
        <v>0.148742015229542</v>
      </c>
      <c r="Q13" s="22" t="n">
        <v>0.158611001325237</v>
      </c>
      <c r="R13" s="22" t="n">
        <v>0.154403907635818</v>
      </c>
      <c r="S13" s="22" t="n">
        <v>0.115962227087718</v>
      </c>
      <c r="T13" s="22" t="n">
        <v>0.114231986463112</v>
      </c>
      <c r="U13" s="22" t="n">
        <v>0.125726138515068</v>
      </c>
      <c r="V13" s="22" t="n">
        <v>0.194228601532713</v>
      </c>
      <c r="W13" s="22"/>
      <c r="X13" s="22" t="n">
        <v>0.140845310078005</v>
      </c>
      <c r="Y13" s="22" t="n">
        <v>0.119282621765069</v>
      </c>
      <c r="Z13" s="22"/>
      <c r="AA13" s="22" t="n">
        <v>0.104643439076745</v>
      </c>
      <c r="AB13" s="22" t="n">
        <v>0.1355547671797</v>
      </c>
      <c r="AC13" s="22" t="n">
        <v>0.149708481935618</v>
      </c>
      <c r="AD13" s="22"/>
      <c r="AE13" s="22" t="n">
        <v>0.130358262475793</v>
      </c>
      <c r="AF13" s="22" t="n">
        <v>0.12122841969928</v>
      </c>
      <c r="AG13" s="22" t="n">
        <v>0.164468565969138</v>
      </c>
      <c r="AH13" s="22"/>
      <c r="AI13" s="22" t="n">
        <v>0.107194680921778</v>
      </c>
      <c r="AJ13" s="22" t="n">
        <v>0.121368733243434</v>
      </c>
    </row>
    <row r="14">
      <c r="B14" s="18"/>
    </row>
    <row r="15">
      <c r="B15" t="s">
        <v>63</v>
      </c>
    </row>
    <row r="16">
      <c r="B16" t="s">
        <v>64</v>
      </c>
    </row>
    <row r="18">
      <c r="B18"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352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1014</v>
      </c>
      <c r="D7" s="11" t="n">
        <v>409</v>
      </c>
      <c r="E7" s="11" t="n">
        <v>592</v>
      </c>
      <c r="F7" s="11"/>
      <c r="G7" s="11" t="n">
        <v>158</v>
      </c>
      <c r="H7" s="11" t="n">
        <v>439</v>
      </c>
      <c r="I7" s="11" t="n">
        <v>417</v>
      </c>
      <c r="J7" s="11"/>
      <c r="K7" s="11" t="n">
        <v>147</v>
      </c>
      <c r="L7" s="11" t="n">
        <v>147</v>
      </c>
      <c r="M7" s="11" t="n">
        <v>81</v>
      </c>
      <c r="N7" s="11" t="n">
        <v>59</v>
      </c>
      <c r="O7" s="11" t="n">
        <v>80</v>
      </c>
      <c r="P7" s="11" t="n">
        <v>101</v>
      </c>
      <c r="Q7" s="11" t="n">
        <v>106</v>
      </c>
      <c r="R7" s="11" t="n">
        <v>38</v>
      </c>
      <c r="S7" s="11" t="n">
        <v>120</v>
      </c>
      <c r="T7" s="11" t="n">
        <v>55</v>
      </c>
      <c r="U7" s="11" t="n">
        <v>52</v>
      </c>
      <c r="V7" s="11" t="n">
        <v>28</v>
      </c>
      <c r="W7" s="11"/>
      <c r="X7" s="11" t="n">
        <v>639</v>
      </c>
      <c r="Y7" s="11" t="n">
        <v>375</v>
      </c>
      <c r="Z7" s="11"/>
      <c r="AA7" s="11" t="n">
        <v>226</v>
      </c>
      <c r="AB7" s="11" t="n">
        <v>468</v>
      </c>
      <c r="AC7" s="11" t="n">
        <v>320</v>
      </c>
      <c r="AD7" s="11"/>
      <c r="AE7" s="11" t="n">
        <v>476</v>
      </c>
      <c r="AF7" s="11" t="n">
        <v>382</v>
      </c>
      <c r="AG7" s="11" t="n">
        <v>156</v>
      </c>
      <c r="AH7" s="11"/>
      <c r="AI7" s="11" t="n">
        <v>197</v>
      </c>
      <c r="AJ7" s="11" t="n">
        <v>261</v>
      </c>
    </row>
    <row r="8" ht="30" customHeight="1">
      <c r="B8" s="12" t="s">
        <v>20</v>
      </c>
      <c r="C8" s="12" t="n">
        <v>1016</v>
      </c>
      <c r="D8" s="12" t="n">
        <v>490</v>
      </c>
      <c r="E8" s="12" t="n">
        <v>513</v>
      </c>
      <c r="F8" s="12"/>
      <c r="G8" s="12" t="n">
        <v>170</v>
      </c>
      <c r="H8" s="12" t="n">
        <v>409</v>
      </c>
      <c r="I8" s="12" t="n">
        <v>437</v>
      </c>
      <c r="J8" s="12"/>
      <c r="K8" s="12" t="n">
        <v>133</v>
      </c>
      <c r="L8" s="12" t="n">
        <v>147</v>
      </c>
      <c r="M8" s="12" t="n">
        <v>83</v>
      </c>
      <c r="N8" s="12" t="n">
        <v>88</v>
      </c>
      <c r="O8" s="12" t="n">
        <v>73</v>
      </c>
      <c r="P8" s="12" t="n">
        <v>86</v>
      </c>
      <c r="Q8" s="12" t="n">
        <v>90</v>
      </c>
      <c r="R8" s="12" t="n">
        <v>35</v>
      </c>
      <c r="S8" s="12" t="n">
        <v>112</v>
      </c>
      <c r="T8" s="12" t="n">
        <v>88</v>
      </c>
      <c r="U8" s="12" t="n">
        <v>50</v>
      </c>
      <c r="V8" s="12" t="n">
        <v>31</v>
      </c>
      <c r="W8" s="12"/>
      <c r="X8" s="12" t="n">
        <v>647</v>
      </c>
      <c r="Y8" s="12" t="n">
        <v>369</v>
      </c>
      <c r="Z8" s="12"/>
      <c r="AA8" s="12" t="n">
        <v>230</v>
      </c>
      <c r="AB8" s="12" t="n">
        <v>462</v>
      </c>
      <c r="AC8" s="12" t="n">
        <v>324</v>
      </c>
      <c r="AD8" s="12"/>
      <c r="AE8" s="12" t="n">
        <v>481</v>
      </c>
      <c r="AF8" s="12" t="n">
        <v>380</v>
      </c>
      <c r="AG8" s="12" t="n">
        <v>155</v>
      </c>
      <c r="AH8" s="12"/>
      <c r="AI8" s="12" t="n">
        <v>200</v>
      </c>
      <c r="AJ8" s="12" t="n">
        <v>251</v>
      </c>
    </row>
    <row r="9">
      <c r="B9" s="17" t="s">
        <v>347</v>
      </c>
      <c r="C9" s="16" t="n">
        <v>0.0187650378307695</v>
      </c>
      <c r="D9" s="16" t="n">
        <v>0.022507464745608</v>
      </c>
      <c r="E9" s="16" t="n">
        <v>0.0156662675453668</v>
      </c>
      <c r="F9" s="16"/>
      <c r="G9" s="16" t="n">
        <v>0.0233204870798861</v>
      </c>
      <c r="H9" s="16" t="n">
        <v>0.0290914315352818</v>
      </c>
      <c r="I9" s="16" t="n">
        <v>0.00733227472716325</v>
      </c>
      <c r="J9" s="16"/>
      <c r="K9" s="16" t="n">
        <v>0.030473290464721</v>
      </c>
      <c r="L9" s="16" t="n">
        <v>0.0296250083342164</v>
      </c>
      <c r="M9" s="16" t="n">
        <v>0.0137675278752468</v>
      </c>
      <c r="N9" s="16" t="n">
        <v>0.0372919909099836</v>
      </c>
      <c r="O9" s="16" t="n">
        <v>0.0207954477629683</v>
      </c>
      <c r="P9" s="16" t="n">
        <v>0.00775312296342081</v>
      </c>
      <c r="Q9" s="16" t="n">
        <v>0.00842185917009986</v>
      </c>
      <c r="R9" s="16" t="n">
        <v>0.0941730164839869</v>
      </c>
      <c r="S9" s="16" t="n">
        <v>0</v>
      </c>
      <c r="T9" s="16" t="n">
        <v>0</v>
      </c>
      <c r="U9" s="16" t="n">
        <v>0</v>
      </c>
      <c r="V9" s="16" t="n">
        <v>0</v>
      </c>
      <c r="W9" s="16"/>
      <c r="X9" s="16" t="n">
        <v>0.0178192374543189</v>
      </c>
      <c r="Y9" s="16" t="n">
        <v>0.0204248834965558</v>
      </c>
      <c r="Z9" s="16"/>
      <c r="AA9" s="16" t="n">
        <v>0.00826179163046285</v>
      </c>
      <c r="AB9" s="16" t="n">
        <v>0.0228406067377665</v>
      </c>
      <c r="AC9" s="16" t="n">
        <v>0.0204074779032484</v>
      </c>
      <c r="AD9" s="16"/>
      <c r="AE9" s="16" t="n">
        <v>0.0155469130685272</v>
      </c>
      <c r="AF9" s="16" t="n">
        <v>0.0187220357930481</v>
      </c>
      <c r="AG9" s="16" t="n">
        <v>0.0288361140240293</v>
      </c>
      <c r="AH9" s="16"/>
      <c r="AI9" s="16" t="n">
        <v>0.00380859691821199</v>
      </c>
      <c r="AJ9" s="16" t="n">
        <v>0.0178074824173786</v>
      </c>
    </row>
    <row r="10">
      <c r="B10" s="17" t="s">
        <v>348</v>
      </c>
      <c r="C10" s="16" t="n">
        <v>0.0845646657079354</v>
      </c>
      <c r="D10" s="16" t="n">
        <v>0.0803915870189666</v>
      </c>
      <c r="E10" s="16" t="n">
        <v>0.0866762267968531</v>
      </c>
      <c r="F10" s="16"/>
      <c r="G10" s="16" t="n">
        <v>0.075796524319824</v>
      </c>
      <c r="H10" s="16" t="n">
        <v>0.104461947746633</v>
      </c>
      <c r="I10" s="16" t="n">
        <v>0.0693710237865764</v>
      </c>
      <c r="J10" s="16"/>
      <c r="K10" s="16" t="n">
        <v>0.0545119726715665</v>
      </c>
      <c r="L10" s="16" t="n">
        <v>0.0752205433655919</v>
      </c>
      <c r="M10" s="16" t="n">
        <v>0.174547339711651</v>
      </c>
      <c r="N10" s="16" t="n">
        <v>0.140168003580302</v>
      </c>
      <c r="O10" s="16" t="n">
        <v>0.0390413714613722</v>
      </c>
      <c r="P10" s="16" t="n">
        <v>0.0983318178696823</v>
      </c>
      <c r="Q10" s="16" t="n">
        <v>0.0678604834239859</v>
      </c>
      <c r="R10" s="16" t="n">
        <v>0</v>
      </c>
      <c r="S10" s="16" t="n">
        <v>0.119522571956025</v>
      </c>
      <c r="T10" s="16" t="n">
        <v>0.0530528436931604</v>
      </c>
      <c r="U10" s="16" t="n">
        <v>0.0373757284933963</v>
      </c>
      <c r="V10" s="16" t="n">
        <v>0.109513122255555</v>
      </c>
      <c r="W10" s="16"/>
      <c r="X10" s="16" t="n">
        <v>0.0879640944998635</v>
      </c>
      <c r="Y10" s="16" t="n">
        <v>0.0785987903637039</v>
      </c>
      <c r="Z10" s="16"/>
      <c r="AA10" s="16" t="n">
        <v>0.0670152708163777</v>
      </c>
      <c r="AB10" s="16" t="n">
        <v>0.0861153553851107</v>
      </c>
      <c r="AC10" s="16" t="n">
        <v>0.0948098066144548</v>
      </c>
      <c r="AD10" s="16"/>
      <c r="AE10" s="16" t="n">
        <v>0.0779981975582101</v>
      </c>
      <c r="AF10" s="16" t="n">
        <v>0.100349984799865</v>
      </c>
      <c r="AG10" s="16" t="n">
        <v>0.0663174790333903</v>
      </c>
      <c r="AH10" s="16"/>
      <c r="AI10" s="16" t="n">
        <v>0.0563151505259649</v>
      </c>
      <c r="AJ10" s="16" t="n">
        <v>0.0982609144622896</v>
      </c>
    </row>
    <row r="11">
      <c r="B11" s="17" t="s">
        <v>349</v>
      </c>
      <c r="C11" s="16" t="n">
        <v>0.262337198791436</v>
      </c>
      <c r="D11" s="16" t="n">
        <v>0.231333873418517</v>
      </c>
      <c r="E11" s="16" t="n">
        <v>0.286835953225971</v>
      </c>
      <c r="F11" s="16"/>
      <c r="G11" s="16" t="n">
        <v>0.214248567144374</v>
      </c>
      <c r="H11" s="16" t="n">
        <v>0.239606031268401</v>
      </c>
      <c r="I11" s="16" t="n">
        <v>0.302331447618825</v>
      </c>
      <c r="J11" s="16"/>
      <c r="K11" s="16" t="n">
        <v>0.248161903757052</v>
      </c>
      <c r="L11" s="16" t="n">
        <v>0.28094664689193</v>
      </c>
      <c r="M11" s="16" t="n">
        <v>0.231992829176104</v>
      </c>
      <c r="N11" s="16" t="n">
        <v>0.121127075097084</v>
      </c>
      <c r="O11" s="16" t="n">
        <v>0.284668240005091</v>
      </c>
      <c r="P11" s="16" t="n">
        <v>0.246489143775901</v>
      </c>
      <c r="Q11" s="16" t="n">
        <v>0.282994888908604</v>
      </c>
      <c r="R11" s="16" t="n">
        <v>0.408597910222175</v>
      </c>
      <c r="S11" s="16" t="n">
        <v>0.273229513182642</v>
      </c>
      <c r="T11" s="16" t="n">
        <v>0.324122374289675</v>
      </c>
      <c r="U11" s="16" t="n">
        <v>0.261877759994265</v>
      </c>
      <c r="V11" s="16" t="n">
        <v>0.271657975484979</v>
      </c>
      <c r="W11" s="16"/>
      <c r="X11" s="16" t="n">
        <v>0.272387278101144</v>
      </c>
      <c r="Y11" s="16" t="n">
        <v>0.244699670832701</v>
      </c>
      <c r="Z11" s="16"/>
      <c r="AA11" s="16" t="n">
        <v>0.296613390646378</v>
      </c>
      <c r="AB11" s="16" t="n">
        <v>0.265558954920679</v>
      </c>
      <c r="AC11" s="16" t="n">
        <v>0.233412169723802</v>
      </c>
      <c r="AD11" s="16"/>
      <c r="AE11" s="16" t="n">
        <v>0.237854065207481</v>
      </c>
      <c r="AF11" s="16" t="n">
        <v>0.265762217382608</v>
      </c>
      <c r="AG11" s="16" t="n">
        <v>0.32978577914712</v>
      </c>
      <c r="AH11" s="16"/>
      <c r="AI11" s="16" t="n">
        <v>0.221634857306077</v>
      </c>
      <c r="AJ11" s="16" t="n">
        <v>0.353617092770463</v>
      </c>
    </row>
    <row r="12">
      <c r="B12" s="17" t="s">
        <v>350</v>
      </c>
      <c r="C12" s="16" t="n">
        <v>0.410379706364172</v>
      </c>
      <c r="D12" s="16" t="n">
        <v>0.417172275208471</v>
      </c>
      <c r="E12" s="16" t="n">
        <v>0.406869059660886</v>
      </c>
      <c r="F12" s="16"/>
      <c r="G12" s="16" t="n">
        <v>0.434026149500228</v>
      </c>
      <c r="H12" s="16" t="n">
        <v>0.426925899201806</v>
      </c>
      <c r="I12" s="16" t="n">
        <v>0.385692268239699</v>
      </c>
      <c r="J12" s="16"/>
      <c r="K12" s="16" t="n">
        <v>0.407803515103384</v>
      </c>
      <c r="L12" s="16" t="n">
        <v>0.421114377949973</v>
      </c>
      <c r="M12" s="16" t="n">
        <v>0.389883642982163</v>
      </c>
      <c r="N12" s="16" t="n">
        <v>0.426497746993009</v>
      </c>
      <c r="O12" s="16" t="n">
        <v>0.472394256902408</v>
      </c>
      <c r="P12" s="16" t="n">
        <v>0.38068238702279</v>
      </c>
      <c r="Q12" s="16" t="n">
        <v>0.439819188927574</v>
      </c>
      <c r="R12" s="16" t="n">
        <v>0.340181286702359</v>
      </c>
      <c r="S12" s="16" t="n">
        <v>0.396484912731851</v>
      </c>
      <c r="T12" s="16" t="n">
        <v>0.407049820491275</v>
      </c>
      <c r="U12" s="16" t="n">
        <v>0.36762932829683</v>
      </c>
      <c r="V12" s="16" t="n">
        <v>0.437972892208195</v>
      </c>
      <c r="W12" s="16"/>
      <c r="X12" s="16" t="n">
        <v>0.411359036398802</v>
      </c>
      <c r="Y12" s="16" t="n">
        <v>0.408661017353436</v>
      </c>
      <c r="Z12" s="16"/>
      <c r="AA12" s="16" t="n">
        <v>0.407451651797797</v>
      </c>
      <c r="AB12" s="16" t="n">
        <v>0.417492894611312</v>
      </c>
      <c r="AC12" s="16" t="n">
        <v>0.402312603849867</v>
      </c>
      <c r="AD12" s="16"/>
      <c r="AE12" s="16" t="n">
        <v>0.41472079321933</v>
      </c>
      <c r="AF12" s="16" t="n">
        <v>0.402386059787563</v>
      </c>
      <c r="AG12" s="16" t="n">
        <v>0.416474146192457</v>
      </c>
      <c r="AH12" s="16"/>
      <c r="AI12" s="16" t="n">
        <v>0.482810738656308</v>
      </c>
      <c r="AJ12" s="16" t="n">
        <v>0.373490915079303</v>
      </c>
    </row>
    <row r="13">
      <c r="B13" s="17" t="s">
        <v>351</v>
      </c>
      <c r="C13" s="16" t="n">
        <v>0.171498643491856</v>
      </c>
      <c r="D13" s="16" t="n">
        <v>0.198776798587246</v>
      </c>
      <c r="E13" s="16" t="n">
        <v>0.147649004409745</v>
      </c>
      <c r="F13" s="16"/>
      <c r="G13" s="16" t="n">
        <v>0.168908065840742</v>
      </c>
      <c r="H13" s="16" t="n">
        <v>0.14872359084822</v>
      </c>
      <c r="I13" s="16" t="n">
        <v>0.193808908479445</v>
      </c>
      <c r="J13" s="16"/>
      <c r="K13" s="16" t="n">
        <v>0.223474336507498</v>
      </c>
      <c r="L13" s="16" t="n">
        <v>0.16678555129573</v>
      </c>
      <c r="M13" s="16" t="n">
        <v>0.124413632723192</v>
      </c>
      <c r="N13" s="16" t="n">
        <v>0.190930842699183</v>
      </c>
      <c r="O13" s="16" t="n">
        <v>0.0982876893513256</v>
      </c>
      <c r="P13" s="16" t="n">
        <v>0.198338512483088</v>
      </c>
      <c r="Q13" s="16" t="n">
        <v>0.143269905092252</v>
      </c>
      <c r="R13" s="16" t="n">
        <v>0.136009397565226</v>
      </c>
      <c r="S13" s="16" t="n">
        <v>0.180416701975316</v>
      </c>
      <c r="T13" s="16" t="n">
        <v>0.16260206550266</v>
      </c>
      <c r="U13" s="16" t="n">
        <v>0.23619282200632</v>
      </c>
      <c r="V13" s="16" t="n">
        <v>0.151689841856101</v>
      </c>
      <c r="W13" s="16"/>
      <c r="X13" s="16" t="n">
        <v>0.157001900182257</v>
      </c>
      <c r="Y13" s="16" t="n">
        <v>0.196939906944043</v>
      </c>
      <c r="Z13" s="16"/>
      <c r="AA13" s="16" t="n">
        <v>0.200605657030054</v>
      </c>
      <c r="AB13" s="16" t="n">
        <v>0.149846135072822</v>
      </c>
      <c r="AC13" s="16" t="n">
        <v>0.181720773459782</v>
      </c>
      <c r="AD13" s="16"/>
      <c r="AE13" s="16" t="n">
        <v>0.214353967930384</v>
      </c>
      <c r="AF13" s="16" t="n">
        <v>0.145590343983766</v>
      </c>
      <c r="AG13" s="16" t="n">
        <v>0.102108109195841</v>
      </c>
      <c r="AH13" s="16"/>
      <c r="AI13" s="16" t="n">
        <v>0.222268847035933</v>
      </c>
      <c r="AJ13" s="16" t="n">
        <v>0.124484582093294</v>
      </c>
    </row>
    <row r="14">
      <c r="B14" s="17" t="s">
        <v>94</v>
      </c>
      <c r="C14" s="22" t="n">
        <v>0.0524547478138313</v>
      </c>
      <c r="D14" s="22" t="n">
        <v>0.0498180010211918</v>
      </c>
      <c r="E14" s="22" t="n">
        <v>0.0563034883611772</v>
      </c>
      <c r="F14" s="22"/>
      <c r="G14" s="22" t="n">
        <v>0.0837002061149452</v>
      </c>
      <c r="H14" s="22" t="n">
        <v>0.0511910993996586</v>
      </c>
      <c r="I14" s="22" t="n">
        <v>0.0414640771482923</v>
      </c>
      <c r="J14" s="22"/>
      <c r="K14" s="22" t="n">
        <v>0.0355749814957789</v>
      </c>
      <c r="L14" s="22" t="n">
        <v>0.0263078721625584</v>
      </c>
      <c r="M14" s="22" t="n">
        <v>0.0653950275316429</v>
      </c>
      <c r="N14" s="22" t="n">
        <v>0.0839843407204384</v>
      </c>
      <c r="O14" s="22" t="n">
        <v>0.0848129945168354</v>
      </c>
      <c r="P14" s="22" t="n">
        <v>0.0684050158851175</v>
      </c>
      <c r="Q14" s="22" t="n">
        <v>0.0576336744774839</v>
      </c>
      <c r="R14" s="22" t="n">
        <v>0.021038389026253</v>
      </c>
      <c r="S14" s="22" t="n">
        <v>0.0303463001541655</v>
      </c>
      <c r="T14" s="22" t="n">
        <v>0.0531728960232302</v>
      </c>
      <c r="U14" s="22" t="n">
        <v>0.0969243612091886</v>
      </c>
      <c r="V14" s="22" t="n">
        <v>0.0291661681951697</v>
      </c>
      <c r="W14" s="22"/>
      <c r="X14" s="22" t="n">
        <v>0.0534684533636146</v>
      </c>
      <c r="Y14" s="22" t="n">
        <v>0.0506757310095603</v>
      </c>
      <c r="Z14" s="22"/>
      <c r="AA14" s="22" t="n">
        <v>0.0200522380789301</v>
      </c>
      <c r="AB14" s="22" t="n">
        <v>0.0581460532723093</v>
      </c>
      <c r="AC14" s="22" t="n">
        <v>0.0673371684488459</v>
      </c>
      <c r="AD14" s="22"/>
      <c r="AE14" s="22" t="n">
        <v>0.0395260630160681</v>
      </c>
      <c r="AF14" s="22" t="n">
        <v>0.0671893582531504</v>
      </c>
      <c r="AG14" s="22" t="n">
        <v>0.0564783724071618</v>
      </c>
      <c r="AH14" s="22"/>
      <c r="AI14" s="22" t="n">
        <v>0.0131618095575043</v>
      </c>
      <c r="AJ14" s="22" t="n">
        <v>0.0323390131772711</v>
      </c>
    </row>
    <row r="15">
      <c r="B15" s="18" t="s">
        <v>353</v>
      </c>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354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1027</v>
      </c>
      <c r="D7" s="11" t="n">
        <v>435</v>
      </c>
      <c r="E7" s="11" t="n">
        <v>579</v>
      </c>
      <c r="F7" s="11"/>
      <c r="G7" s="11" t="n">
        <v>170</v>
      </c>
      <c r="H7" s="11" t="n">
        <v>439</v>
      </c>
      <c r="I7" s="11" t="n">
        <v>418</v>
      </c>
      <c r="J7" s="11"/>
      <c r="K7" s="11" t="n">
        <v>173</v>
      </c>
      <c r="L7" s="11" t="n">
        <v>118</v>
      </c>
      <c r="M7" s="11" t="n">
        <v>82</v>
      </c>
      <c r="N7" s="11" t="n">
        <v>58</v>
      </c>
      <c r="O7" s="11" t="n">
        <v>87</v>
      </c>
      <c r="P7" s="11" t="n">
        <v>117</v>
      </c>
      <c r="Q7" s="11" t="n">
        <v>100</v>
      </c>
      <c r="R7" s="11" t="n">
        <v>52</v>
      </c>
      <c r="S7" s="11" t="n">
        <v>124</v>
      </c>
      <c r="T7" s="11" t="n">
        <v>48</v>
      </c>
      <c r="U7" s="11" t="n">
        <v>47</v>
      </c>
      <c r="V7" s="11" t="n">
        <v>21</v>
      </c>
      <c r="W7" s="11"/>
      <c r="X7" s="11" t="n">
        <v>636</v>
      </c>
      <c r="Y7" s="11" t="n">
        <v>391</v>
      </c>
      <c r="Z7" s="11"/>
      <c r="AA7" s="11" t="n">
        <v>242</v>
      </c>
      <c r="AB7" s="11" t="n">
        <v>451</v>
      </c>
      <c r="AC7" s="11" t="n">
        <v>334</v>
      </c>
      <c r="AD7" s="11"/>
      <c r="AE7" s="11" t="n">
        <v>447</v>
      </c>
      <c r="AF7" s="11" t="n">
        <v>379</v>
      </c>
      <c r="AG7" s="11" t="n">
        <v>201</v>
      </c>
      <c r="AH7" s="11"/>
      <c r="AI7" s="11" t="n">
        <v>197</v>
      </c>
      <c r="AJ7" s="11" t="n">
        <v>273</v>
      </c>
    </row>
    <row r="8" ht="30" customHeight="1">
      <c r="B8" s="12" t="s">
        <v>20</v>
      </c>
      <c r="C8" s="12" t="n">
        <v>1025</v>
      </c>
      <c r="D8" s="12" t="n">
        <v>516</v>
      </c>
      <c r="E8" s="12" t="n">
        <v>496</v>
      </c>
      <c r="F8" s="12"/>
      <c r="G8" s="12" t="n">
        <v>177</v>
      </c>
      <c r="H8" s="12" t="n">
        <v>408</v>
      </c>
      <c r="I8" s="12" t="n">
        <v>440</v>
      </c>
      <c r="J8" s="12"/>
      <c r="K8" s="12" t="n">
        <v>158</v>
      </c>
      <c r="L8" s="12" t="n">
        <v>121</v>
      </c>
      <c r="M8" s="12" t="n">
        <v>84</v>
      </c>
      <c r="N8" s="12" t="n">
        <v>88</v>
      </c>
      <c r="O8" s="12" t="n">
        <v>80</v>
      </c>
      <c r="P8" s="12" t="n">
        <v>99</v>
      </c>
      <c r="Q8" s="12" t="n">
        <v>85</v>
      </c>
      <c r="R8" s="12" t="n">
        <v>47</v>
      </c>
      <c r="S8" s="12" t="n">
        <v>118</v>
      </c>
      <c r="T8" s="12" t="n">
        <v>76</v>
      </c>
      <c r="U8" s="12" t="n">
        <v>45</v>
      </c>
      <c r="V8" s="12" t="n">
        <v>24</v>
      </c>
      <c r="W8" s="12"/>
      <c r="X8" s="12" t="n">
        <v>641</v>
      </c>
      <c r="Y8" s="12" t="n">
        <v>384</v>
      </c>
      <c r="Z8" s="12"/>
      <c r="AA8" s="12" t="n">
        <v>252</v>
      </c>
      <c r="AB8" s="12" t="n">
        <v>430</v>
      </c>
      <c r="AC8" s="12" t="n">
        <v>343</v>
      </c>
      <c r="AD8" s="12"/>
      <c r="AE8" s="12" t="n">
        <v>456</v>
      </c>
      <c r="AF8" s="12" t="n">
        <v>373</v>
      </c>
      <c r="AG8" s="12" t="n">
        <v>196</v>
      </c>
      <c r="AH8" s="12"/>
      <c r="AI8" s="12" t="n">
        <v>201</v>
      </c>
      <c r="AJ8" s="12" t="n">
        <v>266</v>
      </c>
    </row>
    <row r="9">
      <c r="B9" s="17" t="s">
        <v>347</v>
      </c>
      <c r="C9" s="16" t="n">
        <v>0.0120418963373516</v>
      </c>
      <c r="D9" s="16" t="n">
        <v>0.0190896707875081</v>
      </c>
      <c r="E9" s="16" t="n">
        <v>0.00321683652630148</v>
      </c>
      <c r="F9" s="16"/>
      <c r="G9" s="16" t="n">
        <v>0.0181641413523194</v>
      </c>
      <c r="H9" s="16" t="n">
        <v>0.019520683464934</v>
      </c>
      <c r="I9" s="16" t="n">
        <v>0.00265681789257325</v>
      </c>
      <c r="J9" s="16"/>
      <c r="K9" s="16" t="n">
        <v>0.00643889066500414</v>
      </c>
      <c r="L9" s="16" t="n">
        <v>0.0188602953367512</v>
      </c>
      <c r="M9" s="16" t="n">
        <v>0.00996534234293295</v>
      </c>
      <c r="N9" s="16" t="n">
        <v>0</v>
      </c>
      <c r="O9" s="16" t="n">
        <v>0.00952665292278734</v>
      </c>
      <c r="P9" s="16" t="n">
        <v>0</v>
      </c>
      <c r="Q9" s="16" t="n">
        <v>0.0214822800091159</v>
      </c>
      <c r="R9" s="16" t="n">
        <v>0.0241995246256951</v>
      </c>
      <c r="S9" s="16" t="n">
        <v>0.0287356562892849</v>
      </c>
      <c r="T9" s="16" t="n">
        <v>0</v>
      </c>
      <c r="U9" s="16" t="n">
        <v>0.0241205239667434</v>
      </c>
      <c r="V9" s="16" t="n">
        <v>0</v>
      </c>
      <c r="W9" s="16"/>
      <c r="X9" s="16" t="n">
        <v>0.00764712474949213</v>
      </c>
      <c r="Y9" s="16" t="n">
        <v>0.0193706021226649</v>
      </c>
      <c r="Z9" s="16"/>
      <c r="AA9" s="16" t="n">
        <v>0.00868724611517287</v>
      </c>
      <c r="AB9" s="16" t="n">
        <v>0.015692280481678</v>
      </c>
      <c r="AC9" s="16" t="n">
        <v>0.00992915158839623</v>
      </c>
      <c r="AD9" s="16"/>
      <c r="AE9" s="16" t="n">
        <v>0.0122817907513877</v>
      </c>
      <c r="AF9" s="16" t="n">
        <v>0.0105988543953932</v>
      </c>
      <c r="AG9" s="16" t="n">
        <v>0.014223254546743</v>
      </c>
      <c r="AH9" s="16"/>
      <c r="AI9" s="16" t="n">
        <v>0.0096234231762616</v>
      </c>
      <c r="AJ9" s="16" t="n">
        <v>0.0198224270884756</v>
      </c>
    </row>
    <row r="10">
      <c r="B10" s="17" t="s">
        <v>348</v>
      </c>
      <c r="C10" s="16" t="n">
        <v>0.0831747716849767</v>
      </c>
      <c r="D10" s="16" t="n">
        <v>0.0842053888506163</v>
      </c>
      <c r="E10" s="16" t="n">
        <v>0.0766554166122796</v>
      </c>
      <c r="F10" s="16"/>
      <c r="G10" s="16" t="n">
        <v>0.0546690305351128</v>
      </c>
      <c r="H10" s="16" t="n">
        <v>0.0829579488923599</v>
      </c>
      <c r="I10" s="16" t="n">
        <v>0.0948129243428938</v>
      </c>
      <c r="J10" s="16"/>
      <c r="K10" s="16" t="n">
        <v>0.100115459677544</v>
      </c>
      <c r="L10" s="16" t="n">
        <v>0.041387846527462</v>
      </c>
      <c r="M10" s="16" t="n">
        <v>0.0820095096421663</v>
      </c>
      <c r="N10" s="16" t="n">
        <v>0.0666836758065594</v>
      </c>
      <c r="O10" s="16" t="n">
        <v>0.0792769236903142</v>
      </c>
      <c r="P10" s="16" t="n">
        <v>0.0932811998949868</v>
      </c>
      <c r="Q10" s="16" t="n">
        <v>0.0590858277148451</v>
      </c>
      <c r="R10" s="16" t="n">
        <v>0.0330578303588265</v>
      </c>
      <c r="S10" s="16" t="n">
        <v>0.0990487223714328</v>
      </c>
      <c r="T10" s="16" t="n">
        <v>0.181506495861867</v>
      </c>
      <c r="U10" s="16" t="n">
        <v>0.0576063031326447</v>
      </c>
      <c r="V10" s="16" t="n">
        <v>0.058433303306428</v>
      </c>
      <c r="W10" s="16"/>
      <c r="X10" s="16" t="n">
        <v>0.0871987981476295</v>
      </c>
      <c r="Y10" s="16" t="n">
        <v>0.0764643191785105</v>
      </c>
      <c r="Z10" s="16"/>
      <c r="AA10" s="16" t="n">
        <v>0.0894498222921621</v>
      </c>
      <c r="AB10" s="16" t="n">
        <v>0.0641954269702659</v>
      </c>
      <c r="AC10" s="16" t="n">
        <v>0.102374259842556</v>
      </c>
      <c r="AD10" s="16"/>
      <c r="AE10" s="16" t="n">
        <v>0.069436182583155</v>
      </c>
      <c r="AF10" s="16" t="n">
        <v>0.0908510668153095</v>
      </c>
      <c r="AG10" s="16" t="n">
        <v>0.100474300710349</v>
      </c>
      <c r="AH10" s="16"/>
      <c r="AI10" s="16" t="n">
        <v>0.109361682022074</v>
      </c>
      <c r="AJ10" s="16" t="n">
        <v>0.0699789199274092</v>
      </c>
    </row>
    <row r="11">
      <c r="B11" s="17" t="s">
        <v>349</v>
      </c>
      <c r="C11" s="16" t="n">
        <v>0.23436950858324</v>
      </c>
      <c r="D11" s="16" t="n">
        <v>0.223852556873075</v>
      </c>
      <c r="E11" s="16" t="n">
        <v>0.244101139745958</v>
      </c>
      <c r="F11" s="16"/>
      <c r="G11" s="16" t="n">
        <v>0.215780156044169</v>
      </c>
      <c r="H11" s="16" t="n">
        <v>0.241211472941875</v>
      </c>
      <c r="I11" s="16" t="n">
        <v>0.235489375057104</v>
      </c>
      <c r="J11" s="16"/>
      <c r="K11" s="16" t="n">
        <v>0.265419472338505</v>
      </c>
      <c r="L11" s="16" t="n">
        <v>0.241115764147448</v>
      </c>
      <c r="M11" s="16" t="n">
        <v>0.22962852163502</v>
      </c>
      <c r="N11" s="16" t="n">
        <v>0.293922788780889</v>
      </c>
      <c r="O11" s="16" t="n">
        <v>0.262592771448486</v>
      </c>
      <c r="P11" s="16" t="n">
        <v>0.161285643001829</v>
      </c>
      <c r="Q11" s="16" t="n">
        <v>0.185378522734681</v>
      </c>
      <c r="R11" s="16" t="n">
        <v>0.149166192629167</v>
      </c>
      <c r="S11" s="16" t="n">
        <v>0.251253617007186</v>
      </c>
      <c r="T11" s="16" t="n">
        <v>0.217326411004432</v>
      </c>
      <c r="U11" s="16" t="n">
        <v>0.218155865633332</v>
      </c>
      <c r="V11" s="16" t="n">
        <v>0.343153561525478</v>
      </c>
      <c r="W11" s="16"/>
      <c r="X11" s="16" t="n">
        <v>0.24002823523348</v>
      </c>
      <c r="Y11" s="16" t="n">
        <v>0.224933035740445</v>
      </c>
      <c r="Z11" s="16"/>
      <c r="AA11" s="16" t="n">
        <v>0.219269732820801</v>
      </c>
      <c r="AB11" s="16" t="n">
        <v>0.263528942202925</v>
      </c>
      <c r="AC11" s="16" t="n">
        <v>0.208887700965095</v>
      </c>
      <c r="AD11" s="16"/>
      <c r="AE11" s="16" t="n">
        <v>0.209251067767943</v>
      </c>
      <c r="AF11" s="16" t="n">
        <v>0.270412549842989</v>
      </c>
      <c r="AG11" s="16" t="n">
        <v>0.224244344993941</v>
      </c>
      <c r="AH11" s="16"/>
      <c r="AI11" s="16" t="n">
        <v>0.224840417309847</v>
      </c>
      <c r="AJ11" s="16" t="n">
        <v>0.270120511747126</v>
      </c>
    </row>
    <row r="12">
      <c r="B12" s="17" t="s">
        <v>350</v>
      </c>
      <c r="C12" s="16" t="n">
        <v>0.406380279624554</v>
      </c>
      <c r="D12" s="16" t="n">
        <v>0.395061958138003</v>
      </c>
      <c r="E12" s="16" t="n">
        <v>0.426805310222516</v>
      </c>
      <c r="F12" s="16"/>
      <c r="G12" s="16" t="n">
        <v>0.487206365685186</v>
      </c>
      <c r="H12" s="16" t="n">
        <v>0.39721813772054</v>
      </c>
      <c r="I12" s="16" t="n">
        <v>0.382438854043423</v>
      </c>
      <c r="J12" s="16"/>
      <c r="K12" s="16" t="n">
        <v>0.344725026848275</v>
      </c>
      <c r="L12" s="16" t="n">
        <v>0.420857206546021</v>
      </c>
      <c r="M12" s="16" t="n">
        <v>0.426227957696028</v>
      </c>
      <c r="N12" s="16" t="n">
        <v>0.376845605343553</v>
      </c>
      <c r="O12" s="16" t="n">
        <v>0.451901516577678</v>
      </c>
      <c r="P12" s="16" t="n">
        <v>0.436463294167975</v>
      </c>
      <c r="Q12" s="16" t="n">
        <v>0.448588694248352</v>
      </c>
      <c r="R12" s="16" t="n">
        <v>0.523862489494583</v>
      </c>
      <c r="S12" s="16" t="n">
        <v>0.380589194101423</v>
      </c>
      <c r="T12" s="16" t="n">
        <v>0.335566045857827</v>
      </c>
      <c r="U12" s="16" t="n">
        <v>0.420803155983442</v>
      </c>
      <c r="V12" s="16" t="n">
        <v>0.449654979338263</v>
      </c>
      <c r="W12" s="16"/>
      <c r="X12" s="16" t="n">
        <v>0.407813931086757</v>
      </c>
      <c r="Y12" s="16" t="n">
        <v>0.403989527442076</v>
      </c>
      <c r="Z12" s="16"/>
      <c r="AA12" s="16" t="n">
        <v>0.380275977142637</v>
      </c>
      <c r="AB12" s="16" t="n">
        <v>0.436581934136872</v>
      </c>
      <c r="AC12" s="16" t="n">
        <v>0.387686123369952</v>
      </c>
      <c r="AD12" s="16"/>
      <c r="AE12" s="16" t="n">
        <v>0.431399201313125</v>
      </c>
      <c r="AF12" s="16" t="n">
        <v>0.404846807476101</v>
      </c>
      <c r="AG12" s="16" t="n">
        <v>0.351264954742024</v>
      </c>
      <c r="AH12" s="16"/>
      <c r="AI12" s="16" t="n">
        <v>0.391596489843884</v>
      </c>
      <c r="AJ12" s="16" t="n">
        <v>0.407636425539069</v>
      </c>
    </row>
    <row r="13">
      <c r="B13" s="17" t="s">
        <v>351</v>
      </c>
      <c r="C13" s="16" t="n">
        <v>0.204644625286246</v>
      </c>
      <c r="D13" s="16" t="n">
        <v>0.214183280722341</v>
      </c>
      <c r="E13" s="16" t="n">
        <v>0.197239648277473</v>
      </c>
      <c r="F13" s="16"/>
      <c r="G13" s="16" t="n">
        <v>0.176223845733578</v>
      </c>
      <c r="H13" s="16" t="n">
        <v>0.19532717529553</v>
      </c>
      <c r="I13" s="16" t="n">
        <v>0.224679898021659</v>
      </c>
      <c r="J13" s="16"/>
      <c r="K13" s="16" t="n">
        <v>0.256741434928816</v>
      </c>
      <c r="L13" s="16" t="n">
        <v>0.232798520171772</v>
      </c>
      <c r="M13" s="16" t="n">
        <v>0.177169652171147</v>
      </c>
      <c r="N13" s="16" t="n">
        <v>0.174106031339753</v>
      </c>
      <c r="O13" s="16" t="n">
        <v>0.143172976951259</v>
      </c>
      <c r="P13" s="16" t="n">
        <v>0.226339824430555</v>
      </c>
      <c r="Q13" s="16" t="n">
        <v>0.205299695565206</v>
      </c>
      <c r="R13" s="16" t="n">
        <v>0.212441238978075</v>
      </c>
      <c r="S13" s="16" t="n">
        <v>0.203175973977351</v>
      </c>
      <c r="T13" s="16" t="n">
        <v>0.184260527452115</v>
      </c>
      <c r="U13" s="16" t="n">
        <v>0.203940167794644</v>
      </c>
      <c r="V13" s="16" t="n">
        <v>0.0964264287736732</v>
      </c>
      <c r="W13" s="16"/>
      <c r="X13" s="16" t="n">
        <v>0.185348614506273</v>
      </c>
      <c r="Y13" s="16" t="n">
        <v>0.236822585621504</v>
      </c>
      <c r="Z13" s="16"/>
      <c r="AA13" s="16" t="n">
        <v>0.266633134294887</v>
      </c>
      <c r="AB13" s="16" t="n">
        <v>0.165615316889556</v>
      </c>
      <c r="AC13" s="16" t="n">
        <v>0.208017791660674</v>
      </c>
      <c r="AD13" s="16"/>
      <c r="AE13" s="16" t="n">
        <v>0.239846053878188</v>
      </c>
      <c r="AF13" s="16" t="n">
        <v>0.164237374424237</v>
      </c>
      <c r="AG13" s="16" t="n">
        <v>0.199664773763024</v>
      </c>
      <c r="AH13" s="16"/>
      <c r="AI13" s="16" t="n">
        <v>0.236412068771531</v>
      </c>
      <c r="AJ13" s="16" t="n">
        <v>0.172801584985928</v>
      </c>
    </row>
    <row r="14">
      <c r="B14" s="17" t="s">
        <v>94</v>
      </c>
      <c r="C14" s="22" t="n">
        <v>0.0593889184836318</v>
      </c>
      <c r="D14" s="22" t="n">
        <v>0.0636071446284572</v>
      </c>
      <c r="E14" s="22" t="n">
        <v>0.0519816486154714</v>
      </c>
      <c r="F14" s="22"/>
      <c r="G14" s="22" t="n">
        <v>0.047956460649635</v>
      </c>
      <c r="H14" s="22" t="n">
        <v>0.0637645816847606</v>
      </c>
      <c r="I14" s="22" t="n">
        <v>0.0599221306423473</v>
      </c>
      <c r="J14" s="22"/>
      <c r="K14" s="22" t="n">
        <v>0.0265597155418559</v>
      </c>
      <c r="L14" s="22" t="n">
        <v>0.044980367270545</v>
      </c>
      <c r="M14" s="22" t="n">
        <v>0.0749990165127068</v>
      </c>
      <c r="N14" s="22" t="n">
        <v>0.0884418987292457</v>
      </c>
      <c r="O14" s="22" t="n">
        <v>0.0535291584094766</v>
      </c>
      <c r="P14" s="22" t="n">
        <v>0.0826300385046538</v>
      </c>
      <c r="Q14" s="22" t="n">
        <v>0.0801649797278001</v>
      </c>
      <c r="R14" s="22" t="n">
        <v>0.0572727239136538</v>
      </c>
      <c r="S14" s="22" t="n">
        <v>0.0371968362533223</v>
      </c>
      <c r="T14" s="22" t="n">
        <v>0.081340519823759</v>
      </c>
      <c r="U14" s="22" t="n">
        <v>0.0753739834891941</v>
      </c>
      <c r="V14" s="22" t="n">
        <v>0.0523317270561576</v>
      </c>
      <c r="W14" s="22"/>
      <c r="X14" s="22" t="n">
        <v>0.0719632962763687</v>
      </c>
      <c r="Y14" s="22" t="n">
        <v>0.0384199298948</v>
      </c>
      <c r="Z14" s="22"/>
      <c r="AA14" s="22" t="n">
        <v>0.0356840873343406</v>
      </c>
      <c r="AB14" s="22" t="n">
        <v>0.0543860993187032</v>
      </c>
      <c r="AC14" s="22" t="n">
        <v>0.0831049725733264</v>
      </c>
      <c r="AD14" s="22"/>
      <c r="AE14" s="22" t="n">
        <v>0.0377857037062005</v>
      </c>
      <c r="AF14" s="22" t="n">
        <v>0.0590533470459704</v>
      </c>
      <c r="AG14" s="22" t="n">
        <v>0.110128371243919</v>
      </c>
      <c r="AH14" s="22"/>
      <c r="AI14" s="22" t="n">
        <v>0.0281659188764024</v>
      </c>
      <c r="AJ14" s="22" t="n">
        <v>0.0596401307119915</v>
      </c>
    </row>
    <row r="15">
      <c r="B15" s="18" t="s">
        <v>353</v>
      </c>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s>
  <sheetData>
    <row r="2" ht="40" customHeight="1">
      <c r="D2" s="15" t="s">
        <v>363</v>
      </c>
    </row>
    <row r="6" ht="50" customHeight="1">
      <c r="B6" s="19" t="s">
        <v>15</v>
      </c>
      <c r="C6" s="19" t="s">
        <v>355</v>
      </c>
      <c r="D6" s="19" t="s">
        <v>356</v>
      </c>
      <c r="E6" s="19" t="s">
        <v>357</v>
      </c>
      <c r="F6" s="19" t="s">
        <v>358</v>
      </c>
      <c r="G6" s="19" t="s">
        <v>359</v>
      </c>
      <c r="H6" s="19" t="s">
        <v>360</v>
      </c>
      <c r="I6" s="19" t="s">
        <v>361</v>
      </c>
      <c r="J6" s="19" t="s">
        <v>362</v>
      </c>
    </row>
    <row r="7">
      <c r="B7" s="17" t="s">
        <v>132</v>
      </c>
      <c r="C7" s="16" t="n">
        <v>0.579160522549286</v>
      </c>
      <c r="D7" s="16" t="n">
        <v>0.434778270589651</v>
      </c>
      <c r="E7" s="16" t="n">
        <v>0.442626896185479</v>
      </c>
      <c r="F7" s="16" t="n">
        <v>0.321909928137581</v>
      </c>
      <c r="G7" s="16" t="n">
        <v>0.346825024877638</v>
      </c>
      <c r="H7" s="16" t="n">
        <v>0.310877819000855</v>
      </c>
      <c r="I7" s="16" t="n">
        <v>0.236235739436433</v>
      </c>
      <c r="J7" s="16" t="n">
        <v>0.245614847255135</v>
      </c>
    </row>
    <row r="8">
      <c r="B8" s="17" t="s">
        <v>201</v>
      </c>
      <c r="C8" s="16" t="n">
        <v>0.23528436693929</v>
      </c>
      <c r="D8" s="16" t="n">
        <v>0.34595210836077</v>
      </c>
      <c r="E8" s="16" t="n">
        <v>0.324321041316404</v>
      </c>
      <c r="F8" s="16" t="n">
        <v>0.418491089083968</v>
      </c>
      <c r="G8" s="16" t="n">
        <v>0.401255591265085</v>
      </c>
      <c r="H8" s="16" t="n">
        <v>0.383274879543803</v>
      </c>
      <c r="I8" s="16" t="n">
        <v>0.39689117436863</v>
      </c>
      <c r="J8" s="16" t="n">
        <v>0.387025338890286</v>
      </c>
    </row>
    <row r="9">
      <c r="B9" s="17" t="s">
        <v>200</v>
      </c>
      <c r="C9" s="16" t="n">
        <v>0.105765118363729</v>
      </c>
      <c r="D9" s="16" t="n">
        <v>0.134580423020174</v>
      </c>
      <c r="E9" s="16" t="n">
        <v>0.141085921780501</v>
      </c>
      <c r="F9" s="16" t="n">
        <v>0.165773816726773</v>
      </c>
      <c r="G9" s="16" t="n">
        <v>0.156890832356992</v>
      </c>
      <c r="H9" s="16" t="n">
        <v>0.200962338821236</v>
      </c>
      <c r="I9" s="16" t="n">
        <v>0.254227430822302</v>
      </c>
      <c r="J9" s="16" t="n">
        <v>0.245109233005005</v>
      </c>
    </row>
    <row r="10">
      <c r="B10" s="17" t="s">
        <v>199</v>
      </c>
      <c r="C10" s="16" t="n">
        <v>0.0505215090526202</v>
      </c>
      <c r="D10" s="16" t="n">
        <v>0.0534660338394011</v>
      </c>
      <c r="E10" s="16" t="n">
        <v>0.0639945604521173</v>
      </c>
      <c r="F10" s="16" t="n">
        <v>0.066906735836672</v>
      </c>
      <c r="G10" s="16" t="n">
        <v>0.0648021491986812</v>
      </c>
      <c r="H10" s="16" t="n">
        <v>0.0722886999544224</v>
      </c>
      <c r="I10" s="16" t="n">
        <v>0.0869504891692885</v>
      </c>
      <c r="J10" s="16" t="n">
        <v>0.0879961768399684</v>
      </c>
    </row>
    <row r="11">
      <c r="B11" s="17" t="s">
        <v>135</v>
      </c>
      <c r="C11" s="16" t="n">
        <v>0.0292684830950749</v>
      </c>
      <c r="D11" s="16" t="n">
        <v>0.0312231641900049</v>
      </c>
      <c r="E11" s="16" t="n">
        <v>0.0279715802654983</v>
      </c>
      <c r="F11" s="16" t="n">
        <v>0.0269184302150059</v>
      </c>
      <c r="G11" s="16" t="n">
        <v>0.0302264023016045</v>
      </c>
      <c r="H11" s="16" t="n">
        <v>0.0325962626796828</v>
      </c>
      <c r="I11" s="16" t="n">
        <v>0.0256951662033474</v>
      </c>
      <c r="J11" s="16" t="n">
        <v>0.0342544040096052</v>
      </c>
    </row>
    <row r="12">
      <c r="B12" s="25" t="s">
        <v>136</v>
      </c>
      <c r="C12" s="23" t="n">
        <v>0.814444889488576</v>
      </c>
      <c r="D12" s="23" t="n">
        <v>0.78073037895042</v>
      </c>
      <c r="E12" s="23" t="n">
        <v>0.766947937501883</v>
      </c>
      <c r="F12" s="23" t="n">
        <v>0.740401017221549</v>
      </c>
      <c r="G12" s="23" t="n">
        <v>0.748080616142722</v>
      </c>
      <c r="H12" s="23" t="n">
        <v>0.694152698544658</v>
      </c>
      <c r="I12" s="23" t="n">
        <v>0.633126913805062</v>
      </c>
      <c r="J12" s="23" t="n">
        <v>0.632640186145421</v>
      </c>
    </row>
    <row r="13">
      <c r="B13" s="25" t="s">
        <v>137</v>
      </c>
      <c r="C13" s="23" t="n">
        <v>0.0797899921476951</v>
      </c>
      <c r="D13" s="23" t="n">
        <v>0.0846891980294059</v>
      </c>
      <c r="E13" s="23" t="n">
        <v>0.0919661407176157</v>
      </c>
      <c r="F13" s="23" t="n">
        <v>0.0938251660516779</v>
      </c>
      <c r="G13" s="23" t="n">
        <v>0.0950285515002857</v>
      </c>
      <c r="H13" s="23" t="n">
        <v>0.104884962634105</v>
      </c>
      <c r="I13" s="23" t="n">
        <v>0.112645655372636</v>
      </c>
      <c r="J13" s="23" t="n">
        <v>0.122250580849574</v>
      </c>
    </row>
    <row r="14">
      <c r="B14" s="25" t="s">
        <v>138</v>
      </c>
      <c r="C14" s="24" t="n">
        <v>0.734654897340881</v>
      </c>
      <c r="D14" s="24" t="n">
        <v>0.696041180921014</v>
      </c>
      <c r="E14" s="24" t="n">
        <v>0.674981796784267</v>
      </c>
      <c r="F14" s="24" t="n">
        <v>0.646575851169871</v>
      </c>
      <c r="G14" s="24" t="n">
        <v>0.653052064642437</v>
      </c>
      <c r="H14" s="24" t="n">
        <v>0.589267735910553</v>
      </c>
      <c r="I14" s="24" t="n">
        <v>0.520481258432427</v>
      </c>
      <c r="J14" s="24" t="n">
        <v>0.510389605295848</v>
      </c>
    </row>
    <row r="15">
      <c r="B15" s="18"/>
      <c r="C15" s="18"/>
      <c r="D15" s="18"/>
      <c r="E15" s="18"/>
      <c r="F15" s="18"/>
      <c r="G15" s="18"/>
      <c r="H15" s="18"/>
      <c r="I15" s="18"/>
      <c r="J15" s="18"/>
    </row>
    <row r="16">
      <c r="B16" t="s">
        <v>63</v>
      </c>
    </row>
    <row r="17">
      <c r="B17" t="s">
        <v>64</v>
      </c>
    </row>
    <row r="21">
      <c r="B21" s="9" t="str">
        <f>=HYPERLINK("#'Contents'!A1", "Return to Contents")</f>
      </c>
    </row>
  </sheetData>
  <mergeCells count="1">
    <mergeCell ref="D2:K2"/>
  </mergeCells>
  <pageMargins left="0.7" right="0.7" top="0.75" bottom="0.75" header="0.3" footer="0.3"/>
  <pageSetup paperSize="9" orientation="portrait" horizontalDpi="300" verticalDpi="300" r:id="rId2"/>
  <drawing r:id="rId1"/>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364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0.434778270589651</v>
      </c>
      <c r="D9" s="16" t="n">
        <v>0.449531606389657</v>
      </c>
      <c r="E9" s="16" t="n">
        <v>0.424961636115085</v>
      </c>
      <c r="F9" s="16"/>
      <c r="G9" s="16" t="n">
        <v>0.517313862817251</v>
      </c>
      <c r="H9" s="16" t="n">
        <v>0.421402189418581</v>
      </c>
      <c r="I9" s="16" t="n">
        <v>0.414624084997186</v>
      </c>
      <c r="J9" s="16"/>
      <c r="K9" s="16" t="n">
        <v>0.45020253208207</v>
      </c>
      <c r="L9" s="16" t="n">
        <v>0.457175018263914</v>
      </c>
      <c r="M9" s="16" t="n">
        <v>0.426948949179286</v>
      </c>
      <c r="N9" s="16" t="n">
        <v>0.394381992352146</v>
      </c>
      <c r="O9" s="16" t="n">
        <v>0.505305239684393</v>
      </c>
      <c r="P9" s="16" t="n">
        <v>0.461122839029784</v>
      </c>
      <c r="Q9" s="16" t="n">
        <v>0.457450343611794</v>
      </c>
      <c r="R9" s="16" t="n">
        <v>0.421957991863209</v>
      </c>
      <c r="S9" s="16" t="n">
        <v>0.385466635303964</v>
      </c>
      <c r="T9" s="16" t="n">
        <v>0.396026252246772</v>
      </c>
      <c r="U9" s="16" t="n">
        <v>0.446787365186777</v>
      </c>
      <c r="V9" s="16" t="n">
        <v>0.360214238896989</v>
      </c>
      <c r="W9" s="16"/>
      <c r="X9" s="16" t="n">
        <v>0.413502777833579</v>
      </c>
      <c r="Y9" s="16" t="n">
        <v>0.471126919271038</v>
      </c>
      <c r="Z9" s="16"/>
      <c r="AA9" s="16" t="n">
        <v>0.425937197877688</v>
      </c>
      <c r="AB9" s="16" t="n">
        <v>0.453276360643992</v>
      </c>
      <c r="AC9" s="16" t="n">
        <v>0.416421564932164</v>
      </c>
      <c r="AD9" s="16"/>
      <c r="AE9" s="16" t="n">
        <v>0.456702773620951</v>
      </c>
      <c r="AF9" s="16" t="n">
        <v>0.419424678773137</v>
      </c>
      <c r="AG9" s="16" t="n">
        <v>0.409294888259711</v>
      </c>
      <c r="AH9" s="16"/>
      <c r="AI9" s="16" t="n">
        <v>0.434118510130058</v>
      </c>
      <c r="AJ9" s="16" t="n">
        <v>0.421505646240328</v>
      </c>
    </row>
    <row r="10">
      <c r="B10" s="17" t="s">
        <v>201</v>
      </c>
      <c r="C10" s="16" t="n">
        <v>0.34595210836077</v>
      </c>
      <c r="D10" s="16" t="n">
        <v>0.315667916813202</v>
      </c>
      <c r="E10" s="16" t="n">
        <v>0.372320574489104</v>
      </c>
      <c r="F10" s="16"/>
      <c r="G10" s="16" t="n">
        <v>0.277780229857733</v>
      </c>
      <c r="H10" s="16" t="n">
        <v>0.353699886163331</v>
      </c>
      <c r="I10" s="16" t="n">
        <v>0.365669322810565</v>
      </c>
      <c r="J10" s="16"/>
      <c r="K10" s="16" t="n">
        <v>0.318537346227302</v>
      </c>
      <c r="L10" s="16" t="n">
        <v>0.340475826497393</v>
      </c>
      <c r="M10" s="16" t="n">
        <v>0.336727607923054</v>
      </c>
      <c r="N10" s="16" t="n">
        <v>0.322383744598077</v>
      </c>
      <c r="O10" s="16" t="n">
        <v>0.323405470330477</v>
      </c>
      <c r="P10" s="16" t="n">
        <v>0.336397369964033</v>
      </c>
      <c r="Q10" s="16" t="n">
        <v>0.317028671510045</v>
      </c>
      <c r="R10" s="16" t="n">
        <v>0.347938437512647</v>
      </c>
      <c r="S10" s="16" t="n">
        <v>0.40546880807021</v>
      </c>
      <c r="T10" s="16" t="n">
        <v>0.405935394191955</v>
      </c>
      <c r="U10" s="16" t="n">
        <v>0.330491178660672</v>
      </c>
      <c r="V10" s="16" t="n">
        <v>0.404418556842222</v>
      </c>
      <c r="W10" s="16"/>
      <c r="X10" s="16" t="n">
        <v>0.365049950904492</v>
      </c>
      <c r="Y10" s="16" t="n">
        <v>0.313323920748235</v>
      </c>
      <c r="Z10" s="16"/>
      <c r="AA10" s="16" t="n">
        <v>0.34931512470066</v>
      </c>
      <c r="AB10" s="16" t="n">
        <v>0.341389737186234</v>
      </c>
      <c r="AC10" s="16" t="n">
        <v>0.349625596390581</v>
      </c>
      <c r="AD10" s="16"/>
      <c r="AE10" s="16" t="n">
        <v>0.326575307575897</v>
      </c>
      <c r="AF10" s="16" t="n">
        <v>0.356114365030784</v>
      </c>
      <c r="AG10" s="16" t="n">
        <v>0.37574534512579</v>
      </c>
      <c r="AH10" s="16"/>
      <c r="AI10" s="16" t="n">
        <v>0.36407976810334</v>
      </c>
      <c r="AJ10" s="16" t="n">
        <v>0.360079066085654</v>
      </c>
    </row>
    <row r="11">
      <c r="B11" s="17" t="s">
        <v>200</v>
      </c>
      <c r="C11" s="16" t="n">
        <v>0.134580423020174</v>
      </c>
      <c r="D11" s="16" t="n">
        <v>0.139784641339645</v>
      </c>
      <c r="E11" s="16" t="n">
        <v>0.12979820515748</v>
      </c>
      <c r="F11" s="16"/>
      <c r="G11" s="16" t="n">
        <v>0.102629185100936</v>
      </c>
      <c r="H11" s="16" t="n">
        <v>0.143807553165774</v>
      </c>
      <c r="I11" s="16" t="n">
        <v>0.138615696371938</v>
      </c>
      <c r="J11" s="16"/>
      <c r="K11" s="16" t="n">
        <v>0.131341509056136</v>
      </c>
      <c r="L11" s="16" t="n">
        <v>0.126216438552706</v>
      </c>
      <c r="M11" s="16" t="n">
        <v>0.145796371273051</v>
      </c>
      <c r="N11" s="16" t="n">
        <v>0.161663351488197</v>
      </c>
      <c r="O11" s="16" t="n">
        <v>0.127263646767082</v>
      </c>
      <c r="P11" s="16" t="n">
        <v>0.121746835107538</v>
      </c>
      <c r="Q11" s="16" t="n">
        <v>0.122712319739934</v>
      </c>
      <c r="R11" s="16" t="n">
        <v>0.125604690492837</v>
      </c>
      <c r="S11" s="16" t="n">
        <v>0.140887645481492</v>
      </c>
      <c r="T11" s="16" t="n">
        <v>0.142842517029191</v>
      </c>
      <c r="U11" s="16" t="n">
        <v>0.132337662328758</v>
      </c>
      <c r="V11" s="16" t="n">
        <v>0.13916037034329</v>
      </c>
      <c r="W11" s="16"/>
      <c r="X11" s="16" t="n">
        <v>0.141817704417144</v>
      </c>
      <c r="Y11" s="16" t="n">
        <v>0.122215708278996</v>
      </c>
      <c r="Z11" s="16"/>
      <c r="AA11" s="16" t="n">
        <v>0.142214797756751</v>
      </c>
      <c r="AB11" s="16" t="n">
        <v>0.131093193466992</v>
      </c>
      <c r="AC11" s="16" t="n">
        <v>0.133730923217938</v>
      </c>
      <c r="AD11" s="16"/>
      <c r="AE11" s="16" t="n">
        <v>0.12518003856874</v>
      </c>
      <c r="AF11" s="16" t="n">
        <v>0.149641121598336</v>
      </c>
      <c r="AG11" s="16" t="n">
        <v>0.127414985847699</v>
      </c>
      <c r="AH11" s="16"/>
      <c r="AI11" s="16" t="n">
        <v>0.132975050666456</v>
      </c>
      <c r="AJ11" s="16" t="n">
        <v>0.147408711596804</v>
      </c>
    </row>
    <row r="12">
      <c r="B12" s="17" t="s">
        <v>199</v>
      </c>
      <c r="C12" s="16" t="n">
        <v>0.0534660338394011</v>
      </c>
      <c r="D12" s="16" t="n">
        <v>0.056837656286685</v>
      </c>
      <c r="E12" s="16" t="n">
        <v>0.0496354708366462</v>
      </c>
      <c r="F12" s="16"/>
      <c r="G12" s="16" t="n">
        <v>0.0740464231589775</v>
      </c>
      <c r="H12" s="16" t="n">
        <v>0.049767875125245</v>
      </c>
      <c r="I12" s="16" t="n">
        <v>0.0487780823793277</v>
      </c>
      <c r="J12" s="16"/>
      <c r="K12" s="16" t="n">
        <v>0.0561897504910344</v>
      </c>
      <c r="L12" s="16" t="n">
        <v>0.0535945506977021</v>
      </c>
      <c r="M12" s="16" t="n">
        <v>0.0405258748106525</v>
      </c>
      <c r="N12" s="16" t="n">
        <v>0.0769661695546146</v>
      </c>
      <c r="O12" s="16" t="n">
        <v>0.0363793791343621</v>
      </c>
      <c r="P12" s="16" t="n">
        <v>0.0482699641509853</v>
      </c>
      <c r="Q12" s="16" t="n">
        <v>0.0643667073718503</v>
      </c>
      <c r="R12" s="16" t="n">
        <v>0.0768237008639597</v>
      </c>
      <c r="S12" s="16" t="n">
        <v>0.0476929088867729</v>
      </c>
      <c r="T12" s="16" t="n">
        <v>0.0432026145872457</v>
      </c>
      <c r="U12" s="16" t="n">
        <v>0.042722677134305</v>
      </c>
      <c r="V12" s="16" t="n">
        <v>0.0708302187166095</v>
      </c>
      <c r="W12" s="16"/>
      <c r="X12" s="16" t="n">
        <v>0.0498886937353711</v>
      </c>
      <c r="Y12" s="16" t="n">
        <v>0.0595778301745583</v>
      </c>
      <c r="Z12" s="16"/>
      <c r="AA12" s="16" t="n">
        <v>0.0562746172427053</v>
      </c>
      <c r="AB12" s="16" t="n">
        <v>0.0469666959064953</v>
      </c>
      <c r="AC12" s="16" t="n">
        <v>0.0601307378280282</v>
      </c>
      <c r="AD12" s="16"/>
      <c r="AE12" s="16" t="n">
        <v>0.059369512803398</v>
      </c>
      <c r="AF12" s="16" t="n">
        <v>0.0481096690913085</v>
      </c>
      <c r="AG12" s="16" t="n">
        <v>0.0492124979948279</v>
      </c>
      <c r="AH12" s="16"/>
      <c r="AI12" s="16" t="n">
        <v>0.046586163181373</v>
      </c>
      <c r="AJ12" s="16" t="n">
        <v>0.0467987073608045</v>
      </c>
    </row>
    <row r="13">
      <c r="B13" s="17" t="s">
        <v>135</v>
      </c>
      <c r="C13" s="16" t="n">
        <v>0.0312231641900049</v>
      </c>
      <c r="D13" s="16" t="n">
        <v>0.0381781791708106</v>
      </c>
      <c r="E13" s="16" t="n">
        <v>0.0232841134016851</v>
      </c>
      <c r="F13" s="16"/>
      <c r="G13" s="16" t="n">
        <v>0.0282302990651027</v>
      </c>
      <c r="H13" s="16" t="n">
        <v>0.031322496127069</v>
      </c>
      <c r="I13" s="16" t="n">
        <v>0.0323128134409829</v>
      </c>
      <c r="J13" s="16"/>
      <c r="K13" s="16" t="n">
        <v>0.0437288621434579</v>
      </c>
      <c r="L13" s="16" t="n">
        <v>0.0225381659882843</v>
      </c>
      <c r="M13" s="16" t="n">
        <v>0.0500011968139565</v>
      </c>
      <c r="N13" s="16" t="n">
        <v>0.0446047420069648</v>
      </c>
      <c r="O13" s="16" t="n">
        <v>0.00764626408368547</v>
      </c>
      <c r="P13" s="16" t="n">
        <v>0.0324629917476595</v>
      </c>
      <c r="Q13" s="16" t="n">
        <v>0.0384419577663762</v>
      </c>
      <c r="R13" s="16" t="n">
        <v>0.0276751792673469</v>
      </c>
      <c r="S13" s="16" t="n">
        <v>0.0204840022575615</v>
      </c>
      <c r="T13" s="16" t="n">
        <v>0.0119932219448363</v>
      </c>
      <c r="U13" s="16" t="n">
        <v>0.0476611166894881</v>
      </c>
      <c r="V13" s="16" t="n">
        <v>0.0253766152008896</v>
      </c>
      <c r="W13" s="16"/>
      <c r="X13" s="16" t="n">
        <v>0.0297408731094135</v>
      </c>
      <c r="Y13" s="16" t="n">
        <v>0.0337556215271724</v>
      </c>
      <c r="Z13" s="16"/>
      <c r="AA13" s="16" t="n">
        <v>0.0262582624221953</v>
      </c>
      <c r="AB13" s="16" t="n">
        <v>0.0272740127962872</v>
      </c>
      <c r="AC13" s="16" t="n">
        <v>0.0400911776312886</v>
      </c>
      <c r="AD13" s="16"/>
      <c r="AE13" s="16" t="n">
        <v>0.0321723674310148</v>
      </c>
      <c r="AF13" s="16" t="n">
        <v>0.0267101655064348</v>
      </c>
      <c r="AG13" s="16" t="n">
        <v>0.0383322827719723</v>
      </c>
      <c r="AH13" s="16"/>
      <c r="AI13" s="16" t="n">
        <v>0.0222405079187736</v>
      </c>
      <c r="AJ13" s="16" t="n">
        <v>0.0242078687164096</v>
      </c>
    </row>
    <row r="14">
      <c r="B14" s="17" t="s">
        <v>136</v>
      </c>
      <c r="C14" s="23" t="n">
        <v>0.78073037895042</v>
      </c>
      <c r="D14" s="23" t="n">
        <v>0.765199523202859</v>
      </c>
      <c r="E14" s="23" t="n">
        <v>0.797282210604189</v>
      </c>
      <c r="F14" s="23"/>
      <c r="G14" s="23" t="n">
        <v>0.795094092674984</v>
      </c>
      <c r="H14" s="23" t="n">
        <v>0.775102075581912</v>
      </c>
      <c r="I14" s="23" t="n">
        <v>0.780293407807752</v>
      </c>
      <c r="J14" s="23"/>
      <c r="K14" s="23" t="n">
        <v>0.768739878309372</v>
      </c>
      <c r="L14" s="23" t="n">
        <v>0.797650844761308</v>
      </c>
      <c r="M14" s="23" t="n">
        <v>0.763676557102341</v>
      </c>
      <c r="N14" s="23" t="n">
        <v>0.716765736950224</v>
      </c>
      <c r="O14" s="23" t="n">
        <v>0.828710710014871</v>
      </c>
      <c r="P14" s="23" t="n">
        <v>0.797520208993817</v>
      </c>
      <c r="Q14" s="23" t="n">
        <v>0.774479015121839</v>
      </c>
      <c r="R14" s="23" t="n">
        <v>0.769896429375856</v>
      </c>
      <c r="S14" s="23" t="n">
        <v>0.790935443374173</v>
      </c>
      <c r="T14" s="23" t="n">
        <v>0.801961646438727</v>
      </c>
      <c r="U14" s="23" t="n">
        <v>0.777278543847449</v>
      </c>
      <c r="V14" s="23" t="n">
        <v>0.764632795739211</v>
      </c>
      <c r="W14" s="23"/>
      <c r="X14" s="23" t="n">
        <v>0.778552728738071</v>
      </c>
      <c r="Y14" s="23" t="n">
        <v>0.784450840019273</v>
      </c>
      <c r="Z14" s="23"/>
      <c r="AA14" s="23" t="n">
        <v>0.775252322578348</v>
      </c>
      <c r="AB14" s="23" t="n">
        <v>0.794666097830226</v>
      </c>
      <c r="AC14" s="23" t="n">
        <v>0.766047161322745</v>
      </c>
      <c r="AD14" s="23"/>
      <c r="AE14" s="23" t="n">
        <v>0.783278081196847</v>
      </c>
      <c r="AF14" s="23" t="n">
        <v>0.775539043803921</v>
      </c>
      <c r="AG14" s="23" t="n">
        <v>0.785040233385501</v>
      </c>
      <c r="AH14" s="23"/>
      <c r="AI14" s="23" t="n">
        <v>0.798198278233398</v>
      </c>
      <c r="AJ14" s="23" t="n">
        <v>0.781584712325982</v>
      </c>
    </row>
    <row r="15">
      <c r="B15" s="17" t="s">
        <v>137</v>
      </c>
      <c r="C15" s="23" t="n">
        <v>0.0846891980294059</v>
      </c>
      <c r="D15" s="23" t="n">
        <v>0.0950158354574956</v>
      </c>
      <c r="E15" s="23" t="n">
        <v>0.0729195842383313</v>
      </c>
      <c r="F15" s="23"/>
      <c r="G15" s="23" t="n">
        <v>0.10227672222408</v>
      </c>
      <c r="H15" s="23" t="n">
        <v>0.081090371252314</v>
      </c>
      <c r="I15" s="23" t="n">
        <v>0.0810908958203105</v>
      </c>
      <c r="J15" s="23"/>
      <c r="K15" s="23" t="n">
        <v>0.0999186126344923</v>
      </c>
      <c r="L15" s="23" t="n">
        <v>0.0761327166859864</v>
      </c>
      <c r="M15" s="23" t="n">
        <v>0.0905270716246089</v>
      </c>
      <c r="N15" s="23" t="n">
        <v>0.121570911561579</v>
      </c>
      <c r="O15" s="23" t="n">
        <v>0.0440256432180475</v>
      </c>
      <c r="P15" s="23" t="n">
        <v>0.0807329558986448</v>
      </c>
      <c r="Q15" s="23" t="n">
        <v>0.102808665138227</v>
      </c>
      <c r="R15" s="23" t="n">
        <v>0.104498880131307</v>
      </c>
      <c r="S15" s="23" t="n">
        <v>0.0681769111443344</v>
      </c>
      <c r="T15" s="23" t="n">
        <v>0.055195836532082</v>
      </c>
      <c r="U15" s="23" t="n">
        <v>0.0903837938237931</v>
      </c>
      <c r="V15" s="23" t="n">
        <v>0.0962068339174991</v>
      </c>
      <c r="W15" s="23"/>
      <c r="X15" s="23" t="n">
        <v>0.0796295668447846</v>
      </c>
      <c r="Y15" s="23" t="n">
        <v>0.0933334517017307</v>
      </c>
      <c r="Z15" s="23"/>
      <c r="AA15" s="23" t="n">
        <v>0.0825328796649006</v>
      </c>
      <c r="AB15" s="23" t="n">
        <v>0.0742407087027824</v>
      </c>
      <c r="AC15" s="23" t="n">
        <v>0.100221915459317</v>
      </c>
      <c r="AD15" s="23"/>
      <c r="AE15" s="23" t="n">
        <v>0.0915418802344128</v>
      </c>
      <c r="AF15" s="23" t="n">
        <v>0.0748198345977434</v>
      </c>
      <c r="AG15" s="23" t="n">
        <v>0.0875447807668002</v>
      </c>
      <c r="AH15" s="23"/>
      <c r="AI15" s="23" t="n">
        <v>0.0688266711001466</v>
      </c>
      <c r="AJ15" s="23" t="n">
        <v>0.0710065760772141</v>
      </c>
    </row>
    <row r="16">
      <c r="B16" s="17" t="s">
        <v>138</v>
      </c>
      <c r="C16" s="24" t="n">
        <v>0.696041180921014</v>
      </c>
      <c r="D16" s="24" t="n">
        <v>0.670183687745363</v>
      </c>
      <c r="E16" s="24" t="n">
        <v>0.724362626365857</v>
      </c>
      <c r="F16" s="24"/>
      <c r="G16" s="24" t="n">
        <v>0.692817370450904</v>
      </c>
      <c r="H16" s="24" t="n">
        <v>0.694011704329598</v>
      </c>
      <c r="I16" s="24" t="n">
        <v>0.699202511987441</v>
      </c>
      <c r="J16" s="24"/>
      <c r="K16" s="24" t="n">
        <v>0.668821265674879</v>
      </c>
      <c r="L16" s="24" t="n">
        <v>0.721518128075321</v>
      </c>
      <c r="M16" s="24" t="n">
        <v>0.673149485477732</v>
      </c>
      <c r="N16" s="24" t="n">
        <v>0.595194825388644</v>
      </c>
      <c r="O16" s="24" t="n">
        <v>0.784685066796823</v>
      </c>
      <c r="P16" s="24" t="n">
        <v>0.716787253095173</v>
      </c>
      <c r="Q16" s="24" t="n">
        <v>0.671670349983613</v>
      </c>
      <c r="R16" s="24" t="n">
        <v>0.665397549244549</v>
      </c>
      <c r="S16" s="24" t="n">
        <v>0.722758532229839</v>
      </c>
      <c r="T16" s="24" t="n">
        <v>0.746765809906645</v>
      </c>
      <c r="U16" s="24" t="n">
        <v>0.686894750023656</v>
      </c>
      <c r="V16" s="24" t="n">
        <v>0.668425961821712</v>
      </c>
      <c r="W16" s="24"/>
      <c r="X16" s="24" t="n">
        <v>0.698923161893287</v>
      </c>
      <c r="Y16" s="24" t="n">
        <v>0.691117388317543</v>
      </c>
      <c r="Z16" s="24"/>
      <c r="AA16" s="24" t="n">
        <v>0.692719442913448</v>
      </c>
      <c r="AB16" s="24" t="n">
        <v>0.720425389127443</v>
      </c>
      <c r="AC16" s="24" t="n">
        <v>0.665825245863428</v>
      </c>
      <c r="AD16" s="24"/>
      <c r="AE16" s="24" t="n">
        <v>0.691736200962435</v>
      </c>
      <c r="AF16" s="24" t="n">
        <v>0.700719209206177</v>
      </c>
      <c r="AG16" s="24" t="n">
        <v>0.6974954526187</v>
      </c>
      <c r="AH16" s="24"/>
      <c r="AI16" s="24" t="n">
        <v>0.729371607133251</v>
      </c>
      <c r="AJ16" s="24" t="n">
        <v>0.710578136248768</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365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0.346825024877638</v>
      </c>
      <c r="D9" s="16" t="n">
        <v>0.36365597226225</v>
      </c>
      <c r="E9" s="16" t="n">
        <v>0.33353260641354</v>
      </c>
      <c r="F9" s="16"/>
      <c r="G9" s="16" t="n">
        <v>0.358656543400807</v>
      </c>
      <c r="H9" s="16" t="n">
        <v>0.342718064844517</v>
      </c>
      <c r="I9" s="16" t="n">
        <v>0.345972835086228</v>
      </c>
      <c r="J9" s="16"/>
      <c r="K9" s="16" t="n">
        <v>0.398385008096353</v>
      </c>
      <c r="L9" s="16" t="n">
        <v>0.317992072510598</v>
      </c>
      <c r="M9" s="16" t="n">
        <v>0.339360808047196</v>
      </c>
      <c r="N9" s="16" t="n">
        <v>0.332795467628123</v>
      </c>
      <c r="O9" s="16" t="n">
        <v>0.402921153385618</v>
      </c>
      <c r="P9" s="16" t="n">
        <v>0.365896868707607</v>
      </c>
      <c r="Q9" s="16" t="n">
        <v>0.345025078711685</v>
      </c>
      <c r="R9" s="16" t="n">
        <v>0.28538992947317</v>
      </c>
      <c r="S9" s="16" t="n">
        <v>0.300245782300676</v>
      </c>
      <c r="T9" s="16" t="n">
        <v>0.321518165709464</v>
      </c>
      <c r="U9" s="16" t="n">
        <v>0.42529128489139</v>
      </c>
      <c r="V9" s="16" t="n">
        <v>0.295396813174366</v>
      </c>
      <c r="W9" s="16"/>
      <c r="X9" s="16" t="n">
        <v>0.318368924737918</v>
      </c>
      <c r="Y9" s="16" t="n">
        <v>0.395441562162108</v>
      </c>
      <c r="Z9" s="16"/>
      <c r="AA9" s="16" t="n">
        <v>0.35693106846794</v>
      </c>
      <c r="AB9" s="16" t="n">
        <v>0.341942164224077</v>
      </c>
      <c r="AC9" s="16" t="n">
        <v>0.346057114786553</v>
      </c>
      <c r="AD9" s="16"/>
      <c r="AE9" s="16" t="n">
        <v>0.367749718089541</v>
      </c>
      <c r="AF9" s="16" t="n">
        <v>0.336652087567632</v>
      </c>
      <c r="AG9" s="16" t="n">
        <v>0.312942166585493</v>
      </c>
      <c r="AH9" s="16"/>
      <c r="AI9" s="16" t="n">
        <v>0.375142571862929</v>
      </c>
      <c r="AJ9" s="16" t="n">
        <v>0.327489708343289</v>
      </c>
    </row>
    <row r="10">
      <c r="B10" s="17" t="s">
        <v>201</v>
      </c>
      <c r="C10" s="16" t="n">
        <v>0.401255591265085</v>
      </c>
      <c r="D10" s="16" t="n">
        <v>0.356601143425233</v>
      </c>
      <c r="E10" s="16" t="n">
        <v>0.441501776129688</v>
      </c>
      <c r="F10" s="16"/>
      <c r="G10" s="16" t="n">
        <v>0.374851268172143</v>
      </c>
      <c r="H10" s="16" t="n">
        <v>0.392922018712532</v>
      </c>
      <c r="I10" s="16" t="n">
        <v>0.419437088904879</v>
      </c>
      <c r="J10" s="16"/>
      <c r="K10" s="16" t="n">
        <v>0.37982338041136</v>
      </c>
      <c r="L10" s="16" t="n">
        <v>0.421271335850038</v>
      </c>
      <c r="M10" s="16" t="n">
        <v>0.45374777862698</v>
      </c>
      <c r="N10" s="16" t="n">
        <v>0.40494992953195</v>
      </c>
      <c r="O10" s="16" t="n">
        <v>0.395057435174042</v>
      </c>
      <c r="P10" s="16" t="n">
        <v>0.349404639015815</v>
      </c>
      <c r="Q10" s="16" t="n">
        <v>0.382222441818845</v>
      </c>
      <c r="R10" s="16" t="n">
        <v>0.426063538605792</v>
      </c>
      <c r="S10" s="16" t="n">
        <v>0.432218336725199</v>
      </c>
      <c r="T10" s="16" t="n">
        <v>0.407619582358633</v>
      </c>
      <c r="U10" s="16" t="n">
        <v>0.337156614146703</v>
      </c>
      <c r="V10" s="16" t="n">
        <v>0.421992061653211</v>
      </c>
      <c r="W10" s="16"/>
      <c r="X10" s="16" t="n">
        <v>0.42062990841182</v>
      </c>
      <c r="Y10" s="16" t="n">
        <v>0.36815505368964</v>
      </c>
      <c r="Z10" s="16"/>
      <c r="AA10" s="16" t="n">
        <v>0.416304093444743</v>
      </c>
      <c r="AB10" s="16" t="n">
        <v>0.422085376596675</v>
      </c>
      <c r="AC10" s="16" t="n">
        <v>0.362526184962151</v>
      </c>
      <c r="AD10" s="16"/>
      <c r="AE10" s="16" t="n">
        <v>0.376381838272855</v>
      </c>
      <c r="AF10" s="16" t="n">
        <v>0.414335738537237</v>
      </c>
      <c r="AG10" s="16" t="n">
        <v>0.439426125877192</v>
      </c>
      <c r="AH10" s="16"/>
      <c r="AI10" s="16" t="n">
        <v>0.418765626024714</v>
      </c>
      <c r="AJ10" s="16" t="n">
        <v>0.44799517618757</v>
      </c>
    </row>
    <row r="11">
      <c r="B11" s="17" t="s">
        <v>200</v>
      </c>
      <c r="C11" s="16" t="n">
        <v>0.156890832356992</v>
      </c>
      <c r="D11" s="16" t="n">
        <v>0.169388043315269</v>
      </c>
      <c r="E11" s="16" t="n">
        <v>0.144701393963507</v>
      </c>
      <c r="F11" s="16"/>
      <c r="G11" s="16" t="n">
        <v>0.166114426956106</v>
      </c>
      <c r="H11" s="16" t="n">
        <v>0.157968533301034</v>
      </c>
      <c r="I11" s="16" t="n">
        <v>0.152245285145278</v>
      </c>
      <c r="J11" s="16"/>
      <c r="K11" s="16" t="n">
        <v>0.131832509105337</v>
      </c>
      <c r="L11" s="16" t="n">
        <v>0.159821539169069</v>
      </c>
      <c r="M11" s="16" t="n">
        <v>0.141933390002887</v>
      </c>
      <c r="N11" s="16" t="n">
        <v>0.160631959525105</v>
      </c>
      <c r="O11" s="16" t="n">
        <v>0.0936836549775527</v>
      </c>
      <c r="P11" s="16" t="n">
        <v>0.19478990920812</v>
      </c>
      <c r="Q11" s="16" t="n">
        <v>0.167535897687019</v>
      </c>
      <c r="R11" s="16" t="n">
        <v>0.139206731987857</v>
      </c>
      <c r="S11" s="16" t="n">
        <v>0.157071355376544</v>
      </c>
      <c r="T11" s="16" t="n">
        <v>0.237545661067773</v>
      </c>
      <c r="U11" s="16" t="n">
        <v>0.0988187923711488</v>
      </c>
      <c r="V11" s="16" t="n">
        <v>0.206481279569755</v>
      </c>
      <c r="W11" s="16"/>
      <c r="X11" s="16" t="n">
        <v>0.1664757452383</v>
      </c>
      <c r="Y11" s="16" t="n">
        <v>0.140515247783754</v>
      </c>
      <c r="Z11" s="16"/>
      <c r="AA11" s="16" t="n">
        <v>0.145011540109941</v>
      </c>
      <c r="AB11" s="16" t="n">
        <v>0.15303707467817</v>
      </c>
      <c r="AC11" s="16" t="n">
        <v>0.170625084999748</v>
      </c>
      <c r="AD11" s="16"/>
      <c r="AE11" s="16" t="n">
        <v>0.143911655221948</v>
      </c>
      <c r="AF11" s="16" t="n">
        <v>0.168596640625005</v>
      </c>
      <c r="AG11" s="16" t="n">
        <v>0.166392960719269</v>
      </c>
      <c r="AH11" s="16"/>
      <c r="AI11" s="16" t="n">
        <v>0.134006024886606</v>
      </c>
      <c r="AJ11" s="16" t="n">
        <v>0.143953925164547</v>
      </c>
    </row>
    <row r="12">
      <c r="B12" s="17" t="s">
        <v>199</v>
      </c>
      <c r="C12" s="16" t="n">
        <v>0.0648021491986812</v>
      </c>
      <c r="D12" s="16" t="n">
        <v>0.0708264472234873</v>
      </c>
      <c r="E12" s="16" t="n">
        <v>0.0594678437470803</v>
      </c>
      <c r="F12" s="16"/>
      <c r="G12" s="16" t="n">
        <v>0.070246034924169</v>
      </c>
      <c r="H12" s="16" t="n">
        <v>0.0732751135918761</v>
      </c>
      <c r="I12" s="16" t="n">
        <v>0.0547694895904497</v>
      </c>
      <c r="J12" s="16"/>
      <c r="K12" s="16" t="n">
        <v>0.0630981200682406</v>
      </c>
      <c r="L12" s="16" t="n">
        <v>0.0670526766372615</v>
      </c>
      <c r="M12" s="16" t="n">
        <v>0.0392658124623128</v>
      </c>
      <c r="N12" s="16" t="n">
        <v>0.0713878125473487</v>
      </c>
      <c r="O12" s="16" t="n">
        <v>0.0854158771296794</v>
      </c>
      <c r="P12" s="16" t="n">
        <v>0.0422474851573533</v>
      </c>
      <c r="Q12" s="16" t="n">
        <v>0.061096384835642</v>
      </c>
      <c r="R12" s="16" t="n">
        <v>0.0692958214252418</v>
      </c>
      <c r="S12" s="16" t="n">
        <v>0.090884564944515</v>
      </c>
      <c r="T12" s="16" t="n">
        <v>0.033316590864131</v>
      </c>
      <c r="U12" s="16" t="n">
        <v>0.095629550386565</v>
      </c>
      <c r="V12" s="16" t="n">
        <v>0.0761298456026687</v>
      </c>
      <c r="W12" s="16"/>
      <c r="X12" s="16" t="n">
        <v>0.0663460805605752</v>
      </c>
      <c r="Y12" s="16" t="n">
        <v>0.0621643809784531</v>
      </c>
      <c r="Z12" s="16"/>
      <c r="AA12" s="16" t="n">
        <v>0.0570123634594091</v>
      </c>
      <c r="AB12" s="16" t="n">
        <v>0.060694768386119</v>
      </c>
      <c r="AC12" s="16" t="n">
        <v>0.0759220392979109</v>
      </c>
      <c r="AD12" s="16"/>
      <c r="AE12" s="16" t="n">
        <v>0.0786151204297684</v>
      </c>
      <c r="AF12" s="16" t="n">
        <v>0.0545751890341056</v>
      </c>
      <c r="AG12" s="16" t="n">
        <v>0.0499288812014108</v>
      </c>
      <c r="AH12" s="16"/>
      <c r="AI12" s="16" t="n">
        <v>0.0546598682442377</v>
      </c>
      <c r="AJ12" s="16" t="n">
        <v>0.0540345903197175</v>
      </c>
    </row>
    <row r="13">
      <c r="B13" s="17" t="s">
        <v>135</v>
      </c>
      <c r="C13" s="16" t="n">
        <v>0.0302264023016045</v>
      </c>
      <c r="D13" s="16" t="n">
        <v>0.0395283937737606</v>
      </c>
      <c r="E13" s="16" t="n">
        <v>0.0207963797461846</v>
      </c>
      <c r="F13" s="16"/>
      <c r="G13" s="16" t="n">
        <v>0.030131726546775</v>
      </c>
      <c r="H13" s="16" t="n">
        <v>0.033116269550041</v>
      </c>
      <c r="I13" s="16" t="n">
        <v>0.0275753012731652</v>
      </c>
      <c r="J13" s="16"/>
      <c r="K13" s="16" t="n">
        <v>0.0268609823187091</v>
      </c>
      <c r="L13" s="16" t="n">
        <v>0.0338623758330329</v>
      </c>
      <c r="M13" s="16" t="n">
        <v>0.0256922108606251</v>
      </c>
      <c r="N13" s="16" t="n">
        <v>0.0302348307674733</v>
      </c>
      <c r="O13" s="16" t="n">
        <v>0.022921879333108</v>
      </c>
      <c r="P13" s="16" t="n">
        <v>0.0476610979111046</v>
      </c>
      <c r="Q13" s="16" t="n">
        <v>0.0441201969468083</v>
      </c>
      <c r="R13" s="16" t="n">
        <v>0.0800439785079386</v>
      </c>
      <c r="S13" s="16" t="n">
        <v>0.0195799606530669</v>
      </c>
      <c r="T13" s="16" t="n">
        <v>0</v>
      </c>
      <c r="U13" s="16" t="n">
        <v>0.0431037582041931</v>
      </c>
      <c r="V13" s="16" t="n">
        <v>0</v>
      </c>
      <c r="W13" s="16"/>
      <c r="X13" s="16" t="n">
        <v>0.0281793410513865</v>
      </c>
      <c r="Y13" s="16" t="n">
        <v>0.0337237553860458</v>
      </c>
      <c r="Z13" s="16"/>
      <c r="AA13" s="16" t="n">
        <v>0.0247409345179666</v>
      </c>
      <c r="AB13" s="16" t="n">
        <v>0.0222406161149586</v>
      </c>
      <c r="AC13" s="16" t="n">
        <v>0.044869575953636</v>
      </c>
      <c r="AD13" s="16"/>
      <c r="AE13" s="16" t="n">
        <v>0.0333416679858882</v>
      </c>
      <c r="AF13" s="16" t="n">
        <v>0.0258403442360202</v>
      </c>
      <c r="AG13" s="16" t="n">
        <v>0.0313098656166358</v>
      </c>
      <c r="AH13" s="16"/>
      <c r="AI13" s="16" t="n">
        <v>0.0174259089815141</v>
      </c>
      <c r="AJ13" s="16" t="n">
        <v>0.0265265999848772</v>
      </c>
    </row>
    <row r="14">
      <c r="B14" s="17" t="s">
        <v>136</v>
      </c>
      <c r="C14" s="23" t="n">
        <v>0.748080616142722</v>
      </c>
      <c r="D14" s="23" t="n">
        <v>0.720257115687483</v>
      </c>
      <c r="E14" s="23" t="n">
        <v>0.775034382543228</v>
      </c>
      <c r="F14" s="23"/>
      <c r="G14" s="23" t="n">
        <v>0.733507811572951</v>
      </c>
      <c r="H14" s="23" t="n">
        <v>0.735640083557049</v>
      </c>
      <c r="I14" s="23" t="n">
        <v>0.765409923991107</v>
      </c>
      <c r="J14" s="23"/>
      <c r="K14" s="23" t="n">
        <v>0.778208388507713</v>
      </c>
      <c r="L14" s="23" t="n">
        <v>0.739263408360637</v>
      </c>
      <c r="M14" s="23" t="n">
        <v>0.793108586674175</v>
      </c>
      <c r="N14" s="23" t="n">
        <v>0.737745397160073</v>
      </c>
      <c r="O14" s="23" t="n">
        <v>0.79797858855966</v>
      </c>
      <c r="P14" s="23" t="n">
        <v>0.715301507723422</v>
      </c>
      <c r="Q14" s="23" t="n">
        <v>0.727247520530531</v>
      </c>
      <c r="R14" s="23" t="n">
        <v>0.711453468078962</v>
      </c>
      <c r="S14" s="23" t="n">
        <v>0.732464119025874</v>
      </c>
      <c r="T14" s="23" t="n">
        <v>0.729137748068096</v>
      </c>
      <c r="U14" s="23" t="n">
        <v>0.762447899038093</v>
      </c>
      <c r="V14" s="23" t="n">
        <v>0.717388874827577</v>
      </c>
      <c r="W14" s="23"/>
      <c r="X14" s="23" t="n">
        <v>0.738998833149739</v>
      </c>
      <c r="Y14" s="23" t="n">
        <v>0.763596615851747</v>
      </c>
      <c r="Z14" s="23"/>
      <c r="AA14" s="23" t="n">
        <v>0.773235161912684</v>
      </c>
      <c r="AB14" s="23" t="n">
        <v>0.764027540820753</v>
      </c>
      <c r="AC14" s="23" t="n">
        <v>0.708583299748705</v>
      </c>
      <c r="AD14" s="23"/>
      <c r="AE14" s="23" t="n">
        <v>0.744131556362396</v>
      </c>
      <c r="AF14" s="23" t="n">
        <v>0.750987826104869</v>
      </c>
      <c r="AG14" s="23" t="n">
        <v>0.752368292462685</v>
      </c>
      <c r="AH14" s="23"/>
      <c r="AI14" s="23" t="n">
        <v>0.793908197887643</v>
      </c>
      <c r="AJ14" s="23" t="n">
        <v>0.775484884530858</v>
      </c>
    </row>
    <row r="15">
      <c r="B15" s="17" t="s">
        <v>137</v>
      </c>
      <c r="C15" s="23" t="n">
        <v>0.0950285515002857</v>
      </c>
      <c r="D15" s="23" t="n">
        <v>0.110354840997248</v>
      </c>
      <c r="E15" s="23" t="n">
        <v>0.0802642234932648</v>
      </c>
      <c r="F15" s="23"/>
      <c r="G15" s="23" t="n">
        <v>0.100377761470944</v>
      </c>
      <c r="H15" s="23" t="n">
        <v>0.106391383141917</v>
      </c>
      <c r="I15" s="23" t="n">
        <v>0.0823447908636149</v>
      </c>
      <c r="J15" s="23"/>
      <c r="K15" s="23" t="n">
        <v>0.0899591023869496</v>
      </c>
      <c r="L15" s="23" t="n">
        <v>0.100915052470294</v>
      </c>
      <c r="M15" s="23" t="n">
        <v>0.0649580233229379</v>
      </c>
      <c r="N15" s="23" t="n">
        <v>0.101622643314822</v>
      </c>
      <c r="O15" s="23" t="n">
        <v>0.108337756462787</v>
      </c>
      <c r="P15" s="23" t="n">
        <v>0.089908583068458</v>
      </c>
      <c r="Q15" s="23" t="n">
        <v>0.10521658178245</v>
      </c>
      <c r="R15" s="23" t="n">
        <v>0.14933979993318</v>
      </c>
      <c r="S15" s="23" t="n">
        <v>0.110464525597582</v>
      </c>
      <c r="T15" s="23" t="n">
        <v>0.033316590864131</v>
      </c>
      <c r="U15" s="23" t="n">
        <v>0.138733308590758</v>
      </c>
      <c r="V15" s="23" t="n">
        <v>0.0761298456026687</v>
      </c>
      <c r="W15" s="23"/>
      <c r="X15" s="23" t="n">
        <v>0.0945254216119617</v>
      </c>
      <c r="Y15" s="23" t="n">
        <v>0.095888136364499</v>
      </c>
      <c r="Z15" s="23"/>
      <c r="AA15" s="23" t="n">
        <v>0.0817532979773757</v>
      </c>
      <c r="AB15" s="23" t="n">
        <v>0.0829353845010776</v>
      </c>
      <c r="AC15" s="23" t="n">
        <v>0.120791615251547</v>
      </c>
      <c r="AD15" s="23"/>
      <c r="AE15" s="23" t="n">
        <v>0.111956788415657</v>
      </c>
      <c r="AF15" s="23" t="n">
        <v>0.0804155332701258</v>
      </c>
      <c r="AG15" s="23" t="n">
        <v>0.0812387468180465</v>
      </c>
      <c r="AH15" s="23"/>
      <c r="AI15" s="23" t="n">
        <v>0.0720857772257518</v>
      </c>
      <c r="AJ15" s="23" t="n">
        <v>0.0805611903045947</v>
      </c>
    </row>
    <row r="16">
      <c r="B16" s="17" t="s">
        <v>138</v>
      </c>
      <c r="C16" s="24" t="n">
        <v>0.653052064642437</v>
      </c>
      <c r="D16" s="24" t="n">
        <v>0.609902274690235</v>
      </c>
      <c r="E16" s="24" t="n">
        <v>0.694770159049963</v>
      </c>
      <c r="F16" s="24"/>
      <c r="G16" s="24" t="n">
        <v>0.633130050102007</v>
      </c>
      <c r="H16" s="24" t="n">
        <v>0.629248700415131</v>
      </c>
      <c r="I16" s="24" t="n">
        <v>0.683065133127492</v>
      </c>
      <c r="J16" s="24"/>
      <c r="K16" s="24" t="n">
        <v>0.688249286120764</v>
      </c>
      <c r="L16" s="24" t="n">
        <v>0.638348355890342</v>
      </c>
      <c r="M16" s="24" t="n">
        <v>0.728150563351237</v>
      </c>
      <c r="N16" s="24" t="n">
        <v>0.636122753845251</v>
      </c>
      <c r="O16" s="24" t="n">
        <v>0.689640832096873</v>
      </c>
      <c r="P16" s="24" t="n">
        <v>0.625392924654964</v>
      </c>
      <c r="Q16" s="24" t="n">
        <v>0.62203093874808</v>
      </c>
      <c r="R16" s="24" t="n">
        <v>0.562113668145782</v>
      </c>
      <c r="S16" s="24" t="n">
        <v>0.621999593428292</v>
      </c>
      <c r="T16" s="24" t="n">
        <v>0.695821157203965</v>
      </c>
      <c r="U16" s="24" t="n">
        <v>0.623714590447335</v>
      </c>
      <c r="V16" s="24" t="n">
        <v>0.641259029224908</v>
      </c>
      <c r="W16" s="24"/>
      <c r="X16" s="24" t="n">
        <v>0.644473411537777</v>
      </c>
      <c r="Y16" s="24" t="n">
        <v>0.667708479487248</v>
      </c>
      <c r="Z16" s="24"/>
      <c r="AA16" s="24" t="n">
        <v>0.691481863935308</v>
      </c>
      <c r="AB16" s="24" t="n">
        <v>0.681092156319675</v>
      </c>
      <c r="AC16" s="24" t="n">
        <v>0.587791684497158</v>
      </c>
      <c r="AD16" s="24"/>
      <c r="AE16" s="24" t="n">
        <v>0.632174767946739</v>
      </c>
      <c r="AF16" s="24" t="n">
        <v>0.670572292834744</v>
      </c>
      <c r="AG16" s="24" t="n">
        <v>0.671129545644638</v>
      </c>
      <c r="AH16" s="24"/>
      <c r="AI16" s="24" t="n">
        <v>0.721822420661891</v>
      </c>
      <c r="AJ16" s="24" t="n">
        <v>0.694923694226264</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366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0.579160522549286</v>
      </c>
      <c r="D9" s="16" t="n">
        <v>0.568758342223817</v>
      </c>
      <c r="E9" s="16" t="n">
        <v>0.587184800124618</v>
      </c>
      <c r="F9" s="16"/>
      <c r="G9" s="16" t="n">
        <v>0.681150596659574</v>
      </c>
      <c r="H9" s="16" t="n">
        <v>0.573304394451235</v>
      </c>
      <c r="I9" s="16" t="n">
        <v>0.544326667195175</v>
      </c>
      <c r="J9" s="16"/>
      <c r="K9" s="16" t="n">
        <v>0.570887955321177</v>
      </c>
      <c r="L9" s="16" t="n">
        <v>0.60407799887691</v>
      </c>
      <c r="M9" s="16" t="n">
        <v>0.582973939345654</v>
      </c>
      <c r="N9" s="16" t="n">
        <v>0.573094139874587</v>
      </c>
      <c r="O9" s="16" t="n">
        <v>0.633513838452291</v>
      </c>
      <c r="P9" s="16" t="n">
        <v>0.605822786695491</v>
      </c>
      <c r="Q9" s="16" t="n">
        <v>0.57945980872216</v>
      </c>
      <c r="R9" s="16" t="n">
        <v>0.618624532032868</v>
      </c>
      <c r="S9" s="16" t="n">
        <v>0.510877150725043</v>
      </c>
      <c r="T9" s="16" t="n">
        <v>0.532268821532146</v>
      </c>
      <c r="U9" s="16" t="n">
        <v>0.654653813715605</v>
      </c>
      <c r="V9" s="16" t="n">
        <v>0.505605042688169</v>
      </c>
      <c r="W9" s="16"/>
      <c r="X9" s="16" t="n">
        <v>0.599440653073242</v>
      </c>
      <c r="Y9" s="16" t="n">
        <v>0.544512425413318</v>
      </c>
      <c r="Z9" s="16"/>
      <c r="AA9" s="16" t="n">
        <v>0.52807837252121</v>
      </c>
      <c r="AB9" s="16" t="n">
        <v>0.629504255785419</v>
      </c>
      <c r="AC9" s="16" t="n">
        <v>0.548716873580565</v>
      </c>
      <c r="AD9" s="16"/>
      <c r="AE9" s="16" t="n">
        <v>0.584841849986803</v>
      </c>
      <c r="AF9" s="16" t="n">
        <v>0.565610696709519</v>
      </c>
      <c r="AG9" s="16" t="n">
        <v>0.592982416115087</v>
      </c>
      <c r="AH9" s="16"/>
      <c r="AI9" s="16" t="n">
        <v>0.570132390097827</v>
      </c>
      <c r="AJ9" s="16" t="n">
        <v>0.559484601623627</v>
      </c>
    </row>
    <row r="10">
      <c r="B10" s="17" t="s">
        <v>201</v>
      </c>
      <c r="C10" s="16" t="n">
        <v>0.23528436693929</v>
      </c>
      <c r="D10" s="16" t="n">
        <v>0.225120574482088</v>
      </c>
      <c r="E10" s="16" t="n">
        <v>0.244809081866578</v>
      </c>
      <c r="F10" s="16"/>
      <c r="G10" s="16" t="n">
        <v>0.184556905434467</v>
      </c>
      <c r="H10" s="16" t="n">
        <v>0.233750282882581</v>
      </c>
      <c r="I10" s="16" t="n">
        <v>0.256746827689517</v>
      </c>
      <c r="J10" s="16"/>
      <c r="K10" s="16" t="n">
        <v>0.233394664215818</v>
      </c>
      <c r="L10" s="16" t="n">
        <v>0.242686895139241</v>
      </c>
      <c r="M10" s="16" t="n">
        <v>0.227396939302811</v>
      </c>
      <c r="N10" s="16" t="n">
        <v>0.231707623497651</v>
      </c>
      <c r="O10" s="16" t="n">
        <v>0.205116713709991</v>
      </c>
      <c r="P10" s="16" t="n">
        <v>0.219063839805646</v>
      </c>
      <c r="Q10" s="16" t="n">
        <v>0.244282776017587</v>
      </c>
      <c r="R10" s="16" t="n">
        <v>0.145666530513789</v>
      </c>
      <c r="S10" s="16" t="n">
        <v>0.292289352104876</v>
      </c>
      <c r="T10" s="16" t="n">
        <v>0.246300138259574</v>
      </c>
      <c r="U10" s="16" t="n">
        <v>0.190290800907971</v>
      </c>
      <c r="V10" s="16" t="n">
        <v>0.294087980168855</v>
      </c>
      <c r="W10" s="16"/>
      <c r="X10" s="16" t="n">
        <v>0.212776499639156</v>
      </c>
      <c r="Y10" s="16" t="n">
        <v>0.27373849678906</v>
      </c>
      <c r="Z10" s="16"/>
      <c r="AA10" s="16" t="n">
        <v>0.277669354338861</v>
      </c>
      <c r="AB10" s="16" t="n">
        <v>0.220470774959154</v>
      </c>
      <c r="AC10" s="16" t="n">
        <v>0.224486207763237</v>
      </c>
      <c r="AD10" s="16"/>
      <c r="AE10" s="16" t="n">
        <v>0.234673827437577</v>
      </c>
      <c r="AF10" s="16" t="n">
        <v>0.242444585238818</v>
      </c>
      <c r="AG10" s="16" t="n">
        <v>0.221626204422403</v>
      </c>
      <c r="AH10" s="16"/>
      <c r="AI10" s="16" t="n">
        <v>0.263889728075618</v>
      </c>
      <c r="AJ10" s="16" t="n">
        <v>0.25841299417194</v>
      </c>
    </row>
    <row r="11">
      <c r="B11" s="17" t="s">
        <v>200</v>
      </c>
      <c r="C11" s="16" t="n">
        <v>0.105765118363729</v>
      </c>
      <c r="D11" s="16" t="n">
        <v>0.123464890732966</v>
      </c>
      <c r="E11" s="16" t="n">
        <v>0.0899366946324769</v>
      </c>
      <c r="F11" s="16"/>
      <c r="G11" s="16" t="n">
        <v>0.0643266420148702</v>
      </c>
      <c r="H11" s="16" t="n">
        <v>0.112648957722962</v>
      </c>
      <c r="I11" s="16" t="n">
        <v>0.115727467855549</v>
      </c>
      <c r="J11" s="16"/>
      <c r="K11" s="16" t="n">
        <v>0.110365645826275</v>
      </c>
      <c r="L11" s="16" t="n">
        <v>0.0784368928151651</v>
      </c>
      <c r="M11" s="16" t="n">
        <v>0.120506771536393</v>
      </c>
      <c r="N11" s="16" t="n">
        <v>0.114459026362705</v>
      </c>
      <c r="O11" s="16" t="n">
        <v>0.0859941550567578</v>
      </c>
      <c r="P11" s="16" t="n">
        <v>0.102028997433291</v>
      </c>
      <c r="Q11" s="16" t="n">
        <v>0.109751409577324</v>
      </c>
      <c r="R11" s="16" t="n">
        <v>0.106270728184075</v>
      </c>
      <c r="S11" s="16" t="n">
        <v>0.10537249870846</v>
      </c>
      <c r="T11" s="16" t="n">
        <v>0.155573519216551</v>
      </c>
      <c r="U11" s="16" t="n">
        <v>0.0745997760607818</v>
      </c>
      <c r="V11" s="16" t="n">
        <v>0.101450329782447</v>
      </c>
      <c r="W11" s="16"/>
      <c r="X11" s="16" t="n">
        <v>0.11198616493967</v>
      </c>
      <c r="Y11" s="16" t="n">
        <v>0.0951366154654878</v>
      </c>
      <c r="Z11" s="16"/>
      <c r="AA11" s="16" t="n">
        <v>0.110588940159894</v>
      </c>
      <c r="AB11" s="16" t="n">
        <v>0.0850745710951548</v>
      </c>
      <c r="AC11" s="16" t="n">
        <v>0.129955747748868</v>
      </c>
      <c r="AD11" s="16"/>
      <c r="AE11" s="16" t="n">
        <v>0.105803202891773</v>
      </c>
      <c r="AF11" s="16" t="n">
        <v>0.114203493345599</v>
      </c>
      <c r="AG11" s="16" t="n">
        <v>0.087656057600049</v>
      </c>
      <c r="AH11" s="16"/>
      <c r="AI11" s="16" t="n">
        <v>0.100877376615265</v>
      </c>
      <c r="AJ11" s="16" t="n">
        <v>0.0989503791962593</v>
      </c>
    </row>
    <row r="12">
      <c r="B12" s="17" t="s">
        <v>199</v>
      </c>
      <c r="C12" s="16" t="n">
        <v>0.0505215090526202</v>
      </c>
      <c r="D12" s="16" t="n">
        <v>0.0545405810854259</v>
      </c>
      <c r="E12" s="16" t="n">
        <v>0.0478117392866151</v>
      </c>
      <c r="F12" s="16"/>
      <c r="G12" s="16" t="n">
        <v>0.0529107439801999</v>
      </c>
      <c r="H12" s="16" t="n">
        <v>0.0497381387332736</v>
      </c>
      <c r="I12" s="16" t="n">
        <v>0.0503066419566257</v>
      </c>
      <c r="J12" s="16"/>
      <c r="K12" s="16" t="n">
        <v>0.0554206782038496</v>
      </c>
      <c r="L12" s="16" t="n">
        <v>0.0520627782968844</v>
      </c>
      <c r="M12" s="16" t="n">
        <v>0.0278364697755861</v>
      </c>
      <c r="N12" s="16" t="n">
        <v>0.047367762312908</v>
      </c>
      <c r="O12" s="16" t="n">
        <v>0.0572062247182126</v>
      </c>
      <c r="P12" s="16" t="n">
        <v>0.0375581174856852</v>
      </c>
      <c r="Q12" s="16" t="n">
        <v>0.0475356068613734</v>
      </c>
      <c r="R12" s="16" t="n">
        <v>0.0589948282834383</v>
      </c>
      <c r="S12" s="16" t="n">
        <v>0.0559725003595916</v>
      </c>
      <c r="T12" s="16" t="n">
        <v>0.0658575209917293</v>
      </c>
      <c r="U12" s="16" t="n">
        <v>0.0363641841668113</v>
      </c>
      <c r="V12" s="16" t="n">
        <v>0.0734800321596391</v>
      </c>
      <c r="W12" s="16"/>
      <c r="X12" s="16" t="n">
        <v>0.0441524526514821</v>
      </c>
      <c r="Y12" s="16" t="n">
        <v>0.0614028830452786</v>
      </c>
      <c r="Z12" s="16"/>
      <c r="AA12" s="16" t="n">
        <v>0.0574888426599863</v>
      </c>
      <c r="AB12" s="16" t="n">
        <v>0.0429303511574705</v>
      </c>
      <c r="AC12" s="16" t="n">
        <v>0.0556429675646214</v>
      </c>
      <c r="AD12" s="16"/>
      <c r="AE12" s="16" t="n">
        <v>0.0449002804300569</v>
      </c>
      <c r="AF12" s="16" t="n">
        <v>0.0536418299478777</v>
      </c>
      <c r="AG12" s="16" t="n">
        <v>0.0587969868735956</v>
      </c>
      <c r="AH12" s="16"/>
      <c r="AI12" s="16" t="n">
        <v>0.0454137047486532</v>
      </c>
      <c r="AJ12" s="16" t="n">
        <v>0.0475405506664482</v>
      </c>
    </row>
    <row r="13">
      <c r="B13" s="17" t="s">
        <v>135</v>
      </c>
      <c r="C13" s="16" t="n">
        <v>0.0292684830950749</v>
      </c>
      <c r="D13" s="16" t="n">
        <v>0.0281156114757026</v>
      </c>
      <c r="E13" s="16" t="n">
        <v>0.0302576840897126</v>
      </c>
      <c r="F13" s="16"/>
      <c r="G13" s="16" t="n">
        <v>0.0170551119108891</v>
      </c>
      <c r="H13" s="16" t="n">
        <v>0.0305582262099486</v>
      </c>
      <c r="I13" s="16" t="n">
        <v>0.0328923953031333</v>
      </c>
      <c r="J13" s="16"/>
      <c r="K13" s="16" t="n">
        <v>0.029931056432881</v>
      </c>
      <c r="L13" s="16" t="n">
        <v>0.0227354348717992</v>
      </c>
      <c r="M13" s="16" t="n">
        <v>0.0412858800395565</v>
      </c>
      <c r="N13" s="16" t="n">
        <v>0.0333714479521494</v>
      </c>
      <c r="O13" s="16" t="n">
        <v>0.0181690680627477</v>
      </c>
      <c r="P13" s="16" t="n">
        <v>0.0355262585798866</v>
      </c>
      <c r="Q13" s="16" t="n">
        <v>0.018970398821555</v>
      </c>
      <c r="R13" s="16" t="n">
        <v>0.0704433809858296</v>
      </c>
      <c r="S13" s="16" t="n">
        <v>0.0354884981020301</v>
      </c>
      <c r="T13" s="16" t="n">
        <v>0</v>
      </c>
      <c r="U13" s="16" t="n">
        <v>0.0440914251488311</v>
      </c>
      <c r="V13" s="16" t="n">
        <v>0.0253766152008896</v>
      </c>
      <c r="W13" s="16"/>
      <c r="X13" s="16" t="n">
        <v>0.0316442296964496</v>
      </c>
      <c r="Y13" s="16" t="n">
        <v>0.0252095792868553</v>
      </c>
      <c r="Z13" s="16"/>
      <c r="AA13" s="16" t="n">
        <v>0.0261744903200482</v>
      </c>
      <c r="AB13" s="16" t="n">
        <v>0.0220200470028013</v>
      </c>
      <c r="AC13" s="16" t="n">
        <v>0.0411982033427085</v>
      </c>
      <c r="AD13" s="16"/>
      <c r="AE13" s="16" t="n">
        <v>0.0297808392537907</v>
      </c>
      <c r="AF13" s="16" t="n">
        <v>0.0240993947581855</v>
      </c>
      <c r="AG13" s="16" t="n">
        <v>0.0389383349888647</v>
      </c>
      <c r="AH13" s="16"/>
      <c r="AI13" s="16" t="n">
        <v>0.0196868004626364</v>
      </c>
      <c r="AJ13" s="16" t="n">
        <v>0.0356114743417255</v>
      </c>
    </row>
    <row r="14">
      <c r="B14" s="17" t="s">
        <v>136</v>
      </c>
      <c r="C14" s="23" t="n">
        <v>0.814444889488576</v>
      </c>
      <c r="D14" s="23" t="n">
        <v>0.793878916705905</v>
      </c>
      <c r="E14" s="23" t="n">
        <v>0.831993881991196</v>
      </c>
      <c r="F14" s="23"/>
      <c r="G14" s="23" t="n">
        <v>0.865707502094041</v>
      </c>
      <c r="H14" s="23" t="n">
        <v>0.807054677333816</v>
      </c>
      <c r="I14" s="23" t="n">
        <v>0.801073494884692</v>
      </c>
      <c r="J14" s="23"/>
      <c r="K14" s="23" t="n">
        <v>0.804282619536995</v>
      </c>
      <c r="L14" s="23" t="n">
        <v>0.846764894016151</v>
      </c>
      <c r="M14" s="23" t="n">
        <v>0.810370878648465</v>
      </c>
      <c r="N14" s="23" t="n">
        <v>0.804801763372238</v>
      </c>
      <c r="O14" s="23" t="n">
        <v>0.838630552162282</v>
      </c>
      <c r="P14" s="23" t="n">
        <v>0.824886626501138</v>
      </c>
      <c r="Q14" s="23" t="n">
        <v>0.823742584739747</v>
      </c>
      <c r="R14" s="23" t="n">
        <v>0.764291062546657</v>
      </c>
      <c r="S14" s="23" t="n">
        <v>0.803166502829919</v>
      </c>
      <c r="T14" s="23" t="n">
        <v>0.77856895979172</v>
      </c>
      <c r="U14" s="23" t="n">
        <v>0.844944614623576</v>
      </c>
      <c r="V14" s="23" t="n">
        <v>0.799693022857024</v>
      </c>
      <c r="W14" s="23"/>
      <c r="X14" s="23" t="n">
        <v>0.812217152712399</v>
      </c>
      <c r="Y14" s="23" t="n">
        <v>0.818250922202378</v>
      </c>
      <c r="Z14" s="23"/>
      <c r="AA14" s="23" t="n">
        <v>0.805747726860072</v>
      </c>
      <c r="AB14" s="23" t="n">
        <v>0.849975030744573</v>
      </c>
      <c r="AC14" s="23" t="n">
        <v>0.773203081343802</v>
      </c>
      <c r="AD14" s="23"/>
      <c r="AE14" s="23" t="n">
        <v>0.81951567742438</v>
      </c>
      <c r="AF14" s="23" t="n">
        <v>0.808055281948338</v>
      </c>
      <c r="AG14" s="23" t="n">
        <v>0.814608620537491</v>
      </c>
      <c r="AH14" s="23"/>
      <c r="AI14" s="23" t="n">
        <v>0.834022118173446</v>
      </c>
      <c r="AJ14" s="23" t="n">
        <v>0.817897595795567</v>
      </c>
    </row>
    <row r="15">
      <c r="B15" s="17" t="s">
        <v>137</v>
      </c>
      <c r="C15" s="23" t="n">
        <v>0.0797899921476951</v>
      </c>
      <c r="D15" s="23" t="n">
        <v>0.0826561925611285</v>
      </c>
      <c r="E15" s="23" t="n">
        <v>0.0780694233763277</v>
      </c>
      <c r="F15" s="23"/>
      <c r="G15" s="23" t="n">
        <v>0.069965855891089</v>
      </c>
      <c r="H15" s="23" t="n">
        <v>0.0802963649432222</v>
      </c>
      <c r="I15" s="23" t="n">
        <v>0.083199037259759</v>
      </c>
      <c r="J15" s="23"/>
      <c r="K15" s="23" t="n">
        <v>0.0853517346367306</v>
      </c>
      <c r="L15" s="23" t="n">
        <v>0.0747982131686836</v>
      </c>
      <c r="M15" s="23" t="n">
        <v>0.0691223498151425</v>
      </c>
      <c r="N15" s="23" t="n">
        <v>0.0807392102650574</v>
      </c>
      <c r="O15" s="23" t="n">
        <v>0.0753752927809604</v>
      </c>
      <c r="P15" s="23" t="n">
        <v>0.0730843760655718</v>
      </c>
      <c r="Q15" s="23" t="n">
        <v>0.0665060056829284</v>
      </c>
      <c r="R15" s="23" t="n">
        <v>0.129438209269268</v>
      </c>
      <c r="S15" s="23" t="n">
        <v>0.0914609984616217</v>
      </c>
      <c r="T15" s="23" t="n">
        <v>0.0658575209917293</v>
      </c>
      <c r="U15" s="23" t="n">
        <v>0.0804556093156423</v>
      </c>
      <c r="V15" s="23" t="n">
        <v>0.0988566473605287</v>
      </c>
      <c r="W15" s="23"/>
      <c r="X15" s="23" t="n">
        <v>0.0757966823479317</v>
      </c>
      <c r="Y15" s="23" t="n">
        <v>0.0866124623321339</v>
      </c>
      <c r="Z15" s="23"/>
      <c r="AA15" s="23" t="n">
        <v>0.0836633329800344</v>
      </c>
      <c r="AB15" s="23" t="n">
        <v>0.0649503981602718</v>
      </c>
      <c r="AC15" s="23" t="n">
        <v>0.0968411709073299</v>
      </c>
      <c r="AD15" s="23"/>
      <c r="AE15" s="23" t="n">
        <v>0.0746811196838476</v>
      </c>
      <c r="AF15" s="23" t="n">
        <v>0.0777412247060632</v>
      </c>
      <c r="AG15" s="23" t="n">
        <v>0.0977353218624603</v>
      </c>
      <c r="AH15" s="23"/>
      <c r="AI15" s="23" t="n">
        <v>0.0651005052112897</v>
      </c>
      <c r="AJ15" s="23" t="n">
        <v>0.0831520250081736</v>
      </c>
    </row>
    <row r="16">
      <c r="B16" s="17" t="s">
        <v>138</v>
      </c>
      <c r="C16" s="24" t="n">
        <v>0.734654897340881</v>
      </c>
      <c r="D16" s="24" t="n">
        <v>0.711222724144777</v>
      </c>
      <c r="E16" s="24" t="n">
        <v>0.753924458614868</v>
      </c>
      <c r="F16" s="24"/>
      <c r="G16" s="24" t="n">
        <v>0.795741646202952</v>
      </c>
      <c r="H16" s="24" t="n">
        <v>0.726758312390594</v>
      </c>
      <c r="I16" s="24" t="n">
        <v>0.717874457624933</v>
      </c>
      <c r="J16" s="24"/>
      <c r="K16" s="24" t="n">
        <v>0.718930884900264</v>
      </c>
      <c r="L16" s="24" t="n">
        <v>0.771966680847468</v>
      </c>
      <c r="M16" s="24" t="n">
        <v>0.741248528833322</v>
      </c>
      <c r="N16" s="24" t="n">
        <v>0.724062553107181</v>
      </c>
      <c r="O16" s="24" t="n">
        <v>0.763255259381322</v>
      </c>
      <c r="P16" s="24" t="n">
        <v>0.751802250435566</v>
      </c>
      <c r="Q16" s="24" t="n">
        <v>0.757236579056819</v>
      </c>
      <c r="R16" s="24" t="n">
        <v>0.634852853277389</v>
      </c>
      <c r="S16" s="24" t="n">
        <v>0.711705504368297</v>
      </c>
      <c r="T16" s="24" t="n">
        <v>0.712711438799991</v>
      </c>
      <c r="U16" s="24" t="n">
        <v>0.764489005307934</v>
      </c>
      <c r="V16" s="24" t="n">
        <v>0.700836375496495</v>
      </c>
      <c r="W16" s="24"/>
      <c r="X16" s="24" t="n">
        <v>0.736420470364467</v>
      </c>
      <c r="Y16" s="24" t="n">
        <v>0.731638459870245</v>
      </c>
      <c r="Z16" s="24"/>
      <c r="AA16" s="24" t="n">
        <v>0.722084393880037</v>
      </c>
      <c r="AB16" s="24" t="n">
        <v>0.785024632584301</v>
      </c>
      <c r="AC16" s="24" t="n">
        <v>0.676361910436472</v>
      </c>
      <c r="AD16" s="24"/>
      <c r="AE16" s="24" t="n">
        <v>0.744834557740532</v>
      </c>
      <c r="AF16" s="24" t="n">
        <v>0.730314057242274</v>
      </c>
      <c r="AG16" s="24" t="n">
        <v>0.716873298675031</v>
      </c>
      <c r="AH16" s="24"/>
      <c r="AI16" s="24" t="n">
        <v>0.768921612962156</v>
      </c>
      <c r="AJ16" s="24" t="n">
        <v>0.734745570787393</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367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0.321909928137581</v>
      </c>
      <c r="D9" s="16" t="n">
        <v>0.329185457050814</v>
      </c>
      <c r="E9" s="16" t="n">
        <v>0.315692204009504</v>
      </c>
      <c r="F9" s="16"/>
      <c r="G9" s="16" t="n">
        <v>0.335630530678938</v>
      </c>
      <c r="H9" s="16" t="n">
        <v>0.297326444979567</v>
      </c>
      <c r="I9" s="16" t="n">
        <v>0.339361295192407</v>
      </c>
      <c r="J9" s="16"/>
      <c r="K9" s="16" t="n">
        <v>0.370027704246276</v>
      </c>
      <c r="L9" s="16" t="n">
        <v>0.242034319275078</v>
      </c>
      <c r="M9" s="16" t="n">
        <v>0.314535807536635</v>
      </c>
      <c r="N9" s="16" t="n">
        <v>0.333470443165828</v>
      </c>
      <c r="O9" s="16" t="n">
        <v>0.325653998004562</v>
      </c>
      <c r="P9" s="16" t="n">
        <v>0.341504488162007</v>
      </c>
      <c r="Q9" s="16" t="n">
        <v>0.257343341891159</v>
      </c>
      <c r="R9" s="16" t="n">
        <v>0.398179014752283</v>
      </c>
      <c r="S9" s="16" t="n">
        <v>0.289919688865262</v>
      </c>
      <c r="T9" s="16" t="n">
        <v>0.355928290211795</v>
      </c>
      <c r="U9" s="16" t="n">
        <v>0.400451244382173</v>
      </c>
      <c r="V9" s="16" t="n">
        <v>0.354837281101931</v>
      </c>
      <c r="W9" s="16"/>
      <c r="X9" s="16" t="n">
        <v>0.298093947297514</v>
      </c>
      <c r="Y9" s="16" t="n">
        <v>0.362598937340961</v>
      </c>
      <c r="Z9" s="16"/>
      <c r="AA9" s="16" t="n">
        <v>0.347293303137924</v>
      </c>
      <c r="AB9" s="16" t="n">
        <v>0.30721853026024</v>
      </c>
      <c r="AC9" s="16" t="n">
        <v>0.323227532300287</v>
      </c>
      <c r="AD9" s="16"/>
      <c r="AE9" s="16" t="n">
        <v>0.343791607720539</v>
      </c>
      <c r="AF9" s="16" t="n">
        <v>0.308627083231285</v>
      </c>
      <c r="AG9" s="16" t="n">
        <v>0.292121249739667</v>
      </c>
      <c r="AH9" s="16"/>
      <c r="AI9" s="16" t="n">
        <v>0.371889195270809</v>
      </c>
      <c r="AJ9" s="16" t="n">
        <v>0.271328720111497</v>
      </c>
    </row>
    <row r="10">
      <c r="B10" s="17" t="s">
        <v>201</v>
      </c>
      <c r="C10" s="16" t="n">
        <v>0.418491089083968</v>
      </c>
      <c r="D10" s="16" t="n">
        <v>0.402875139107949</v>
      </c>
      <c r="E10" s="16" t="n">
        <v>0.43294134265878</v>
      </c>
      <c r="F10" s="16"/>
      <c r="G10" s="16" t="n">
        <v>0.424206508033286</v>
      </c>
      <c r="H10" s="16" t="n">
        <v>0.430264684632689</v>
      </c>
      <c r="I10" s="16" t="n">
        <v>0.40528055000462</v>
      </c>
      <c r="J10" s="16"/>
      <c r="K10" s="16" t="n">
        <v>0.377553049233598</v>
      </c>
      <c r="L10" s="16" t="n">
        <v>0.484001436709751</v>
      </c>
      <c r="M10" s="16" t="n">
        <v>0.411574365169466</v>
      </c>
      <c r="N10" s="16" t="n">
        <v>0.410340872284945</v>
      </c>
      <c r="O10" s="16" t="n">
        <v>0.403158753973622</v>
      </c>
      <c r="P10" s="16" t="n">
        <v>0.39673241455568</v>
      </c>
      <c r="Q10" s="16" t="n">
        <v>0.477612144629736</v>
      </c>
      <c r="R10" s="16" t="n">
        <v>0.262800060393629</v>
      </c>
      <c r="S10" s="16" t="n">
        <v>0.494374061447087</v>
      </c>
      <c r="T10" s="16" t="n">
        <v>0.420868034579683</v>
      </c>
      <c r="U10" s="16" t="n">
        <v>0.347690939920438</v>
      </c>
      <c r="V10" s="16" t="n">
        <v>0.320678610214786</v>
      </c>
      <c r="W10" s="16"/>
      <c r="X10" s="16" t="n">
        <v>0.434068295868467</v>
      </c>
      <c r="Y10" s="16" t="n">
        <v>0.391877819847913</v>
      </c>
      <c r="Z10" s="16"/>
      <c r="AA10" s="16" t="n">
        <v>0.419407235262756</v>
      </c>
      <c r="AB10" s="16" t="n">
        <v>0.435920100610101</v>
      </c>
      <c r="AC10" s="16" t="n">
        <v>0.394517295652486</v>
      </c>
      <c r="AD10" s="16"/>
      <c r="AE10" s="16" t="n">
        <v>0.410844228533225</v>
      </c>
      <c r="AF10" s="16" t="n">
        <v>0.432263692140709</v>
      </c>
      <c r="AG10" s="16" t="n">
        <v>0.409415773975861</v>
      </c>
      <c r="AH10" s="16"/>
      <c r="AI10" s="16" t="n">
        <v>0.396170234135246</v>
      </c>
      <c r="AJ10" s="16" t="n">
        <v>0.483144079869656</v>
      </c>
    </row>
    <row r="11">
      <c r="B11" s="17" t="s">
        <v>200</v>
      </c>
      <c r="C11" s="16" t="n">
        <v>0.165773816726773</v>
      </c>
      <c r="D11" s="16" t="n">
        <v>0.164810392901941</v>
      </c>
      <c r="E11" s="16" t="n">
        <v>0.167173857765422</v>
      </c>
      <c r="F11" s="16"/>
      <c r="G11" s="16" t="n">
        <v>0.16842270905459</v>
      </c>
      <c r="H11" s="16" t="n">
        <v>0.165067681321511</v>
      </c>
      <c r="I11" s="16" t="n">
        <v>0.16538454257005</v>
      </c>
      <c r="J11" s="16"/>
      <c r="K11" s="16" t="n">
        <v>0.15819799701096</v>
      </c>
      <c r="L11" s="16" t="n">
        <v>0.173426494008239</v>
      </c>
      <c r="M11" s="16" t="n">
        <v>0.16765472166527</v>
      </c>
      <c r="N11" s="16" t="n">
        <v>0.171908167618177</v>
      </c>
      <c r="O11" s="16" t="n">
        <v>0.195874941803315</v>
      </c>
      <c r="P11" s="16" t="n">
        <v>0.175387005883791</v>
      </c>
      <c r="Q11" s="16" t="n">
        <v>0.124237345100096</v>
      </c>
      <c r="R11" s="16" t="n">
        <v>0.186717849636968</v>
      </c>
      <c r="S11" s="16" t="n">
        <v>0.151586406413223</v>
      </c>
      <c r="T11" s="16" t="n">
        <v>0.16293047131567</v>
      </c>
      <c r="U11" s="16" t="n">
        <v>0.159017609264374</v>
      </c>
      <c r="V11" s="16" t="n">
        <v>0.207203897272847</v>
      </c>
      <c r="W11" s="16"/>
      <c r="X11" s="16" t="n">
        <v>0.175855662187036</v>
      </c>
      <c r="Y11" s="16" t="n">
        <v>0.148549235237795</v>
      </c>
      <c r="Z11" s="16"/>
      <c r="AA11" s="16" t="n">
        <v>0.150472105101177</v>
      </c>
      <c r="AB11" s="16" t="n">
        <v>0.175064646719741</v>
      </c>
      <c r="AC11" s="16" t="n">
        <v>0.164398368419991</v>
      </c>
      <c r="AD11" s="16"/>
      <c r="AE11" s="16" t="n">
        <v>0.148498074025142</v>
      </c>
      <c r="AF11" s="16" t="n">
        <v>0.175419781462693</v>
      </c>
      <c r="AG11" s="16" t="n">
        <v>0.191086788419161</v>
      </c>
      <c r="AH11" s="16"/>
      <c r="AI11" s="16" t="n">
        <v>0.142968262150136</v>
      </c>
      <c r="AJ11" s="16" t="n">
        <v>0.176070907516898</v>
      </c>
    </row>
    <row r="12">
      <c r="B12" s="17" t="s">
        <v>199</v>
      </c>
      <c r="C12" s="16" t="n">
        <v>0.066906735836672</v>
      </c>
      <c r="D12" s="16" t="n">
        <v>0.0729105845118795</v>
      </c>
      <c r="E12" s="16" t="n">
        <v>0.0607939009477254</v>
      </c>
      <c r="F12" s="16"/>
      <c r="G12" s="16" t="n">
        <v>0.0609716504162767</v>
      </c>
      <c r="H12" s="16" t="n">
        <v>0.0766097300840993</v>
      </c>
      <c r="I12" s="16" t="n">
        <v>0.060223986791247</v>
      </c>
      <c r="J12" s="16"/>
      <c r="K12" s="16" t="n">
        <v>0.0757706278233476</v>
      </c>
      <c r="L12" s="16" t="n">
        <v>0.0582944180031251</v>
      </c>
      <c r="M12" s="16" t="n">
        <v>0.0596212539652334</v>
      </c>
      <c r="N12" s="16" t="n">
        <v>0.0644874026884593</v>
      </c>
      <c r="O12" s="16" t="n">
        <v>0.0598179285948046</v>
      </c>
      <c r="P12" s="16" t="n">
        <v>0.0600511816059304</v>
      </c>
      <c r="Q12" s="16" t="n">
        <v>0.093315661092548</v>
      </c>
      <c r="R12" s="16" t="n">
        <v>0.130992412376213</v>
      </c>
      <c r="S12" s="16" t="n">
        <v>0.0417306593356509</v>
      </c>
      <c r="T12" s="16" t="n">
        <v>0.052532761561704</v>
      </c>
      <c r="U12" s="16" t="n">
        <v>0.0582074260301551</v>
      </c>
      <c r="V12" s="16" t="n">
        <v>0.117280211410436</v>
      </c>
      <c r="W12" s="16"/>
      <c r="X12" s="16" t="n">
        <v>0.0614908344088595</v>
      </c>
      <c r="Y12" s="16" t="n">
        <v>0.0761596683327432</v>
      </c>
      <c r="Z12" s="16"/>
      <c r="AA12" s="16" t="n">
        <v>0.06600535785166</v>
      </c>
      <c r="AB12" s="16" t="n">
        <v>0.0631485215594633</v>
      </c>
      <c r="AC12" s="16" t="n">
        <v>0.0725845323047247</v>
      </c>
      <c r="AD12" s="16"/>
      <c r="AE12" s="16" t="n">
        <v>0.0721962271260358</v>
      </c>
      <c r="AF12" s="16" t="n">
        <v>0.0568264914521943</v>
      </c>
      <c r="AG12" s="16" t="n">
        <v>0.074365407447614</v>
      </c>
      <c r="AH12" s="16"/>
      <c r="AI12" s="16" t="n">
        <v>0.0710023815441629</v>
      </c>
      <c r="AJ12" s="16" t="n">
        <v>0.0534075517717263</v>
      </c>
    </row>
    <row r="13">
      <c r="B13" s="17" t="s">
        <v>135</v>
      </c>
      <c r="C13" s="16" t="n">
        <v>0.0269184302150059</v>
      </c>
      <c r="D13" s="16" t="n">
        <v>0.0302184264274168</v>
      </c>
      <c r="E13" s="16" t="n">
        <v>0.0233986946185688</v>
      </c>
      <c r="F13" s="16"/>
      <c r="G13" s="16" t="n">
        <v>0.0107686018169099</v>
      </c>
      <c r="H13" s="16" t="n">
        <v>0.0307314589821332</v>
      </c>
      <c r="I13" s="16" t="n">
        <v>0.0297496254416767</v>
      </c>
      <c r="J13" s="16"/>
      <c r="K13" s="16" t="n">
        <v>0.0184506216858191</v>
      </c>
      <c r="L13" s="16" t="n">
        <v>0.0422433320038066</v>
      </c>
      <c r="M13" s="16" t="n">
        <v>0.0466138516633955</v>
      </c>
      <c r="N13" s="16" t="n">
        <v>0.019793114242591</v>
      </c>
      <c r="O13" s="16" t="n">
        <v>0.0154943776236964</v>
      </c>
      <c r="P13" s="16" t="n">
        <v>0.0263249097925917</v>
      </c>
      <c r="Q13" s="16" t="n">
        <v>0.0474915072864611</v>
      </c>
      <c r="R13" s="16" t="n">
        <v>0.021310662840907</v>
      </c>
      <c r="S13" s="16" t="n">
        <v>0.0223891839387769</v>
      </c>
      <c r="T13" s="16" t="n">
        <v>0.00774044233114788</v>
      </c>
      <c r="U13" s="16" t="n">
        <v>0.0346327804028594</v>
      </c>
      <c r="V13" s="16" t="n">
        <v>0</v>
      </c>
      <c r="W13" s="16"/>
      <c r="X13" s="16" t="n">
        <v>0.0304912602381238</v>
      </c>
      <c r="Y13" s="16" t="n">
        <v>0.0208143392405882</v>
      </c>
      <c r="Z13" s="16"/>
      <c r="AA13" s="16" t="n">
        <v>0.0168219986464827</v>
      </c>
      <c r="AB13" s="16" t="n">
        <v>0.0186482008504555</v>
      </c>
      <c r="AC13" s="16" t="n">
        <v>0.0452722713225108</v>
      </c>
      <c r="AD13" s="16"/>
      <c r="AE13" s="16" t="n">
        <v>0.0246698625950587</v>
      </c>
      <c r="AF13" s="16" t="n">
        <v>0.0268629517131196</v>
      </c>
      <c r="AG13" s="16" t="n">
        <v>0.0330107804176971</v>
      </c>
      <c r="AH13" s="16"/>
      <c r="AI13" s="16" t="n">
        <v>0.0179699268996453</v>
      </c>
      <c r="AJ13" s="16" t="n">
        <v>0.0160487407302225</v>
      </c>
    </row>
    <row r="14">
      <c r="B14" s="17" t="s">
        <v>136</v>
      </c>
      <c r="C14" s="23" t="n">
        <v>0.740401017221549</v>
      </c>
      <c r="D14" s="23" t="n">
        <v>0.732060596158763</v>
      </c>
      <c r="E14" s="23" t="n">
        <v>0.748633546668284</v>
      </c>
      <c r="F14" s="23"/>
      <c r="G14" s="23" t="n">
        <v>0.759837038712223</v>
      </c>
      <c r="H14" s="23" t="n">
        <v>0.727591129612256</v>
      </c>
      <c r="I14" s="23" t="n">
        <v>0.744641845197026</v>
      </c>
      <c r="J14" s="23"/>
      <c r="K14" s="23" t="n">
        <v>0.747580753479874</v>
      </c>
      <c r="L14" s="23" t="n">
        <v>0.726035755984829</v>
      </c>
      <c r="M14" s="23" t="n">
        <v>0.726110172706101</v>
      </c>
      <c r="N14" s="23" t="n">
        <v>0.743811315450773</v>
      </c>
      <c r="O14" s="23" t="n">
        <v>0.728812751978184</v>
      </c>
      <c r="P14" s="23" t="n">
        <v>0.738236902717687</v>
      </c>
      <c r="Q14" s="23" t="n">
        <v>0.734955486520895</v>
      </c>
      <c r="R14" s="23" t="n">
        <v>0.660979075145912</v>
      </c>
      <c r="S14" s="23" t="n">
        <v>0.784293750312349</v>
      </c>
      <c r="T14" s="23" t="n">
        <v>0.776796324791478</v>
      </c>
      <c r="U14" s="23" t="n">
        <v>0.748142184302612</v>
      </c>
      <c r="V14" s="23" t="n">
        <v>0.675515891316717</v>
      </c>
      <c r="W14" s="23"/>
      <c r="X14" s="23" t="n">
        <v>0.732162243165981</v>
      </c>
      <c r="Y14" s="23" t="n">
        <v>0.754476757188874</v>
      </c>
      <c r="Z14" s="23"/>
      <c r="AA14" s="23" t="n">
        <v>0.76670053840068</v>
      </c>
      <c r="AB14" s="23" t="n">
        <v>0.743138630870341</v>
      </c>
      <c r="AC14" s="23" t="n">
        <v>0.717744827952773</v>
      </c>
      <c r="AD14" s="23"/>
      <c r="AE14" s="23" t="n">
        <v>0.754635836253764</v>
      </c>
      <c r="AF14" s="23" t="n">
        <v>0.740890775371993</v>
      </c>
      <c r="AG14" s="23" t="n">
        <v>0.701537023715528</v>
      </c>
      <c r="AH14" s="23"/>
      <c r="AI14" s="23" t="n">
        <v>0.768059429406055</v>
      </c>
      <c r="AJ14" s="23" t="n">
        <v>0.754472799981153</v>
      </c>
    </row>
    <row r="15">
      <c r="B15" s="17" t="s">
        <v>137</v>
      </c>
      <c r="C15" s="23" t="n">
        <v>0.0938251660516779</v>
      </c>
      <c r="D15" s="23" t="n">
        <v>0.103129010939296</v>
      </c>
      <c r="E15" s="23" t="n">
        <v>0.0841925955662941</v>
      </c>
      <c r="F15" s="23"/>
      <c r="G15" s="23" t="n">
        <v>0.0717402522331866</v>
      </c>
      <c r="H15" s="23" t="n">
        <v>0.107341189066232</v>
      </c>
      <c r="I15" s="23" t="n">
        <v>0.0899736122329236</v>
      </c>
      <c r="J15" s="23"/>
      <c r="K15" s="23" t="n">
        <v>0.0942212495091667</v>
      </c>
      <c r="L15" s="23" t="n">
        <v>0.100537750006932</v>
      </c>
      <c r="M15" s="23" t="n">
        <v>0.106235105628629</v>
      </c>
      <c r="N15" s="23" t="n">
        <v>0.0842805169310503</v>
      </c>
      <c r="O15" s="23" t="n">
        <v>0.0753123062185011</v>
      </c>
      <c r="P15" s="23" t="n">
        <v>0.0863760913985221</v>
      </c>
      <c r="Q15" s="23" t="n">
        <v>0.140807168379009</v>
      </c>
      <c r="R15" s="23" t="n">
        <v>0.15230307521712</v>
      </c>
      <c r="S15" s="23" t="n">
        <v>0.0641198432744277</v>
      </c>
      <c r="T15" s="23" t="n">
        <v>0.0602732038928519</v>
      </c>
      <c r="U15" s="23" t="n">
        <v>0.0928402064330146</v>
      </c>
      <c r="V15" s="23" t="n">
        <v>0.117280211410436</v>
      </c>
      <c r="W15" s="23"/>
      <c r="X15" s="23" t="n">
        <v>0.0919820946469832</v>
      </c>
      <c r="Y15" s="23" t="n">
        <v>0.0969740075733314</v>
      </c>
      <c r="Z15" s="23"/>
      <c r="AA15" s="23" t="n">
        <v>0.0828273564981427</v>
      </c>
      <c r="AB15" s="23" t="n">
        <v>0.0817967224099188</v>
      </c>
      <c r="AC15" s="23" t="n">
        <v>0.117856803627235</v>
      </c>
      <c r="AD15" s="23"/>
      <c r="AE15" s="23" t="n">
        <v>0.0968660897210945</v>
      </c>
      <c r="AF15" s="23" t="n">
        <v>0.0836894431653139</v>
      </c>
      <c r="AG15" s="23" t="n">
        <v>0.107376187865311</v>
      </c>
      <c r="AH15" s="23"/>
      <c r="AI15" s="23" t="n">
        <v>0.0889723084438082</v>
      </c>
      <c r="AJ15" s="23" t="n">
        <v>0.0694562925019488</v>
      </c>
    </row>
    <row r="16">
      <c r="B16" s="17" t="s">
        <v>138</v>
      </c>
      <c r="C16" s="24" t="n">
        <v>0.646575851169871</v>
      </c>
      <c r="D16" s="24" t="n">
        <v>0.628931585219467</v>
      </c>
      <c r="E16" s="24" t="n">
        <v>0.66444095110199</v>
      </c>
      <c r="F16" s="24"/>
      <c r="G16" s="24" t="n">
        <v>0.688096786479037</v>
      </c>
      <c r="H16" s="24" t="n">
        <v>0.620249940546024</v>
      </c>
      <c r="I16" s="24" t="n">
        <v>0.654668232964103</v>
      </c>
      <c r="J16" s="24"/>
      <c r="K16" s="24" t="n">
        <v>0.653359503970707</v>
      </c>
      <c r="L16" s="24" t="n">
        <v>0.625498005977897</v>
      </c>
      <c r="M16" s="24" t="n">
        <v>0.619875067077472</v>
      </c>
      <c r="N16" s="24" t="n">
        <v>0.659530798519723</v>
      </c>
      <c r="O16" s="24" t="n">
        <v>0.653500445759683</v>
      </c>
      <c r="P16" s="24" t="n">
        <v>0.651860811319165</v>
      </c>
      <c r="Q16" s="24" t="n">
        <v>0.594148318141886</v>
      </c>
      <c r="R16" s="24" t="n">
        <v>0.508675999928792</v>
      </c>
      <c r="S16" s="24" t="n">
        <v>0.720173907037921</v>
      </c>
      <c r="T16" s="24" t="n">
        <v>0.716523120898626</v>
      </c>
      <c r="U16" s="24" t="n">
        <v>0.655301977869597</v>
      </c>
      <c r="V16" s="24" t="n">
        <v>0.558235679906281</v>
      </c>
      <c r="W16" s="24"/>
      <c r="X16" s="24" t="n">
        <v>0.640180148518998</v>
      </c>
      <c r="Y16" s="24" t="n">
        <v>0.657502749615543</v>
      </c>
      <c r="Z16" s="24"/>
      <c r="AA16" s="24" t="n">
        <v>0.683873181902538</v>
      </c>
      <c r="AB16" s="24" t="n">
        <v>0.661341908460422</v>
      </c>
      <c r="AC16" s="24" t="n">
        <v>0.599888024325538</v>
      </c>
      <c r="AD16" s="24"/>
      <c r="AE16" s="24" t="n">
        <v>0.657769746532669</v>
      </c>
      <c r="AF16" s="24" t="n">
        <v>0.65720133220668</v>
      </c>
      <c r="AG16" s="24" t="n">
        <v>0.594160835850217</v>
      </c>
      <c r="AH16" s="24"/>
      <c r="AI16" s="24" t="n">
        <v>0.679087120962247</v>
      </c>
      <c r="AJ16" s="24" t="n">
        <v>0.685016507479204</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368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0.236235739436433</v>
      </c>
      <c r="D9" s="16" t="n">
        <v>0.267545745023286</v>
      </c>
      <c r="E9" s="16" t="n">
        <v>0.202299439688202</v>
      </c>
      <c r="F9" s="16"/>
      <c r="G9" s="16" t="n">
        <v>0.255634446225417</v>
      </c>
      <c r="H9" s="16" t="n">
        <v>0.220488842815989</v>
      </c>
      <c r="I9" s="16" t="n">
        <v>0.243223656086977</v>
      </c>
      <c r="J9" s="16"/>
      <c r="K9" s="16" t="n">
        <v>0.288540642246531</v>
      </c>
      <c r="L9" s="16" t="n">
        <v>0.217409332941712</v>
      </c>
      <c r="M9" s="16" t="n">
        <v>0.212970725749552</v>
      </c>
      <c r="N9" s="16" t="n">
        <v>0.238161899776973</v>
      </c>
      <c r="O9" s="16" t="n">
        <v>0.280154189783906</v>
      </c>
      <c r="P9" s="16" t="n">
        <v>0.263700141896453</v>
      </c>
      <c r="Q9" s="16" t="n">
        <v>0.221349645713435</v>
      </c>
      <c r="R9" s="16" t="n">
        <v>0.22768779168027</v>
      </c>
      <c r="S9" s="16" t="n">
        <v>0.19270214055545</v>
      </c>
      <c r="T9" s="16" t="n">
        <v>0.220295075380848</v>
      </c>
      <c r="U9" s="16" t="n">
        <v>0.237214148099465</v>
      </c>
      <c r="V9" s="16" t="n">
        <v>0.188057715519847</v>
      </c>
      <c r="W9" s="16"/>
      <c r="X9" s="16" t="n">
        <v>0.208649590486724</v>
      </c>
      <c r="Y9" s="16" t="n">
        <v>0.283365986812689</v>
      </c>
      <c r="Z9" s="16"/>
      <c r="AA9" s="16" t="n">
        <v>0.256723095493553</v>
      </c>
      <c r="AB9" s="16" t="n">
        <v>0.243658517823451</v>
      </c>
      <c r="AC9" s="16" t="n">
        <v>0.211510687330959</v>
      </c>
      <c r="AD9" s="16"/>
      <c r="AE9" s="16" t="n">
        <v>0.243139102224988</v>
      </c>
      <c r="AF9" s="16" t="n">
        <v>0.22069129171564</v>
      </c>
      <c r="AG9" s="16" t="n">
        <v>0.251067564472863</v>
      </c>
      <c r="AH9" s="16"/>
      <c r="AI9" s="16" t="n">
        <v>0.290016489332606</v>
      </c>
      <c r="AJ9" s="16" t="n">
        <v>0.211898449073899</v>
      </c>
    </row>
    <row r="10">
      <c r="B10" s="17" t="s">
        <v>201</v>
      </c>
      <c r="C10" s="16" t="n">
        <v>0.39689117436863</v>
      </c>
      <c r="D10" s="16" t="n">
        <v>0.363104192321991</v>
      </c>
      <c r="E10" s="16" t="n">
        <v>0.432361095270471</v>
      </c>
      <c r="F10" s="16"/>
      <c r="G10" s="16" t="n">
        <v>0.361018203301859</v>
      </c>
      <c r="H10" s="16" t="n">
        <v>0.398456870769596</v>
      </c>
      <c r="I10" s="16" t="n">
        <v>0.409602938060365</v>
      </c>
      <c r="J10" s="16"/>
      <c r="K10" s="16" t="n">
        <v>0.411941853977586</v>
      </c>
      <c r="L10" s="16" t="n">
        <v>0.386772871698873</v>
      </c>
      <c r="M10" s="16" t="n">
        <v>0.407622101307844</v>
      </c>
      <c r="N10" s="16" t="n">
        <v>0.361036130013315</v>
      </c>
      <c r="O10" s="16" t="n">
        <v>0.458070050452491</v>
      </c>
      <c r="P10" s="16" t="n">
        <v>0.336389617400009</v>
      </c>
      <c r="Q10" s="16" t="n">
        <v>0.374200507510009</v>
      </c>
      <c r="R10" s="16" t="n">
        <v>0.415908258520337</v>
      </c>
      <c r="S10" s="16" t="n">
        <v>0.400467799820441</v>
      </c>
      <c r="T10" s="16" t="n">
        <v>0.400245569662569</v>
      </c>
      <c r="U10" s="16" t="n">
        <v>0.409719013909244</v>
      </c>
      <c r="V10" s="16" t="n">
        <v>0.47910918743299</v>
      </c>
      <c r="W10" s="16"/>
      <c r="X10" s="16" t="n">
        <v>0.401095315745815</v>
      </c>
      <c r="Y10" s="16" t="n">
        <v>0.389708503693114</v>
      </c>
      <c r="Z10" s="16"/>
      <c r="AA10" s="16" t="n">
        <v>0.420402823159725</v>
      </c>
      <c r="AB10" s="16" t="n">
        <v>0.384598570665342</v>
      </c>
      <c r="AC10" s="16" t="n">
        <v>0.396352110149482</v>
      </c>
      <c r="AD10" s="16"/>
      <c r="AE10" s="16" t="n">
        <v>0.402242770999959</v>
      </c>
      <c r="AF10" s="16" t="n">
        <v>0.391697484539249</v>
      </c>
      <c r="AG10" s="16" t="n">
        <v>0.393756714478325</v>
      </c>
      <c r="AH10" s="16"/>
      <c r="AI10" s="16" t="n">
        <v>0.40803752260943</v>
      </c>
      <c r="AJ10" s="16" t="n">
        <v>0.413652632763984</v>
      </c>
    </row>
    <row r="11">
      <c r="B11" s="17" t="s">
        <v>200</v>
      </c>
      <c r="C11" s="16" t="n">
        <v>0.254227430822302</v>
      </c>
      <c r="D11" s="16" t="n">
        <v>0.252690323471945</v>
      </c>
      <c r="E11" s="16" t="n">
        <v>0.258426253888811</v>
      </c>
      <c r="F11" s="16"/>
      <c r="G11" s="16" t="n">
        <v>0.259720188880541</v>
      </c>
      <c r="H11" s="16" t="n">
        <v>0.262974016233225</v>
      </c>
      <c r="I11" s="16" t="n">
        <v>0.24392091421646</v>
      </c>
      <c r="J11" s="16"/>
      <c r="K11" s="16" t="n">
        <v>0.210860681477553</v>
      </c>
      <c r="L11" s="16" t="n">
        <v>0.29467059135648</v>
      </c>
      <c r="M11" s="16" t="n">
        <v>0.227771081137988</v>
      </c>
      <c r="N11" s="16" t="n">
        <v>0.271395924885178</v>
      </c>
      <c r="O11" s="16" t="n">
        <v>0.203592571666854</v>
      </c>
      <c r="P11" s="16" t="n">
        <v>0.252495401684125</v>
      </c>
      <c r="Q11" s="16" t="n">
        <v>0.279678595238687</v>
      </c>
      <c r="R11" s="16" t="n">
        <v>0.237917433786521</v>
      </c>
      <c r="S11" s="16" t="n">
        <v>0.272122354997718</v>
      </c>
      <c r="T11" s="16" t="n">
        <v>0.301407025281856</v>
      </c>
      <c r="U11" s="16" t="n">
        <v>0.226780046943246</v>
      </c>
      <c r="V11" s="16" t="n">
        <v>0.233976449686635</v>
      </c>
      <c r="W11" s="16"/>
      <c r="X11" s="16" t="n">
        <v>0.271044986564862</v>
      </c>
      <c r="Y11" s="16" t="n">
        <v>0.225495056330457</v>
      </c>
      <c r="Z11" s="16"/>
      <c r="AA11" s="16" t="n">
        <v>0.222388569459752</v>
      </c>
      <c r="AB11" s="16" t="n">
        <v>0.25243345219031</v>
      </c>
      <c r="AC11" s="16" t="n">
        <v>0.27962218385184</v>
      </c>
      <c r="AD11" s="16"/>
      <c r="AE11" s="16" t="n">
        <v>0.244201620414556</v>
      </c>
      <c r="AF11" s="16" t="n">
        <v>0.271650082641876</v>
      </c>
      <c r="AG11" s="16" t="n">
        <v>0.243683098462844</v>
      </c>
      <c r="AH11" s="16"/>
      <c r="AI11" s="16" t="n">
        <v>0.211655951989016</v>
      </c>
      <c r="AJ11" s="16" t="n">
        <v>0.256091599997706</v>
      </c>
    </row>
    <row r="12">
      <c r="B12" s="17" t="s">
        <v>199</v>
      </c>
      <c r="C12" s="16" t="n">
        <v>0.0869504891692885</v>
      </c>
      <c r="D12" s="16" t="n">
        <v>0.0938686832527683</v>
      </c>
      <c r="E12" s="16" t="n">
        <v>0.0785717390092991</v>
      </c>
      <c r="F12" s="16"/>
      <c r="G12" s="16" t="n">
        <v>0.100809964289765</v>
      </c>
      <c r="H12" s="16" t="n">
        <v>0.087361557913675</v>
      </c>
      <c r="I12" s="16" t="n">
        <v>0.0810941380926937</v>
      </c>
      <c r="J12" s="16"/>
      <c r="K12" s="16" t="n">
        <v>0.0672520907689141</v>
      </c>
      <c r="L12" s="16" t="n">
        <v>0.0749948774310192</v>
      </c>
      <c r="M12" s="16" t="n">
        <v>0.119029051971175</v>
      </c>
      <c r="N12" s="16" t="n">
        <v>0.0901681849848493</v>
      </c>
      <c r="O12" s="16" t="n">
        <v>0.0482400408074804</v>
      </c>
      <c r="P12" s="16" t="n">
        <v>0.1174876168558</v>
      </c>
      <c r="Q12" s="16" t="n">
        <v>0.0846719937143329</v>
      </c>
      <c r="R12" s="16" t="n">
        <v>0.0957362866447579</v>
      </c>
      <c r="S12" s="16" t="n">
        <v>0.108756608707131</v>
      </c>
      <c r="T12" s="16" t="n">
        <v>0.0780523296747273</v>
      </c>
      <c r="U12" s="16" t="n">
        <v>0.0736541148529198</v>
      </c>
      <c r="V12" s="16" t="n">
        <v>0.0988566473605287</v>
      </c>
      <c r="W12" s="16"/>
      <c r="X12" s="16" t="n">
        <v>0.0907569462182114</v>
      </c>
      <c r="Y12" s="16" t="n">
        <v>0.0804472522488367</v>
      </c>
      <c r="Z12" s="16"/>
      <c r="AA12" s="16" t="n">
        <v>0.0826654475391013</v>
      </c>
      <c r="AB12" s="16" t="n">
        <v>0.0965398690359362</v>
      </c>
      <c r="AC12" s="16" t="n">
        <v>0.0772190631873923</v>
      </c>
      <c r="AD12" s="16"/>
      <c r="AE12" s="16" t="n">
        <v>0.0866728876177943</v>
      </c>
      <c r="AF12" s="16" t="n">
        <v>0.0906687307290222</v>
      </c>
      <c r="AG12" s="16" t="n">
        <v>0.0797531186201536</v>
      </c>
      <c r="AH12" s="16"/>
      <c r="AI12" s="16" t="n">
        <v>0.0672892290546329</v>
      </c>
      <c r="AJ12" s="16" t="n">
        <v>0.100460584068629</v>
      </c>
    </row>
    <row r="13">
      <c r="B13" s="17" t="s">
        <v>135</v>
      </c>
      <c r="C13" s="16" t="n">
        <v>0.0256951662033474</v>
      </c>
      <c r="D13" s="16" t="n">
        <v>0.02279105593001</v>
      </c>
      <c r="E13" s="16" t="n">
        <v>0.0283414721432164</v>
      </c>
      <c r="F13" s="16"/>
      <c r="G13" s="16" t="n">
        <v>0.0228171973024172</v>
      </c>
      <c r="H13" s="16" t="n">
        <v>0.0307187122675148</v>
      </c>
      <c r="I13" s="16" t="n">
        <v>0.0221583535435039</v>
      </c>
      <c r="J13" s="16"/>
      <c r="K13" s="16" t="n">
        <v>0.0214047315294157</v>
      </c>
      <c r="L13" s="16" t="n">
        <v>0.026152326571916</v>
      </c>
      <c r="M13" s="16" t="n">
        <v>0.0326070398334407</v>
      </c>
      <c r="N13" s="16" t="n">
        <v>0.0392378603396842</v>
      </c>
      <c r="O13" s="16" t="n">
        <v>0.00994314728926837</v>
      </c>
      <c r="P13" s="16" t="n">
        <v>0.0299272221636135</v>
      </c>
      <c r="Q13" s="16" t="n">
        <v>0.040099257823536</v>
      </c>
      <c r="R13" s="16" t="n">
        <v>0.022750229368114</v>
      </c>
      <c r="S13" s="16" t="n">
        <v>0.0259510959192603</v>
      </c>
      <c r="T13" s="16" t="n">
        <v>0</v>
      </c>
      <c r="U13" s="16" t="n">
        <v>0.0526326761951253</v>
      </c>
      <c r="V13" s="16" t="n">
        <v>0</v>
      </c>
      <c r="W13" s="16"/>
      <c r="X13" s="16" t="n">
        <v>0.0284531609843883</v>
      </c>
      <c r="Y13" s="16" t="n">
        <v>0.020983200914903</v>
      </c>
      <c r="Z13" s="16"/>
      <c r="AA13" s="16" t="n">
        <v>0.0178200643478682</v>
      </c>
      <c r="AB13" s="16" t="n">
        <v>0.0227695902849613</v>
      </c>
      <c r="AC13" s="16" t="n">
        <v>0.035295955480326</v>
      </c>
      <c r="AD13" s="16"/>
      <c r="AE13" s="16" t="n">
        <v>0.0237436187427023</v>
      </c>
      <c r="AF13" s="16" t="n">
        <v>0.0252924103742122</v>
      </c>
      <c r="AG13" s="16" t="n">
        <v>0.0317395039658138</v>
      </c>
      <c r="AH13" s="16"/>
      <c r="AI13" s="16" t="n">
        <v>0.0230008070143148</v>
      </c>
      <c r="AJ13" s="16" t="n">
        <v>0.017896734095782</v>
      </c>
    </row>
    <row r="14">
      <c r="B14" s="17" t="s">
        <v>136</v>
      </c>
      <c r="C14" s="23" t="n">
        <v>0.633126913805062</v>
      </c>
      <c r="D14" s="23" t="n">
        <v>0.630649937345277</v>
      </c>
      <c r="E14" s="23" t="n">
        <v>0.634660534958673</v>
      </c>
      <c r="F14" s="23"/>
      <c r="G14" s="23" t="n">
        <v>0.616652649527276</v>
      </c>
      <c r="H14" s="23" t="n">
        <v>0.618945713585585</v>
      </c>
      <c r="I14" s="23" t="n">
        <v>0.652826594147342</v>
      </c>
      <c r="J14" s="23"/>
      <c r="K14" s="23" t="n">
        <v>0.700482496224117</v>
      </c>
      <c r="L14" s="23" t="n">
        <v>0.604182204640585</v>
      </c>
      <c r="M14" s="23" t="n">
        <v>0.620592827057397</v>
      </c>
      <c r="N14" s="23" t="n">
        <v>0.599198029790288</v>
      </c>
      <c r="O14" s="23" t="n">
        <v>0.738224240236397</v>
      </c>
      <c r="P14" s="23" t="n">
        <v>0.600089759296462</v>
      </c>
      <c r="Q14" s="23" t="n">
        <v>0.595550153223444</v>
      </c>
      <c r="R14" s="23" t="n">
        <v>0.643596050200607</v>
      </c>
      <c r="S14" s="23" t="n">
        <v>0.593169940375891</v>
      </c>
      <c r="T14" s="23" t="n">
        <v>0.620540645043417</v>
      </c>
      <c r="U14" s="23" t="n">
        <v>0.646933162008709</v>
      </c>
      <c r="V14" s="23" t="n">
        <v>0.667166902952837</v>
      </c>
      <c r="W14" s="23"/>
      <c r="X14" s="23" t="n">
        <v>0.609744906232538</v>
      </c>
      <c r="Y14" s="23" t="n">
        <v>0.673074490505803</v>
      </c>
      <c r="Z14" s="23"/>
      <c r="AA14" s="23" t="n">
        <v>0.677125918653278</v>
      </c>
      <c r="AB14" s="23" t="n">
        <v>0.628257088488793</v>
      </c>
      <c r="AC14" s="23" t="n">
        <v>0.607862797480441</v>
      </c>
      <c r="AD14" s="23"/>
      <c r="AE14" s="23" t="n">
        <v>0.645381873224947</v>
      </c>
      <c r="AF14" s="23" t="n">
        <v>0.61238877625489</v>
      </c>
      <c r="AG14" s="23" t="n">
        <v>0.644824278951188</v>
      </c>
      <c r="AH14" s="23"/>
      <c r="AI14" s="23" t="n">
        <v>0.698054011942036</v>
      </c>
      <c r="AJ14" s="23" t="n">
        <v>0.625551081837882</v>
      </c>
    </row>
    <row r="15">
      <c r="B15" s="17" t="s">
        <v>137</v>
      </c>
      <c r="C15" s="23" t="n">
        <v>0.112645655372636</v>
      </c>
      <c r="D15" s="23" t="n">
        <v>0.116659739182778</v>
      </c>
      <c r="E15" s="23" t="n">
        <v>0.106913211152515</v>
      </c>
      <c r="F15" s="23"/>
      <c r="G15" s="23" t="n">
        <v>0.123627161592182</v>
      </c>
      <c r="H15" s="23" t="n">
        <v>0.11808027018119</v>
      </c>
      <c r="I15" s="23" t="n">
        <v>0.103252491636198</v>
      </c>
      <c r="J15" s="23"/>
      <c r="K15" s="23" t="n">
        <v>0.0886568222983298</v>
      </c>
      <c r="L15" s="23" t="n">
        <v>0.101147204002935</v>
      </c>
      <c r="M15" s="23" t="n">
        <v>0.151636091804616</v>
      </c>
      <c r="N15" s="23" t="n">
        <v>0.129406045324534</v>
      </c>
      <c r="O15" s="23" t="n">
        <v>0.0581831880967488</v>
      </c>
      <c r="P15" s="23" t="n">
        <v>0.147414839019413</v>
      </c>
      <c r="Q15" s="23" t="n">
        <v>0.124771251537869</v>
      </c>
      <c r="R15" s="23" t="n">
        <v>0.118486516012872</v>
      </c>
      <c r="S15" s="23" t="n">
        <v>0.134707704626391</v>
      </c>
      <c r="T15" s="23" t="n">
        <v>0.0780523296747273</v>
      </c>
      <c r="U15" s="23" t="n">
        <v>0.126286791048045</v>
      </c>
      <c r="V15" s="23" t="n">
        <v>0.0988566473605287</v>
      </c>
      <c r="W15" s="23"/>
      <c r="X15" s="23" t="n">
        <v>0.1192101072026</v>
      </c>
      <c r="Y15" s="23" t="n">
        <v>0.10143045316374</v>
      </c>
      <c r="Z15" s="23"/>
      <c r="AA15" s="23" t="n">
        <v>0.100485511886969</v>
      </c>
      <c r="AB15" s="23" t="n">
        <v>0.119309459320898</v>
      </c>
      <c r="AC15" s="23" t="n">
        <v>0.112515018667718</v>
      </c>
      <c r="AD15" s="23"/>
      <c r="AE15" s="23" t="n">
        <v>0.110416506360497</v>
      </c>
      <c r="AF15" s="23" t="n">
        <v>0.115961141103234</v>
      </c>
      <c r="AG15" s="23" t="n">
        <v>0.111492622585967</v>
      </c>
      <c r="AH15" s="23"/>
      <c r="AI15" s="23" t="n">
        <v>0.0902900360689477</v>
      </c>
      <c r="AJ15" s="23" t="n">
        <v>0.118357318164411</v>
      </c>
    </row>
    <row r="16">
      <c r="B16" s="17" t="s">
        <v>138</v>
      </c>
      <c r="C16" s="24" t="n">
        <v>0.520481258432427</v>
      </c>
      <c r="D16" s="24" t="n">
        <v>0.513990198162499</v>
      </c>
      <c r="E16" s="24" t="n">
        <v>0.527747323806158</v>
      </c>
      <c r="F16" s="24"/>
      <c r="G16" s="24" t="n">
        <v>0.493025487935094</v>
      </c>
      <c r="H16" s="24" t="n">
        <v>0.500865443404395</v>
      </c>
      <c r="I16" s="24" t="n">
        <v>0.549574102511144</v>
      </c>
      <c r="J16" s="24"/>
      <c r="K16" s="24" t="n">
        <v>0.611825673925787</v>
      </c>
      <c r="L16" s="24" t="n">
        <v>0.50303500063765</v>
      </c>
      <c r="M16" s="24" t="n">
        <v>0.468956735252781</v>
      </c>
      <c r="N16" s="24" t="n">
        <v>0.469791984465755</v>
      </c>
      <c r="O16" s="24" t="n">
        <v>0.680041052139648</v>
      </c>
      <c r="P16" s="24" t="n">
        <v>0.452674920277048</v>
      </c>
      <c r="Q16" s="24" t="n">
        <v>0.470778901685575</v>
      </c>
      <c r="R16" s="24" t="n">
        <v>0.525109534187735</v>
      </c>
      <c r="S16" s="24" t="n">
        <v>0.4584622357495</v>
      </c>
      <c r="T16" s="24" t="n">
        <v>0.54248831536869</v>
      </c>
      <c r="U16" s="24" t="n">
        <v>0.520646370960664</v>
      </c>
      <c r="V16" s="24" t="n">
        <v>0.568310255592308</v>
      </c>
      <c r="W16" s="24"/>
      <c r="X16" s="24" t="n">
        <v>0.490534799029939</v>
      </c>
      <c r="Y16" s="24" t="n">
        <v>0.571644037342063</v>
      </c>
      <c r="Z16" s="24"/>
      <c r="AA16" s="24" t="n">
        <v>0.576640406766308</v>
      </c>
      <c r="AB16" s="24" t="n">
        <v>0.508947629167895</v>
      </c>
      <c r="AC16" s="24" t="n">
        <v>0.495347778812723</v>
      </c>
      <c r="AD16" s="24"/>
      <c r="AE16" s="24" t="n">
        <v>0.53496536686445</v>
      </c>
      <c r="AF16" s="24" t="n">
        <v>0.496427635151655</v>
      </c>
      <c r="AG16" s="24" t="n">
        <v>0.533331656365221</v>
      </c>
      <c r="AH16" s="24"/>
      <c r="AI16" s="24" t="n">
        <v>0.607763975873089</v>
      </c>
      <c r="AJ16" s="24" t="n">
        <v>0.507193763673471</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369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0.442626896185479</v>
      </c>
      <c r="D9" s="16" t="n">
        <v>0.438208674944566</v>
      </c>
      <c r="E9" s="16" t="n">
        <v>0.445293426300681</v>
      </c>
      <c r="F9" s="16"/>
      <c r="G9" s="16" t="n">
        <v>0.498149117437796</v>
      </c>
      <c r="H9" s="16" t="n">
        <v>0.408755411798138</v>
      </c>
      <c r="I9" s="16" t="n">
        <v>0.452209121216517</v>
      </c>
      <c r="J9" s="16"/>
      <c r="K9" s="16" t="n">
        <v>0.467487741641335</v>
      </c>
      <c r="L9" s="16" t="n">
        <v>0.465348789621021</v>
      </c>
      <c r="M9" s="16" t="n">
        <v>0.438960270955263</v>
      </c>
      <c r="N9" s="16" t="n">
        <v>0.457225951662344</v>
      </c>
      <c r="O9" s="16" t="n">
        <v>0.430577764314745</v>
      </c>
      <c r="P9" s="16" t="n">
        <v>0.484013188326922</v>
      </c>
      <c r="Q9" s="16" t="n">
        <v>0.461275996317533</v>
      </c>
      <c r="R9" s="16" t="n">
        <v>0.43597596876963</v>
      </c>
      <c r="S9" s="16" t="n">
        <v>0.410919282126599</v>
      </c>
      <c r="T9" s="16" t="n">
        <v>0.326199992067998</v>
      </c>
      <c r="U9" s="16" t="n">
        <v>0.503385499062427</v>
      </c>
      <c r="V9" s="16" t="n">
        <v>0.386535688127549</v>
      </c>
      <c r="W9" s="16"/>
      <c r="X9" s="16" t="n">
        <v>0.432050430637866</v>
      </c>
      <c r="Y9" s="16" t="n">
        <v>0.460696523755975</v>
      </c>
      <c r="Z9" s="16"/>
      <c r="AA9" s="16" t="n">
        <v>0.445339316504699</v>
      </c>
      <c r="AB9" s="16" t="n">
        <v>0.442405737098987</v>
      </c>
      <c r="AC9" s="16" t="n">
        <v>0.440963694878447</v>
      </c>
      <c r="AD9" s="16"/>
      <c r="AE9" s="16" t="n">
        <v>0.444010351403925</v>
      </c>
      <c r="AF9" s="16" t="n">
        <v>0.436046357870887</v>
      </c>
      <c r="AG9" s="16" t="n">
        <v>0.452994525638455</v>
      </c>
      <c r="AH9" s="16"/>
      <c r="AI9" s="16" t="n">
        <v>0.458308163025324</v>
      </c>
      <c r="AJ9" s="16" t="n">
        <v>0.409189306039366</v>
      </c>
    </row>
    <row r="10">
      <c r="B10" s="17" t="s">
        <v>201</v>
      </c>
      <c r="C10" s="16" t="n">
        <v>0.324321041316404</v>
      </c>
      <c r="D10" s="16" t="n">
        <v>0.297151862898528</v>
      </c>
      <c r="E10" s="16" t="n">
        <v>0.353177943362415</v>
      </c>
      <c r="F10" s="16"/>
      <c r="G10" s="16" t="n">
        <v>0.286233279605199</v>
      </c>
      <c r="H10" s="16" t="n">
        <v>0.348417336901268</v>
      </c>
      <c r="I10" s="16" t="n">
        <v>0.316946946065037</v>
      </c>
      <c r="J10" s="16"/>
      <c r="K10" s="16" t="n">
        <v>0.324985903570243</v>
      </c>
      <c r="L10" s="16" t="n">
        <v>0.308672689590822</v>
      </c>
      <c r="M10" s="16" t="n">
        <v>0.282907701577776</v>
      </c>
      <c r="N10" s="16" t="n">
        <v>0.292526631777456</v>
      </c>
      <c r="O10" s="16" t="n">
        <v>0.381742097887384</v>
      </c>
      <c r="P10" s="16" t="n">
        <v>0.279024830858613</v>
      </c>
      <c r="Q10" s="16" t="n">
        <v>0.336617478235834</v>
      </c>
      <c r="R10" s="16" t="n">
        <v>0.320474133967637</v>
      </c>
      <c r="S10" s="16" t="n">
        <v>0.345150046664484</v>
      </c>
      <c r="T10" s="16" t="n">
        <v>0.410493360861766</v>
      </c>
      <c r="U10" s="16" t="n">
        <v>0.276128845094461</v>
      </c>
      <c r="V10" s="16" t="n">
        <v>0.321306453127127</v>
      </c>
      <c r="W10" s="16"/>
      <c r="X10" s="16" t="n">
        <v>0.339608359549493</v>
      </c>
      <c r="Y10" s="16" t="n">
        <v>0.2982030394395</v>
      </c>
      <c r="Z10" s="16"/>
      <c r="AA10" s="16" t="n">
        <v>0.329140047185506</v>
      </c>
      <c r="AB10" s="16" t="n">
        <v>0.339859992885964</v>
      </c>
      <c r="AC10" s="16" t="n">
        <v>0.300056499490599</v>
      </c>
      <c r="AD10" s="16"/>
      <c r="AE10" s="16" t="n">
        <v>0.313041263916442</v>
      </c>
      <c r="AF10" s="16" t="n">
        <v>0.353818845667774</v>
      </c>
      <c r="AG10" s="16" t="n">
        <v>0.291339299142397</v>
      </c>
      <c r="AH10" s="16"/>
      <c r="AI10" s="16" t="n">
        <v>0.328659508681273</v>
      </c>
      <c r="AJ10" s="16" t="n">
        <v>0.36662435463305</v>
      </c>
    </row>
    <row r="11">
      <c r="B11" s="17" t="s">
        <v>200</v>
      </c>
      <c r="C11" s="16" t="n">
        <v>0.141085921780501</v>
      </c>
      <c r="D11" s="16" t="n">
        <v>0.159227187072323</v>
      </c>
      <c r="E11" s="16" t="n">
        <v>0.123586712947318</v>
      </c>
      <c r="F11" s="16"/>
      <c r="G11" s="16" t="n">
        <v>0.119206813102121</v>
      </c>
      <c r="H11" s="16" t="n">
        <v>0.141415098237556</v>
      </c>
      <c r="I11" s="16" t="n">
        <v>0.149421037509205</v>
      </c>
      <c r="J11" s="16"/>
      <c r="K11" s="16" t="n">
        <v>0.135072911646764</v>
      </c>
      <c r="L11" s="16" t="n">
        <v>0.128647616999255</v>
      </c>
      <c r="M11" s="16" t="n">
        <v>0.172795357756485</v>
      </c>
      <c r="N11" s="16" t="n">
        <v>0.119346362947176</v>
      </c>
      <c r="O11" s="16" t="n">
        <v>0.124566619065355</v>
      </c>
      <c r="P11" s="16" t="n">
        <v>0.148641770396664</v>
      </c>
      <c r="Q11" s="16" t="n">
        <v>0.132011470807635</v>
      </c>
      <c r="R11" s="16" t="n">
        <v>0.0817169934326596</v>
      </c>
      <c r="S11" s="16" t="n">
        <v>0.163184470184453</v>
      </c>
      <c r="T11" s="16" t="n">
        <v>0.186650067774745</v>
      </c>
      <c r="U11" s="16" t="n">
        <v>0.102949189183378</v>
      </c>
      <c r="V11" s="16" t="n">
        <v>0.181104664368865</v>
      </c>
      <c r="W11" s="16"/>
      <c r="X11" s="16" t="n">
        <v>0.138608334454546</v>
      </c>
      <c r="Y11" s="16" t="n">
        <v>0.145318817926369</v>
      </c>
      <c r="Z11" s="16"/>
      <c r="AA11" s="16" t="n">
        <v>0.152458541429376</v>
      </c>
      <c r="AB11" s="16" t="n">
        <v>0.124673896227263</v>
      </c>
      <c r="AC11" s="16" t="n">
        <v>0.154824040211105</v>
      </c>
      <c r="AD11" s="16"/>
      <c r="AE11" s="16" t="n">
        <v>0.141778692447016</v>
      </c>
      <c r="AF11" s="16" t="n">
        <v>0.133223846887533</v>
      </c>
      <c r="AG11" s="16" t="n">
        <v>0.156023408019253</v>
      </c>
      <c r="AH11" s="16"/>
      <c r="AI11" s="16" t="n">
        <v>0.127440223217133</v>
      </c>
      <c r="AJ11" s="16" t="n">
        <v>0.149539800861206</v>
      </c>
    </row>
    <row r="12">
      <c r="B12" s="17" t="s">
        <v>199</v>
      </c>
      <c r="C12" s="16" t="n">
        <v>0.0639945604521173</v>
      </c>
      <c r="D12" s="16" t="n">
        <v>0.0716128404127103</v>
      </c>
      <c r="E12" s="16" t="n">
        <v>0.0570730551183983</v>
      </c>
      <c r="F12" s="16"/>
      <c r="G12" s="16" t="n">
        <v>0.0654429159780188</v>
      </c>
      <c r="H12" s="16" t="n">
        <v>0.0671400331692017</v>
      </c>
      <c r="I12" s="16" t="n">
        <v>0.0604962308462192</v>
      </c>
      <c r="J12" s="16"/>
      <c r="K12" s="16" t="n">
        <v>0.0603508763675267</v>
      </c>
      <c r="L12" s="16" t="n">
        <v>0.079096258947894</v>
      </c>
      <c r="M12" s="16" t="n">
        <v>0.0466966458885404</v>
      </c>
      <c r="N12" s="16" t="n">
        <v>0.0862399902702401</v>
      </c>
      <c r="O12" s="16" t="n">
        <v>0.0350013033805003</v>
      </c>
      <c r="P12" s="16" t="n">
        <v>0.0656089266124129</v>
      </c>
      <c r="Q12" s="16" t="n">
        <v>0.0387150375986029</v>
      </c>
      <c r="R12" s="16" t="n">
        <v>0.109361678349794</v>
      </c>
      <c r="S12" s="16" t="n">
        <v>0.0559828973356986</v>
      </c>
      <c r="T12" s="16" t="n">
        <v>0.0766565792954902</v>
      </c>
      <c r="U12" s="16" t="n">
        <v>0.0426258827740253</v>
      </c>
      <c r="V12" s="16" t="n">
        <v>0.111053194376459</v>
      </c>
      <c r="W12" s="16"/>
      <c r="X12" s="16" t="n">
        <v>0.0616305590143104</v>
      </c>
      <c r="Y12" s="16" t="n">
        <v>0.0680333979413509</v>
      </c>
      <c r="Z12" s="16"/>
      <c r="AA12" s="16" t="n">
        <v>0.0500700199773001</v>
      </c>
      <c r="AB12" s="16" t="n">
        <v>0.0674630895145459</v>
      </c>
      <c r="AC12" s="16" t="n">
        <v>0.0694120672167244</v>
      </c>
      <c r="AD12" s="16"/>
      <c r="AE12" s="16" t="n">
        <v>0.0747654228497151</v>
      </c>
      <c r="AF12" s="16" t="n">
        <v>0.0491446527987199</v>
      </c>
      <c r="AG12" s="16" t="n">
        <v>0.0670690974430776</v>
      </c>
      <c r="AH12" s="16"/>
      <c r="AI12" s="16" t="n">
        <v>0.0591452953253806</v>
      </c>
      <c r="AJ12" s="16" t="n">
        <v>0.0517637303658609</v>
      </c>
    </row>
    <row r="13">
      <c r="B13" s="17" t="s">
        <v>135</v>
      </c>
      <c r="C13" s="16" t="n">
        <v>0.0279715802654983</v>
      </c>
      <c r="D13" s="16" t="n">
        <v>0.0337994346718724</v>
      </c>
      <c r="E13" s="16" t="n">
        <v>0.0208688622711877</v>
      </c>
      <c r="F13" s="16"/>
      <c r="G13" s="16" t="n">
        <v>0.0309678738768653</v>
      </c>
      <c r="H13" s="16" t="n">
        <v>0.0342721198938362</v>
      </c>
      <c r="I13" s="16" t="n">
        <v>0.0209266643630223</v>
      </c>
      <c r="J13" s="16"/>
      <c r="K13" s="16" t="n">
        <v>0.0121025667741305</v>
      </c>
      <c r="L13" s="16" t="n">
        <v>0.0182346448410081</v>
      </c>
      <c r="M13" s="16" t="n">
        <v>0.0586400238219355</v>
      </c>
      <c r="N13" s="16" t="n">
        <v>0.0446610633427838</v>
      </c>
      <c r="O13" s="16" t="n">
        <v>0.0281122153520161</v>
      </c>
      <c r="P13" s="16" t="n">
        <v>0.0227112838053883</v>
      </c>
      <c r="Q13" s="16" t="n">
        <v>0.0313800170403956</v>
      </c>
      <c r="R13" s="16" t="n">
        <v>0.0524712254802798</v>
      </c>
      <c r="S13" s="16" t="n">
        <v>0.0247633036887657</v>
      </c>
      <c r="T13" s="16" t="n">
        <v>0</v>
      </c>
      <c r="U13" s="16" t="n">
        <v>0.0749105838857093</v>
      </c>
      <c r="V13" s="16" t="n">
        <v>0</v>
      </c>
      <c r="W13" s="16"/>
      <c r="X13" s="16" t="n">
        <v>0.0281023163437846</v>
      </c>
      <c r="Y13" s="16" t="n">
        <v>0.0277482209368052</v>
      </c>
      <c r="Z13" s="16"/>
      <c r="AA13" s="16" t="n">
        <v>0.0229920749031191</v>
      </c>
      <c r="AB13" s="16" t="n">
        <v>0.0255972842732405</v>
      </c>
      <c r="AC13" s="16" t="n">
        <v>0.0347436982031253</v>
      </c>
      <c r="AD13" s="16"/>
      <c r="AE13" s="16" t="n">
        <v>0.0264042693829031</v>
      </c>
      <c r="AF13" s="16" t="n">
        <v>0.0277662967750864</v>
      </c>
      <c r="AG13" s="16" t="n">
        <v>0.0325736697568172</v>
      </c>
      <c r="AH13" s="16"/>
      <c r="AI13" s="16" t="n">
        <v>0.0264468097508895</v>
      </c>
      <c r="AJ13" s="16" t="n">
        <v>0.0228828081005175</v>
      </c>
    </row>
    <row r="14">
      <c r="B14" s="17" t="s">
        <v>136</v>
      </c>
      <c r="C14" s="23" t="n">
        <v>0.766947937501883</v>
      </c>
      <c r="D14" s="23" t="n">
        <v>0.735360537843094</v>
      </c>
      <c r="E14" s="23" t="n">
        <v>0.798471369663096</v>
      </c>
      <c r="F14" s="23"/>
      <c r="G14" s="23" t="n">
        <v>0.784382397042995</v>
      </c>
      <c r="H14" s="23" t="n">
        <v>0.757172748699406</v>
      </c>
      <c r="I14" s="23" t="n">
        <v>0.769156067281553</v>
      </c>
      <c r="J14" s="23"/>
      <c r="K14" s="23" t="n">
        <v>0.792473645211578</v>
      </c>
      <c r="L14" s="23" t="n">
        <v>0.774021479211843</v>
      </c>
      <c r="M14" s="23" t="n">
        <v>0.721867972533039</v>
      </c>
      <c r="N14" s="23" t="n">
        <v>0.7497525834398</v>
      </c>
      <c r="O14" s="23" t="n">
        <v>0.812319862202128</v>
      </c>
      <c r="P14" s="23" t="n">
        <v>0.763038019185535</v>
      </c>
      <c r="Q14" s="23" t="n">
        <v>0.797893474553367</v>
      </c>
      <c r="R14" s="23" t="n">
        <v>0.756450102737267</v>
      </c>
      <c r="S14" s="23" t="n">
        <v>0.756069328791082</v>
      </c>
      <c r="T14" s="23" t="n">
        <v>0.736693352929764</v>
      </c>
      <c r="U14" s="23" t="n">
        <v>0.779514344156888</v>
      </c>
      <c r="V14" s="23" t="n">
        <v>0.707842141254676</v>
      </c>
      <c r="W14" s="23"/>
      <c r="X14" s="23" t="n">
        <v>0.771658790187359</v>
      </c>
      <c r="Y14" s="23" t="n">
        <v>0.758899563195475</v>
      </c>
      <c r="Z14" s="23"/>
      <c r="AA14" s="23" t="n">
        <v>0.774479363690205</v>
      </c>
      <c r="AB14" s="23" t="n">
        <v>0.782265729984951</v>
      </c>
      <c r="AC14" s="23" t="n">
        <v>0.741020194369046</v>
      </c>
      <c r="AD14" s="23"/>
      <c r="AE14" s="23" t="n">
        <v>0.757051615320366</v>
      </c>
      <c r="AF14" s="23" t="n">
        <v>0.789865203538661</v>
      </c>
      <c r="AG14" s="23" t="n">
        <v>0.744333824780852</v>
      </c>
      <c r="AH14" s="23"/>
      <c r="AI14" s="23" t="n">
        <v>0.786967671706597</v>
      </c>
      <c r="AJ14" s="23" t="n">
        <v>0.775813660672416</v>
      </c>
    </row>
    <row r="15">
      <c r="B15" s="17" t="s">
        <v>137</v>
      </c>
      <c r="C15" s="23" t="n">
        <v>0.0919661407176157</v>
      </c>
      <c r="D15" s="23" t="n">
        <v>0.105412275084583</v>
      </c>
      <c r="E15" s="23" t="n">
        <v>0.077941917389586</v>
      </c>
      <c r="F15" s="23"/>
      <c r="G15" s="23" t="n">
        <v>0.096410789854884</v>
      </c>
      <c r="H15" s="23" t="n">
        <v>0.101412153063038</v>
      </c>
      <c r="I15" s="23" t="n">
        <v>0.0814228952092416</v>
      </c>
      <c r="J15" s="23"/>
      <c r="K15" s="23" t="n">
        <v>0.0724534431416572</v>
      </c>
      <c r="L15" s="23" t="n">
        <v>0.0973309037889021</v>
      </c>
      <c r="M15" s="23" t="n">
        <v>0.105336669710476</v>
      </c>
      <c r="N15" s="23" t="n">
        <v>0.130901053613024</v>
      </c>
      <c r="O15" s="23" t="n">
        <v>0.0631135187325164</v>
      </c>
      <c r="P15" s="23" t="n">
        <v>0.0883202104178012</v>
      </c>
      <c r="Q15" s="23" t="n">
        <v>0.0700950546389986</v>
      </c>
      <c r="R15" s="23" t="n">
        <v>0.161832903830074</v>
      </c>
      <c r="S15" s="23" t="n">
        <v>0.0807462010244643</v>
      </c>
      <c r="T15" s="23" t="n">
        <v>0.0766565792954902</v>
      </c>
      <c r="U15" s="23" t="n">
        <v>0.117536466659735</v>
      </c>
      <c r="V15" s="23" t="n">
        <v>0.111053194376459</v>
      </c>
      <c r="W15" s="23"/>
      <c r="X15" s="23" t="n">
        <v>0.089732875358095</v>
      </c>
      <c r="Y15" s="23" t="n">
        <v>0.0957816188781561</v>
      </c>
      <c r="Z15" s="23"/>
      <c r="AA15" s="23" t="n">
        <v>0.0730620948804191</v>
      </c>
      <c r="AB15" s="23" t="n">
        <v>0.0930603737877865</v>
      </c>
      <c r="AC15" s="23" t="n">
        <v>0.10415576541985</v>
      </c>
      <c r="AD15" s="23"/>
      <c r="AE15" s="23" t="n">
        <v>0.101169692232618</v>
      </c>
      <c r="AF15" s="23" t="n">
        <v>0.0769109495738063</v>
      </c>
      <c r="AG15" s="23" t="n">
        <v>0.0996427671998948</v>
      </c>
      <c r="AH15" s="23"/>
      <c r="AI15" s="23" t="n">
        <v>0.0855921050762702</v>
      </c>
      <c r="AJ15" s="23" t="n">
        <v>0.0746465384663784</v>
      </c>
    </row>
    <row r="16">
      <c r="B16" s="17" t="s">
        <v>138</v>
      </c>
      <c r="C16" s="24" t="n">
        <v>0.674981796784267</v>
      </c>
      <c r="D16" s="24" t="n">
        <v>0.629948262758512</v>
      </c>
      <c r="E16" s="24" t="n">
        <v>0.72052945227351</v>
      </c>
      <c r="F16" s="24"/>
      <c r="G16" s="24" t="n">
        <v>0.687971607188111</v>
      </c>
      <c r="H16" s="24" t="n">
        <v>0.655760595636368</v>
      </c>
      <c r="I16" s="24" t="n">
        <v>0.687733172072312</v>
      </c>
      <c r="J16" s="24"/>
      <c r="K16" s="24" t="n">
        <v>0.720020202069921</v>
      </c>
      <c r="L16" s="24" t="n">
        <v>0.676690575422941</v>
      </c>
      <c r="M16" s="24" t="n">
        <v>0.616531302822564</v>
      </c>
      <c r="N16" s="24" t="n">
        <v>0.618851529826776</v>
      </c>
      <c r="O16" s="24" t="n">
        <v>0.749206343469612</v>
      </c>
      <c r="P16" s="24" t="n">
        <v>0.674717808767734</v>
      </c>
      <c r="Q16" s="24" t="n">
        <v>0.727798419914368</v>
      </c>
      <c r="R16" s="24" t="n">
        <v>0.594617198907193</v>
      </c>
      <c r="S16" s="24" t="n">
        <v>0.675323127766618</v>
      </c>
      <c r="T16" s="24" t="n">
        <v>0.660036773634274</v>
      </c>
      <c r="U16" s="24" t="n">
        <v>0.661977877497153</v>
      </c>
      <c r="V16" s="24" t="n">
        <v>0.596788946878217</v>
      </c>
      <c r="W16" s="24"/>
      <c r="X16" s="24" t="n">
        <v>0.681925914829264</v>
      </c>
      <c r="Y16" s="24" t="n">
        <v>0.663117944317319</v>
      </c>
      <c r="Z16" s="24"/>
      <c r="AA16" s="24" t="n">
        <v>0.701417268809786</v>
      </c>
      <c r="AB16" s="24" t="n">
        <v>0.689205356197164</v>
      </c>
      <c r="AC16" s="24" t="n">
        <v>0.636864428949196</v>
      </c>
      <c r="AD16" s="24"/>
      <c r="AE16" s="24" t="n">
        <v>0.655881923087748</v>
      </c>
      <c r="AF16" s="24" t="n">
        <v>0.712954253964855</v>
      </c>
      <c r="AG16" s="24" t="n">
        <v>0.644691057580957</v>
      </c>
      <c r="AH16" s="24"/>
      <c r="AI16" s="24" t="n">
        <v>0.701375566630327</v>
      </c>
      <c r="AJ16" s="24" t="n">
        <v>0.701167122206037</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370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0.310877819000855</v>
      </c>
      <c r="D9" s="16" t="n">
        <v>0.334393809154453</v>
      </c>
      <c r="E9" s="16" t="n">
        <v>0.291576594255122</v>
      </c>
      <c r="F9" s="16"/>
      <c r="G9" s="16" t="n">
        <v>0.28489283051859</v>
      </c>
      <c r="H9" s="16" t="n">
        <v>0.298157584029834</v>
      </c>
      <c r="I9" s="16" t="n">
        <v>0.332974685426925</v>
      </c>
      <c r="J9" s="16"/>
      <c r="K9" s="16" t="n">
        <v>0.400452923957515</v>
      </c>
      <c r="L9" s="16" t="n">
        <v>0.280162707971127</v>
      </c>
      <c r="M9" s="16" t="n">
        <v>0.289946626601716</v>
      </c>
      <c r="N9" s="16" t="n">
        <v>0.28691318926986</v>
      </c>
      <c r="O9" s="16" t="n">
        <v>0.348323991920664</v>
      </c>
      <c r="P9" s="16" t="n">
        <v>0.367121031873833</v>
      </c>
      <c r="Q9" s="16" t="n">
        <v>0.281090477968364</v>
      </c>
      <c r="R9" s="16" t="n">
        <v>0.308140158841284</v>
      </c>
      <c r="S9" s="16" t="n">
        <v>0.297953345738159</v>
      </c>
      <c r="T9" s="16" t="n">
        <v>0.256616804511821</v>
      </c>
      <c r="U9" s="16" t="n">
        <v>0.260347529064386</v>
      </c>
      <c r="V9" s="16" t="n">
        <v>0.232854269161782</v>
      </c>
      <c r="W9" s="16"/>
      <c r="X9" s="16" t="n">
        <v>0.277527059492777</v>
      </c>
      <c r="Y9" s="16" t="n">
        <v>0.367856759724595</v>
      </c>
      <c r="Z9" s="16"/>
      <c r="AA9" s="16" t="n">
        <v>0.37361126565231</v>
      </c>
      <c r="AB9" s="16" t="n">
        <v>0.30781832950359</v>
      </c>
      <c r="AC9" s="16" t="n">
        <v>0.269661575623357</v>
      </c>
      <c r="AD9" s="16"/>
      <c r="AE9" s="16" t="n">
        <v>0.324549870220855</v>
      </c>
      <c r="AF9" s="16" t="n">
        <v>0.303967223030086</v>
      </c>
      <c r="AG9" s="16" t="n">
        <v>0.289301671935057</v>
      </c>
      <c r="AH9" s="16"/>
      <c r="AI9" s="16" t="n">
        <v>0.383688412086078</v>
      </c>
      <c r="AJ9" s="16" t="n">
        <v>0.2962361669127</v>
      </c>
    </row>
    <row r="10">
      <c r="B10" s="17" t="s">
        <v>201</v>
      </c>
      <c r="C10" s="16" t="n">
        <v>0.383274879543803</v>
      </c>
      <c r="D10" s="16" t="n">
        <v>0.361342690631083</v>
      </c>
      <c r="E10" s="16" t="n">
        <v>0.401521393886789</v>
      </c>
      <c r="F10" s="16"/>
      <c r="G10" s="16" t="n">
        <v>0.37793494639678</v>
      </c>
      <c r="H10" s="16" t="n">
        <v>0.382498535192776</v>
      </c>
      <c r="I10" s="16" t="n">
        <v>0.386106181783807</v>
      </c>
      <c r="J10" s="16"/>
      <c r="K10" s="16" t="n">
        <v>0.340412668185334</v>
      </c>
      <c r="L10" s="16" t="n">
        <v>0.387761980755658</v>
      </c>
      <c r="M10" s="16" t="n">
        <v>0.394307283477275</v>
      </c>
      <c r="N10" s="16" t="n">
        <v>0.399513154629962</v>
      </c>
      <c r="O10" s="16" t="n">
        <v>0.396085105648665</v>
      </c>
      <c r="P10" s="16" t="n">
        <v>0.30330354879166</v>
      </c>
      <c r="Q10" s="16" t="n">
        <v>0.372569103325379</v>
      </c>
      <c r="R10" s="16" t="n">
        <v>0.425253752114481</v>
      </c>
      <c r="S10" s="16" t="n">
        <v>0.403078930887031</v>
      </c>
      <c r="T10" s="16" t="n">
        <v>0.454580209990769</v>
      </c>
      <c r="U10" s="16" t="n">
        <v>0.394522489795073</v>
      </c>
      <c r="V10" s="16" t="n">
        <v>0.39355205750666</v>
      </c>
      <c r="W10" s="16"/>
      <c r="X10" s="16" t="n">
        <v>0.407319559304523</v>
      </c>
      <c r="Y10" s="16" t="n">
        <v>0.342195143939116</v>
      </c>
      <c r="Z10" s="16"/>
      <c r="AA10" s="16" t="n">
        <v>0.37862210410195</v>
      </c>
      <c r="AB10" s="16" t="n">
        <v>0.380236784967856</v>
      </c>
      <c r="AC10" s="16" t="n">
        <v>0.39069888250622</v>
      </c>
      <c r="AD10" s="16"/>
      <c r="AE10" s="16" t="n">
        <v>0.384984211860375</v>
      </c>
      <c r="AF10" s="16" t="n">
        <v>0.379056801014261</v>
      </c>
      <c r="AG10" s="16" t="n">
        <v>0.387735126907014</v>
      </c>
      <c r="AH10" s="16"/>
      <c r="AI10" s="16" t="n">
        <v>0.352978694300382</v>
      </c>
      <c r="AJ10" s="16" t="n">
        <v>0.414159742644836</v>
      </c>
    </row>
    <row r="11">
      <c r="B11" s="17" t="s">
        <v>200</v>
      </c>
      <c r="C11" s="16" t="n">
        <v>0.200962338821236</v>
      </c>
      <c r="D11" s="16" t="n">
        <v>0.189269962931021</v>
      </c>
      <c r="E11" s="16" t="n">
        <v>0.212082788097773</v>
      </c>
      <c r="F11" s="16"/>
      <c r="G11" s="16" t="n">
        <v>0.211145468228547</v>
      </c>
      <c r="H11" s="16" t="n">
        <v>0.204537201301591</v>
      </c>
      <c r="I11" s="16" t="n">
        <v>0.193614661462244</v>
      </c>
      <c r="J11" s="16"/>
      <c r="K11" s="16" t="n">
        <v>0.177198698602462</v>
      </c>
      <c r="L11" s="16" t="n">
        <v>0.226424904227193</v>
      </c>
      <c r="M11" s="16" t="n">
        <v>0.223794396276534</v>
      </c>
      <c r="N11" s="16" t="n">
        <v>0.174166382234607</v>
      </c>
      <c r="O11" s="16" t="n">
        <v>0.188104966198588</v>
      </c>
      <c r="P11" s="16" t="n">
        <v>0.226317973019694</v>
      </c>
      <c r="Q11" s="16" t="n">
        <v>0.235147535971543</v>
      </c>
      <c r="R11" s="16" t="n">
        <v>0.156492447320481</v>
      </c>
      <c r="S11" s="16" t="n">
        <v>0.188704986143519</v>
      </c>
      <c r="T11" s="16" t="n">
        <v>0.192412741925935</v>
      </c>
      <c r="U11" s="16" t="n">
        <v>0.191132535953716</v>
      </c>
      <c r="V11" s="16" t="n">
        <v>0.220664079030327</v>
      </c>
      <c r="W11" s="16"/>
      <c r="X11" s="16" t="n">
        <v>0.207958502656688</v>
      </c>
      <c r="Y11" s="16" t="n">
        <v>0.189009567419518</v>
      </c>
      <c r="Z11" s="16"/>
      <c r="AA11" s="16" t="n">
        <v>0.161761686950435</v>
      </c>
      <c r="AB11" s="16" t="n">
        <v>0.21488825193682</v>
      </c>
      <c r="AC11" s="16" t="n">
        <v>0.210647963165691</v>
      </c>
      <c r="AD11" s="16"/>
      <c r="AE11" s="16" t="n">
        <v>0.177717136277365</v>
      </c>
      <c r="AF11" s="16" t="n">
        <v>0.222177258066759</v>
      </c>
      <c r="AG11" s="16" t="n">
        <v>0.217446192344708</v>
      </c>
      <c r="AH11" s="16"/>
      <c r="AI11" s="16" t="n">
        <v>0.191145517180299</v>
      </c>
      <c r="AJ11" s="16" t="n">
        <v>0.193305003119719</v>
      </c>
    </row>
    <row r="12">
      <c r="B12" s="17" t="s">
        <v>199</v>
      </c>
      <c r="C12" s="16" t="n">
        <v>0.0722886999544224</v>
      </c>
      <c r="D12" s="16" t="n">
        <v>0.0751782721588923</v>
      </c>
      <c r="E12" s="16" t="n">
        <v>0.0695109447986628</v>
      </c>
      <c r="F12" s="16"/>
      <c r="G12" s="16" t="n">
        <v>0.096985758999611</v>
      </c>
      <c r="H12" s="16" t="n">
        <v>0.0756840042046275</v>
      </c>
      <c r="I12" s="16" t="n">
        <v>0.0593756593261074</v>
      </c>
      <c r="J12" s="16"/>
      <c r="K12" s="16" t="n">
        <v>0.0666731471378947</v>
      </c>
      <c r="L12" s="16" t="n">
        <v>0.0744961157208484</v>
      </c>
      <c r="M12" s="16" t="n">
        <v>0.0482007090123721</v>
      </c>
      <c r="N12" s="16" t="n">
        <v>0.088255784945249</v>
      </c>
      <c r="O12" s="16" t="n">
        <v>0.0563834755632266</v>
      </c>
      <c r="P12" s="16" t="n">
        <v>0.072416299230467</v>
      </c>
      <c r="Q12" s="16" t="n">
        <v>0.0854500392199993</v>
      </c>
      <c r="R12" s="16" t="n">
        <v>0.0701940787094729</v>
      </c>
      <c r="S12" s="16" t="n">
        <v>0.0757536849608584</v>
      </c>
      <c r="T12" s="16" t="n">
        <v>0.0583428993382598</v>
      </c>
      <c r="U12" s="16" t="n">
        <v>0.107696740843875</v>
      </c>
      <c r="V12" s="16" t="n">
        <v>0.0856765791755693</v>
      </c>
      <c r="W12" s="16"/>
      <c r="X12" s="16" t="n">
        <v>0.0700374779747698</v>
      </c>
      <c r="Y12" s="16" t="n">
        <v>0.0761348565525513</v>
      </c>
      <c r="Z12" s="16"/>
      <c r="AA12" s="16" t="n">
        <v>0.0643170886607049</v>
      </c>
      <c r="AB12" s="16" t="n">
        <v>0.0699002914875249</v>
      </c>
      <c r="AC12" s="16" t="n">
        <v>0.0812407053818576</v>
      </c>
      <c r="AD12" s="16"/>
      <c r="AE12" s="16" t="n">
        <v>0.076679012756311</v>
      </c>
      <c r="AF12" s="16" t="n">
        <v>0.0675358180285806</v>
      </c>
      <c r="AG12" s="16" t="n">
        <v>0.0707674584926221</v>
      </c>
      <c r="AH12" s="16"/>
      <c r="AI12" s="16" t="n">
        <v>0.0503886496193526</v>
      </c>
      <c r="AJ12" s="16" t="n">
        <v>0.0728718433848261</v>
      </c>
    </row>
    <row r="13">
      <c r="B13" s="17" t="s">
        <v>135</v>
      </c>
      <c r="C13" s="16" t="n">
        <v>0.0325962626796828</v>
      </c>
      <c r="D13" s="16" t="n">
        <v>0.039815265124551</v>
      </c>
      <c r="E13" s="16" t="n">
        <v>0.0253082789616538</v>
      </c>
      <c r="F13" s="16"/>
      <c r="G13" s="16" t="n">
        <v>0.0290409958564731</v>
      </c>
      <c r="H13" s="16" t="n">
        <v>0.0391226752711712</v>
      </c>
      <c r="I13" s="16" t="n">
        <v>0.0279288120009161</v>
      </c>
      <c r="J13" s="16"/>
      <c r="K13" s="16" t="n">
        <v>0.0152625621167948</v>
      </c>
      <c r="L13" s="16" t="n">
        <v>0.0311542913251742</v>
      </c>
      <c r="M13" s="16" t="n">
        <v>0.0437509846321029</v>
      </c>
      <c r="N13" s="16" t="n">
        <v>0.0511514889203224</v>
      </c>
      <c r="O13" s="16" t="n">
        <v>0.0111024606688562</v>
      </c>
      <c r="P13" s="16" t="n">
        <v>0.0308411470843457</v>
      </c>
      <c r="Q13" s="16" t="n">
        <v>0.0257428435147145</v>
      </c>
      <c r="R13" s="16" t="n">
        <v>0.0399195630142812</v>
      </c>
      <c r="S13" s="16" t="n">
        <v>0.0345090522704324</v>
      </c>
      <c r="T13" s="16" t="n">
        <v>0.0380473442332146</v>
      </c>
      <c r="U13" s="16" t="n">
        <v>0.0463007043429507</v>
      </c>
      <c r="V13" s="16" t="n">
        <v>0.0672530151256617</v>
      </c>
      <c r="W13" s="16"/>
      <c r="X13" s="16" t="n">
        <v>0.0371574005712426</v>
      </c>
      <c r="Y13" s="16" t="n">
        <v>0.0248036723642196</v>
      </c>
      <c r="Z13" s="16"/>
      <c r="AA13" s="16" t="n">
        <v>0.0216878546345996</v>
      </c>
      <c r="AB13" s="16" t="n">
        <v>0.0271563421042101</v>
      </c>
      <c r="AC13" s="16" t="n">
        <v>0.0477508733228747</v>
      </c>
      <c r="AD13" s="16"/>
      <c r="AE13" s="16" t="n">
        <v>0.036069768885095</v>
      </c>
      <c r="AF13" s="16" t="n">
        <v>0.0272628998603134</v>
      </c>
      <c r="AG13" s="16" t="n">
        <v>0.0347495503205984</v>
      </c>
      <c r="AH13" s="16"/>
      <c r="AI13" s="16" t="n">
        <v>0.0217987268138887</v>
      </c>
      <c r="AJ13" s="16" t="n">
        <v>0.0234272439379201</v>
      </c>
    </row>
    <row r="14">
      <c r="B14" s="17" t="s">
        <v>136</v>
      </c>
      <c r="C14" s="23" t="n">
        <v>0.694152698544658</v>
      </c>
      <c r="D14" s="23" t="n">
        <v>0.695736499785536</v>
      </c>
      <c r="E14" s="23" t="n">
        <v>0.69309798814191</v>
      </c>
      <c r="F14" s="23"/>
      <c r="G14" s="23" t="n">
        <v>0.662827776915369</v>
      </c>
      <c r="H14" s="23" t="n">
        <v>0.68065611922261</v>
      </c>
      <c r="I14" s="23" t="n">
        <v>0.719080867210732</v>
      </c>
      <c r="J14" s="23"/>
      <c r="K14" s="23" t="n">
        <v>0.740865592142849</v>
      </c>
      <c r="L14" s="23" t="n">
        <v>0.667924688726785</v>
      </c>
      <c r="M14" s="23" t="n">
        <v>0.684253910078991</v>
      </c>
      <c r="N14" s="23" t="n">
        <v>0.686426343899821</v>
      </c>
      <c r="O14" s="23" t="n">
        <v>0.744409097569329</v>
      </c>
      <c r="P14" s="23" t="n">
        <v>0.670424580665493</v>
      </c>
      <c r="Q14" s="23" t="n">
        <v>0.653659581293743</v>
      </c>
      <c r="R14" s="23" t="n">
        <v>0.733393910955765</v>
      </c>
      <c r="S14" s="23" t="n">
        <v>0.70103227662519</v>
      </c>
      <c r="T14" s="23" t="n">
        <v>0.711197014502591</v>
      </c>
      <c r="U14" s="23" t="n">
        <v>0.654870018859459</v>
      </c>
      <c r="V14" s="23" t="n">
        <v>0.626406326668442</v>
      </c>
      <c r="W14" s="23"/>
      <c r="X14" s="23" t="n">
        <v>0.6848466187973</v>
      </c>
      <c r="Y14" s="23" t="n">
        <v>0.710051903663711</v>
      </c>
      <c r="Z14" s="23"/>
      <c r="AA14" s="23" t="n">
        <v>0.75223336975426</v>
      </c>
      <c r="AB14" s="23" t="n">
        <v>0.688055114471445</v>
      </c>
      <c r="AC14" s="23" t="n">
        <v>0.660360458129577</v>
      </c>
      <c r="AD14" s="23"/>
      <c r="AE14" s="23" t="n">
        <v>0.709534082081229</v>
      </c>
      <c r="AF14" s="23" t="n">
        <v>0.683024024044347</v>
      </c>
      <c r="AG14" s="23" t="n">
        <v>0.677036798842071</v>
      </c>
      <c r="AH14" s="23"/>
      <c r="AI14" s="23" t="n">
        <v>0.73666710638646</v>
      </c>
      <c r="AJ14" s="23" t="n">
        <v>0.710395909557535</v>
      </c>
    </row>
    <row r="15">
      <c r="B15" s="17" t="s">
        <v>137</v>
      </c>
      <c r="C15" s="23" t="n">
        <v>0.104884962634105</v>
      </c>
      <c r="D15" s="23" t="n">
        <v>0.114993537283443</v>
      </c>
      <c r="E15" s="23" t="n">
        <v>0.0948192237603167</v>
      </c>
      <c r="F15" s="23"/>
      <c r="G15" s="23" t="n">
        <v>0.126026754856084</v>
      </c>
      <c r="H15" s="23" t="n">
        <v>0.114806679475799</v>
      </c>
      <c r="I15" s="23" t="n">
        <v>0.0873044713270235</v>
      </c>
      <c r="J15" s="23"/>
      <c r="K15" s="23" t="n">
        <v>0.0819357092546895</v>
      </c>
      <c r="L15" s="23" t="n">
        <v>0.105650407046023</v>
      </c>
      <c r="M15" s="23" t="n">
        <v>0.091951693644475</v>
      </c>
      <c r="N15" s="23" t="n">
        <v>0.139407273865571</v>
      </c>
      <c r="O15" s="23" t="n">
        <v>0.0674859362320828</v>
      </c>
      <c r="P15" s="23" t="n">
        <v>0.103257446314813</v>
      </c>
      <c r="Q15" s="23" t="n">
        <v>0.111192882734714</v>
      </c>
      <c r="R15" s="23" t="n">
        <v>0.110113641723754</v>
      </c>
      <c r="S15" s="23" t="n">
        <v>0.110262737231291</v>
      </c>
      <c r="T15" s="23" t="n">
        <v>0.0963902435714744</v>
      </c>
      <c r="U15" s="23" t="n">
        <v>0.153997445186826</v>
      </c>
      <c r="V15" s="23" t="n">
        <v>0.152929594301231</v>
      </c>
      <c r="W15" s="23"/>
      <c r="X15" s="23" t="n">
        <v>0.107194878546012</v>
      </c>
      <c r="Y15" s="23" t="n">
        <v>0.100938528916771</v>
      </c>
      <c r="Z15" s="23"/>
      <c r="AA15" s="23" t="n">
        <v>0.0860049432953044</v>
      </c>
      <c r="AB15" s="23" t="n">
        <v>0.097056633591735</v>
      </c>
      <c r="AC15" s="23" t="n">
        <v>0.128991578704732</v>
      </c>
      <c r="AD15" s="23"/>
      <c r="AE15" s="23" t="n">
        <v>0.112748781641406</v>
      </c>
      <c r="AF15" s="23" t="n">
        <v>0.094798717888894</v>
      </c>
      <c r="AG15" s="23" t="n">
        <v>0.10551700881322</v>
      </c>
      <c r="AH15" s="23"/>
      <c r="AI15" s="23" t="n">
        <v>0.0721873764332414</v>
      </c>
      <c r="AJ15" s="23" t="n">
        <v>0.0962990873227462</v>
      </c>
    </row>
    <row r="16">
      <c r="B16" s="17" t="s">
        <v>138</v>
      </c>
      <c r="C16" s="24" t="n">
        <v>0.589267735910553</v>
      </c>
      <c r="D16" s="24" t="n">
        <v>0.580742962502092</v>
      </c>
      <c r="E16" s="24" t="n">
        <v>0.598278764381594</v>
      </c>
      <c r="F16" s="24"/>
      <c r="G16" s="24" t="n">
        <v>0.536801022059285</v>
      </c>
      <c r="H16" s="24" t="n">
        <v>0.565849439746811</v>
      </c>
      <c r="I16" s="24" t="n">
        <v>0.631776395883709</v>
      </c>
      <c r="J16" s="24"/>
      <c r="K16" s="24" t="n">
        <v>0.658929882888159</v>
      </c>
      <c r="L16" s="24" t="n">
        <v>0.562274281680762</v>
      </c>
      <c r="M16" s="24" t="n">
        <v>0.592302216434516</v>
      </c>
      <c r="N16" s="24" t="n">
        <v>0.54701907003425</v>
      </c>
      <c r="O16" s="24" t="n">
        <v>0.676923161337247</v>
      </c>
      <c r="P16" s="24" t="n">
        <v>0.567167134350681</v>
      </c>
      <c r="Q16" s="24" t="n">
        <v>0.542466698559029</v>
      </c>
      <c r="R16" s="24" t="n">
        <v>0.623280269232011</v>
      </c>
      <c r="S16" s="24" t="n">
        <v>0.590769539393899</v>
      </c>
      <c r="T16" s="24" t="n">
        <v>0.614806770931116</v>
      </c>
      <c r="U16" s="24" t="n">
        <v>0.500872573672633</v>
      </c>
      <c r="V16" s="24" t="n">
        <v>0.473476732367211</v>
      </c>
      <c r="W16" s="24"/>
      <c r="X16" s="24" t="n">
        <v>0.577651740251288</v>
      </c>
      <c r="Y16" s="24" t="n">
        <v>0.60911337474694</v>
      </c>
      <c r="Z16" s="24"/>
      <c r="AA16" s="24" t="n">
        <v>0.666228426458956</v>
      </c>
      <c r="AB16" s="24" t="n">
        <v>0.59099848087971</v>
      </c>
      <c r="AC16" s="24" t="n">
        <v>0.531368879424844</v>
      </c>
      <c r="AD16" s="24"/>
      <c r="AE16" s="24" t="n">
        <v>0.596785300439823</v>
      </c>
      <c r="AF16" s="24" t="n">
        <v>0.588225306155453</v>
      </c>
      <c r="AG16" s="24" t="n">
        <v>0.571519790028851</v>
      </c>
      <c r="AH16" s="24"/>
      <c r="AI16" s="24" t="n">
        <v>0.664479729953219</v>
      </c>
      <c r="AJ16" s="24" t="n">
        <v>0.614096822234789</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371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132</v>
      </c>
      <c r="C9" s="16" t="n">
        <v>0.245614847255135</v>
      </c>
      <c r="D9" s="16" t="n">
        <v>0.283433391574335</v>
      </c>
      <c r="E9" s="16" t="n">
        <v>0.210807496208467</v>
      </c>
      <c r="F9" s="16"/>
      <c r="G9" s="16" t="n">
        <v>0.218815866352464</v>
      </c>
      <c r="H9" s="16" t="n">
        <v>0.222684528767128</v>
      </c>
      <c r="I9" s="16" t="n">
        <v>0.277531826853571</v>
      </c>
      <c r="J9" s="16"/>
      <c r="K9" s="16" t="n">
        <v>0.283548505427777</v>
      </c>
      <c r="L9" s="16" t="n">
        <v>0.223302852795014</v>
      </c>
      <c r="M9" s="16" t="n">
        <v>0.205561603865865</v>
      </c>
      <c r="N9" s="16" t="n">
        <v>0.274127838842157</v>
      </c>
      <c r="O9" s="16" t="n">
        <v>0.253143511816184</v>
      </c>
      <c r="P9" s="16" t="n">
        <v>0.294862349508882</v>
      </c>
      <c r="Q9" s="16" t="n">
        <v>0.212305796418048</v>
      </c>
      <c r="R9" s="16" t="n">
        <v>0.413052697578029</v>
      </c>
      <c r="S9" s="16" t="n">
        <v>0.215955835233768</v>
      </c>
      <c r="T9" s="16" t="n">
        <v>0.170598211828268</v>
      </c>
      <c r="U9" s="16" t="n">
        <v>0.245747046326139</v>
      </c>
      <c r="V9" s="16" t="n">
        <v>0.200306977142976</v>
      </c>
      <c r="W9" s="16"/>
      <c r="X9" s="16" t="n">
        <v>0.221497173598883</v>
      </c>
      <c r="Y9" s="16" t="n">
        <v>0.286819291109592</v>
      </c>
      <c r="Z9" s="16"/>
      <c r="AA9" s="16" t="n">
        <v>0.295422981915273</v>
      </c>
      <c r="AB9" s="16" t="n">
        <v>0.231087381711425</v>
      </c>
      <c r="AC9" s="16" t="n">
        <v>0.229072704553618</v>
      </c>
      <c r="AD9" s="16"/>
      <c r="AE9" s="16" t="n">
        <v>0.267317343036239</v>
      </c>
      <c r="AF9" s="16" t="n">
        <v>0.223648968089985</v>
      </c>
      <c r="AG9" s="16" t="n">
        <v>0.234832213887561</v>
      </c>
      <c r="AH9" s="16"/>
      <c r="AI9" s="16" t="n">
        <v>0.316772338092625</v>
      </c>
      <c r="AJ9" s="16" t="n">
        <v>0.233558397387636</v>
      </c>
    </row>
    <row r="10">
      <c r="B10" s="17" t="s">
        <v>201</v>
      </c>
      <c r="C10" s="16" t="n">
        <v>0.387025338890286</v>
      </c>
      <c r="D10" s="16" t="n">
        <v>0.36809935501453</v>
      </c>
      <c r="E10" s="16" t="n">
        <v>0.407324700963726</v>
      </c>
      <c r="F10" s="16"/>
      <c r="G10" s="16" t="n">
        <v>0.397218243355767</v>
      </c>
      <c r="H10" s="16" t="n">
        <v>0.372753450719904</v>
      </c>
      <c r="I10" s="16" t="n">
        <v>0.396276945298892</v>
      </c>
      <c r="J10" s="16"/>
      <c r="K10" s="16" t="n">
        <v>0.391278267649274</v>
      </c>
      <c r="L10" s="16" t="n">
        <v>0.394380493360277</v>
      </c>
      <c r="M10" s="16" t="n">
        <v>0.453474415859021</v>
      </c>
      <c r="N10" s="16" t="n">
        <v>0.383560439126293</v>
      </c>
      <c r="O10" s="16" t="n">
        <v>0.391874462437359</v>
      </c>
      <c r="P10" s="16" t="n">
        <v>0.317012804643037</v>
      </c>
      <c r="Q10" s="16" t="n">
        <v>0.359839554850084</v>
      </c>
      <c r="R10" s="16" t="n">
        <v>0.318521904542744</v>
      </c>
      <c r="S10" s="16" t="n">
        <v>0.432728064409048</v>
      </c>
      <c r="T10" s="16" t="n">
        <v>0.386668657154827</v>
      </c>
      <c r="U10" s="16" t="n">
        <v>0.374712581325906</v>
      </c>
      <c r="V10" s="16" t="n">
        <v>0.380375390948644</v>
      </c>
      <c r="W10" s="16"/>
      <c r="X10" s="16" t="n">
        <v>0.402366333070661</v>
      </c>
      <c r="Y10" s="16" t="n">
        <v>0.360815632996329</v>
      </c>
      <c r="Z10" s="16"/>
      <c r="AA10" s="16" t="n">
        <v>0.387063998381648</v>
      </c>
      <c r="AB10" s="16" t="n">
        <v>0.393546450375908</v>
      </c>
      <c r="AC10" s="16" t="n">
        <v>0.378275125892905</v>
      </c>
      <c r="AD10" s="16"/>
      <c r="AE10" s="16" t="n">
        <v>0.390242444175532</v>
      </c>
      <c r="AF10" s="16" t="n">
        <v>0.392805386537172</v>
      </c>
      <c r="AG10" s="16" t="n">
        <v>0.366143301582347</v>
      </c>
      <c r="AH10" s="16"/>
      <c r="AI10" s="16" t="n">
        <v>0.384486486029958</v>
      </c>
      <c r="AJ10" s="16" t="n">
        <v>0.394909413054884</v>
      </c>
    </row>
    <row r="11">
      <c r="B11" s="17" t="s">
        <v>200</v>
      </c>
      <c r="C11" s="16" t="n">
        <v>0.245109233005005</v>
      </c>
      <c r="D11" s="16" t="n">
        <v>0.228193711789562</v>
      </c>
      <c r="E11" s="16" t="n">
        <v>0.262263108523897</v>
      </c>
      <c r="F11" s="16"/>
      <c r="G11" s="16" t="n">
        <v>0.258440335855946</v>
      </c>
      <c r="H11" s="16" t="n">
        <v>0.26360506478802</v>
      </c>
      <c r="I11" s="16" t="n">
        <v>0.222636995788347</v>
      </c>
      <c r="J11" s="16"/>
      <c r="K11" s="16" t="n">
        <v>0.216659195554096</v>
      </c>
      <c r="L11" s="16" t="n">
        <v>0.250482459880048</v>
      </c>
      <c r="M11" s="16" t="n">
        <v>0.216808886699928</v>
      </c>
      <c r="N11" s="16" t="n">
        <v>0.198108414568022</v>
      </c>
      <c r="O11" s="16" t="n">
        <v>0.223939190448604</v>
      </c>
      <c r="P11" s="16" t="n">
        <v>0.264475091631392</v>
      </c>
      <c r="Q11" s="16" t="n">
        <v>0.283516560267781</v>
      </c>
      <c r="R11" s="16" t="n">
        <v>0.182567075251827</v>
      </c>
      <c r="S11" s="16" t="n">
        <v>0.246528958202346</v>
      </c>
      <c r="T11" s="16" t="n">
        <v>0.320200318323488</v>
      </c>
      <c r="U11" s="16" t="n">
        <v>0.275279375389951</v>
      </c>
      <c r="V11" s="16" t="n">
        <v>0.289840873482014</v>
      </c>
      <c r="W11" s="16"/>
      <c r="X11" s="16" t="n">
        <v>0.257837382390206</v>
      </c>
      <c r="Y11" s="16" t="n">
        <v>0.223363507269236</v>
      </c>
      <c r="Z11" s="16"/>
      <c r="AA11" s="16" t="n">
        <v>0.203983685539707</v>
      </c>
      <c r="AB11" s="16" t="n">
        <v>0.248105505041373</v>
      </c>
      <c r="AC11" s="16" t="n">
        <v>0.27080399553091</v>
      </c>
      <c r="AD11" s="16"/>
      <c r="AE11" s="16" t="n">
        <v>0.22900220763023</v>
      </c>
      <c r="AF11" s="16" t="n">
        <v>0.264499768044449</v>
      </c>
      <c r="AG11" s="16" t="n">
        <v>0.246521817176647</v>
      </c>
      <c r="AH11" s="16"/>
      <c r="AI11" s="16" t="n">
        <v>0.20863632024572</v>
      </c>
      <c r="AJ11" s="16" t="n">
        <v>0.245621658974783</v>
      </c>
    </row>
    <row r="12">
      <c r="B12" s="17" t="s">
        <v>199</v>
      </c>
      <c r="C12" s="16" t="n">
        <v>0.0879961768399684</v>
      </c>
      <c r="D12" s="16" t="n">
        <v>0.0822629049047243</v>
      </c>
      <c r="E12" s="16" t="n">
        <v>0.0900155863186918</v>
      </c>
      <c r="F12" s="16"/>
      <c r="G12" s="16" t="n">
        <v>0.0887763462389969</v>
      </c>
      <c r="H12" s="16" t="n">
        <v>0.102840804273055</v>
      </c>
      <c r="I12" s="16" t="n">
        <v>0.073877825052376</v>
      </c>
      <c r="J12" s="16"/>
      <c r="K12" s="16" t="n">
        <v>0.0854848516960581</v>
      </c>
      <c r="L12" s="16" t="n">
        <v>0.0925219793082256</v>
      </c>
      <c r="M12" s="16" t="n">
        <v>0.0621257553959453</v>
      </c>
      <c r="N12" s="16" t="n">
        <v>0.0945800519347809</v>
      </c>
      <c r="O12" s="16" t="n">
        <v>0.11989913162013</v>
      </c>
      <c r="P12" s="16" t="n">
        <v>0.0851600272992702</v>
      </c>
      <c r="Q12" s="16" t="n">
        <v>0.0782993806648095</v>
      </c>
      <c r="R12" s="16" t="n">
        <v>0.07207194611357</v>
      </c>
      <c r="S12" s="16" t="n">
        <v>0.0750087465462262</v>
      </c>
      <c r="T12" s="16" t="n">
        <v>0.104130685902622</v>
      </c>
      <c r="U12" s="16" t="n">
        <v>0.0812961404952359</v>
      </c>
      <c r="V12" s="16" t="n">
        <v>0.129476758426366</v>
      </c>
      <c r="W12" s="16"/>
      <c r="X12" s="16" t="n">
        <v>0.0842262438693265</v>
      </c>
      <c r="Y12" s="16" t="n">
        <v>0.0944370132837275</v>
      </c>
      <c r="Z12" s="16"/>
      <c r="AA12" s="16" t="n">
        <v>0.0835645556918947</v>
      </c>
      <c r="AB12" s="16" t="n">
        <v>0.0916313909515253</v>
      </c>
      <c r="AC12" s="16" t="n">
        <v>0.0863345913205623</v>
      </c>
      <c r="AD12" s="16"/>
      <c r="AE12" s="16" t="n">
        <v>0.0852773201776558</v>
      </c>
      <c r="AF12" s="16" t="n">
        <v>0.0840630060248549</v>
      </c>
      <c r="AG12" s="16" t="n">
        <v>0.103613155917605</v>
      </c>
      <c r="AH12" s="16"/>
      <c r="AI12" s="16" t="n">
        <v>0.0706873745358122</v>
      </c>
      <c r="AJ12" s="16" t="n">
        <v>0.08396306039768</v>
      </c>
    </row>
    <row r="13">
      <c r="B13" s="17" t="s">
        <v>135</v>
      </c>
      <c r="C13" s="16" t="n">
        <v>0.0342544040096052</v>
      </c>
      <c r="D13" s="16" t="n">
        <v>0.0380106367168488</v>
      </c>
      <c r="E13" s="16" t="n">
        <v>0.0295891079852184</v>
      </c>
      <c r="F13" s="16"/>
      <c r="G13" s="16" t="n">
        <v>0.036749208196826</v>
      </c>
      <c r="H13" s="16" t="n">
        <v>0.038116151451893</v>
      </c>
      <c r="I13" s="16" t="n">
        <v>0.029676407006814</v>
      </c>
      <c r="J13" s="16"/>
      <c r="K13" s="16" t="n">
        <v>0.0230291796727958</v>
      </c>
      <c r="L13" s="16" t="n">
        <v>0.0393122146564346</v>
      </c>
      <c r="M13" s="16" t="n">
        <v>0.0620293381792401</v>
      </c>
      <c r="N13" s="16" t="n">
        <v>0.0496232555287475</v>
      </c>
      <c r="O13" s="16" t="n">
        <v>0.0111437036777227</v>
      </c>
      <c r="P13" s="16" t="n">
        <v>0.0384897269174187</v>
      </c>
      <c r="Q13" s="16" t="n">
        <v>0.066038707799277</v>
      </c>
      <c r="R13" s="16" t="n">
        <v>0.0137863765138294</v>
      </c>
      <c r="S13" s="16" t="n">
        <v>0.0297783956086117</v>
      </c>
      <c r="T13" s="16" t="n">
        <v>0.0184021267907952</v>
      </c>
      <c r="U13" s="16" t="n">
        <v>0.0229648564627682</v>
      </c>
      <c r="V13" s="16" t="n">
        <v>0</v>
      </c>
      <c r="W13" s="16"/>
      <c r="X13" s="16" t="n">
        <v>0.0340728670709238</v>
      </c>
      <c r="Y13" s="16" t="n">
        <v>0.0345645553411151</v>
      </c>
      <c r="Z13" s="16"/>
      <c r="AA13" s="16" t="n">
        <v>0.0299647784714778</v>
      </c>
      <c r="AB13" s="16" t="n">
        <v>0.0356292719197692</v>
      </c>
      <c r="AC13" s="16" t="n">
        <v>0.0355135827020043</v>
      </c>
      <c r="AD13" s="16"/>
      <c r="AE13" s="16" t="n">
        <v>0.0281606849803427</v>
      </c>
      <c r="AF13" s="16" t="n">
        <v>0.0349828713035394</v>
      </c>
      <c r="AG13" s="16" t="n">
        <v>0.0488895114358403</v>
      </c>
      <c r="AH13" s="16"/>
      <c r="AI13" s="16" t="n">
        <v>0.0194174810958846</v>
      </c>
      <c r="AJ13" s="16" t="n">
        <v>0.0419474701850182</v>
      </c>
    </row>
    <row r="14">
      <c r="B14" s="17" t="s">
        <v>136</v>
      </c>
      <c r="C14" s="23" t="n">
        <v>0.632640186145421</v>
      </c>
      <c r="D14" s="23" t="n">
        <v>0.651532746588865</v>
      </c>
      <c r="E14" s="23" t="n">
        <v>0.618132197172193</v>
      </c>
      <c r="F14" s="23"/>
      <c r="G14" s="23" t="n">
        <v>0.616034109708232</v>
      </c>
      <c r="H14" s="23" t="n">
        <v>0.595437979487032</v>
      </c>
      <c r="I14" s="23" t="n">
        <v>0.673808772152463</v>
      </c>
      <c r="J14" s="23"/>
      <c r="K14" s="23" t="n">
        <v>0.67482677307705</v>
      </c>
      <c r="L14" s="23" t="n">
        <v>0.617683346155292</v>
      </c>
      <c r="M14" s="23" t="n">
        <v>0.659036019724887</v>
      </c>
      <c r="N14" s="23" t="n">
        <v>0.657688277968449</v>
      </c>
      <c r="O14" s="23" t="n">
        <v>0.645017974253544</v>
      </c>
      <c r="P14" s="23" t="n">
        <v>0.611875154151919</v>
      </c>
      <c r="Q14" s="23" t="n">
        <v>0.572145351268133</v>
      </c>
      <c r="R14" s="23" t="n">
        <v>0.731574602120773</v>
      </c>
      <c r="S14" s="23" t="n">
        <v>0.648683899642816</v>
      </c>
      <c r="T14" s="23" t="n">
        <v>0.557266868983095</v>
      </c>
      <c r="U14" s="23" t="n">
        <v>0.620459627652045</v>
      </c>
      <c r="V14" s="23" t="n">
        <v>0.58068236809162</v>
      </c>
      <c r="W14" s="23"/>
      <c r="X14" s="23" t="n">
        <v>0.623863506669544</v>
      </c>
      <c r="Y14" s="23" t="n">
        <v>0.647634924105921</v>
      </c>
      <c r="Z14" s="23"/>
      <c r="AA14" s="23" t="n">
        <v>0.682486980296921</v>
      </c>
      <c r="AB14" s="23" t="n">
        <v>0.624633832087333</v>
      </c>
      <c r="AC14" s="23" t="n">
        <v>0.607347830446524</v>
      </c>
      <c r="AD14" s="23"/>
      <c r="AE14" s="23" t="n">
        <v>0.657559787211771</v>
      </c>
      <c r="AF14" s="23" t="n">
        <v>0.616454354627157</v>
      </c>
      <c r="AG14" s="23" t="n">
        <v>0.600975515469908</v>
      </c>
      <c r="AH14" s="23"/>
      <c r="AI14" s="23" t="n">
        <v>0.701258824122583</v>
      </c>
      <c r="AJ14" s="23" t="n">
        <v>0.628467810442519</v>
      </c>
    </row>
    <row r="15">
      <c r="B15" s="17" t="s">
        <v>137</v>
      </c>
      <c r="C15" s="23" t="n">
        <v>0.122250580849574</v>
      </c>
      <c r="D15" s="23" t="n">
        <v>0.120273541621573</v>
      </c>
      <c r="E15" s="23" t="n">
        <v>0.11960469430391</v>
      </c>
      <c r="F15" s="23"/>
      <c r="G15" s="23" t="n">
        <v>0.125525554435823</v>
      </c>
      <c r="H15" s="23" t="n">
        <v>0.140956955724948</v>
      </c>
      <c r="I15" s="23" t="n">
        <v>0.10355423205919</v>
      </c>
      <c r="J15" s="23"/>
      <c r="K15" s="23" t="n">
        <v>0.108514031368854</v>
      </c>
      <c r="L15" s="23" t="n">
        <v>0.13183419396466</v>
      </c>
      <c r="M15" s="23" t="n">
        <v>0.124155093575185</v>
      </c>
      <c r="N15" s="23" t="n">
        <v>0.144203307463528</v>
      </c>
      <c r="O15" s="23" t="n">
        <v>0.131042835297852</v>
      </c>
      <c r="P15" s="23" t="n">
        <v>0.123649754216689</v>
      </c>
      <c r="Q15" s="23" t="n">
        <v>0.144338088464087</v>
      </c>
      <c r="R15" s="23" t="n">
        <v>0.0858583226273994</v>
      </c>
      <c r="S15" s="23" t="n">
        <v>0.104787142154838</v>
      </c>
      <c r="T15" s="23" t="n">
        <v>0.122532812693418</v>
      </c>
      <c r="U15" s="23" t="n">
        <v>0.104260996958004</v>
      </c>
      <c r="V15" s="23" t="n">
        <v>0.129476758426366</v>
      </c>
      <c r="W15" s="23"/>
      <c r="X15" s="23" t="n">
        <v>0.11829911094025</v>
      </c>
      <c r="Y15" s="23" t="n">
        <v>0.129001568624843</v>
      </c>
      <c r="Z15" s="23"/>
      <c r="AA15" s="23" t="n">
        <v>0.113529334163372</v>
      </c>
      <c r="AB15" s="23" t="n">
        <v>0.127260662871294</v>
      </c>
      <c r="AC15" s="23" t="n">
        <v>0.121848174022567</v>
      </c>
      <c r="AD15" s="23"/>
      <c r="AE15" s="23" t="n">
        <v>0.113438005157999</v>
      </c>
      <c r="AF15" s="23" t="n">
        <v>0.119045877328394</v>
      </c>
      <c r="AG15" s="23" t="n">
        <v>0.152502667353445</v>
      </c>
      <c r="AH15" s="23"/>
      <c r="AI15" s="23" t="n">
        <v>0.0901048556316969</v>
      </c>
      <c r="AJ15" s="23" t="n">
        <v>0.125910530582698</v>
      </c>
    </row>
    <row r="16">
      <c r="B16" s="17" t="s">
        <v>138</v>
      </c>
      <c r="C16" s="24" t="n">
        <v>0.510389605295848</v>
      </c>
      <c r="D16" s="24" t="n">
        <v>0.531259204967292</v>
      </c>
      <c r="E16" s="24" t="n">
        <v>0.498527502868283</v>
      </c>
      <c r="F16" s="24"/>
      <c r="G16" s="24" t="n">
        <v>0.490508555272409</v>
      </c>
      <c r="H16" s="24" t="n">
        <v>0.454481023762083</v>
      </c>
      <c r="I16" s="24" t="n">
        <v>0.570254540093273</v>
      </c>
      <c r="J16" s="24"/>
      <c r="K16" s="24" t="n">
        <v>0.566312741708196</v>
      </c>
      <c r="L16" s="24" t="n">
        <v>0.485849152190632</v>
      </c>
      <c r="M16" s="24" t="n">
        <v>0.534880926149701</v>
      </c>
      <c r="N16" s="24" t="n">
        <v>0.513484970504921</v>
      </c>
      <c r="O16" s="24" t="n">
        <v>0.513975138955691</v>
      </c>
      <c r="P16" s="24" t="n">
        <v>0.48822539993523</v>
      </c>
      <c r="Q16" s="24" t="n">
        <v>0.427807262804046</v>
      </c>
      <c r="R16" s="24" t="n">
        <v>0.645716279493374</v>
      </c>
      <c r="S16" s="24" t="n">
        <v>0.543896757487978</v>
      </c>
      <c r="T16" s="24" t="n">
        <v>0.434734056289677</v>
      </c>
      <c r="U16" s="24" t="n">
        <v>0.516198630694041</v>
      </c>
      <c r="V16" s="24" t="n">
        <v>0.451205609665253</v>
      </c>
      <c r="W16" s="24"/>
      <c r="X16" s="24" t="n">
        <v>0.505564395729294</v>
      </c>
      <c r="Y16" s="24" t="n">
        <v>0.518633355481079</v>
      </c>
      <c r="Z16" s="24"/>
      <c r="AA16" s="24" t="n">
        <v>0.568957646133548</v>
      </c>
      <c r="AB16" s="24" t="n">
        <v>0.497373169216038</v>
      </c>
      <c r="AC16" s="24" t="n">
        <v>0.485499656423957</v>
      </c>
      <c r="AD16" s="24"/>
      <c r="AE16" s="24" t="n">
        <v>0.544121782053772</v>
      </c>
      <c r="AF16" s="24" t="n">
        <v>0.497408477298762</v>
      </c>
      <c r="AG16" s="24" t="n">
        <v>0.448472848116463</v>
      </c>
      <c r="AH16" s="24"/>
      <c r="AI16" s="24" t="n">
        <v>0.611153968490886</v>
      </c>
      <c r="AJ16" s="24" t="n">
        <v>0.502557279859821</v>
      </c>
    </row>
    <row r="17">
      <c r="B17" s="18"/>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374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372</v>
      </c>
      <c r="C9" s="16" t="n">
        <v>0.498500601940305</v>
      </c>
      <c r="D9" s="16" t="n">
        <v>0.516679631400566</v>
      </c>
      <c r="E9" s="16" t="n">
        <v>0.48481609220007</v>
      </c>
      <c r="F9" s="16"/>
      <c r="G9" s="16" t="n">
        <v>0.499348489494111</v>
      </c>
      <c r="H9" s="16" t="n">
        <v>0.461565214721532</v>
      </c>
      <c r="I9" s="16" t="n">
        <v>0.532527358224977</v>
      </c>
      <c r="J9" s="16"/>
      <c r="K9" s="16" t="n">
        <v>0.537211810704114</v>
      </c>
      <c r="L9" s="16" t="n">
        <v>0.54185547516077</v>
      </c>
      <c r="M9" s="16" t="n">
        <v>0.444967382690655</v>
      </c>
      <c r="N9" s="16" t="n">
        <v>0.491041043813477</v>
      </c>
      <c r="O9" s="16" t="n">
        <v>0.522349119931096</v>
      </c>
      <c r="P9" s="16" t="n">
        <v>0.503130780163221</v>
      </c>
      <c r="Q9" s="16" t="n">
        <v>0.463337055534318</v>
      </c>
      <c r="R9" s="16" t="n">
        <v>0.51413506481439</v>
      </c>
      <c r="S9" s="16" t="n">
        <v>0.523520361192678</v>
      </c>
      <c r="T9" s="16" t="n">
        <v>0.415691676545045</v>
      </c>
      <c r="U9" s="16" t="n">
        <v>0.510245535556764</v>
      </c>
      <c r="V9" s="16" t="n">
        <v>0.399178155687963</v>
      </c>
      <c r="W9" s="16"/>
      <c r="X9" s="16" t="n">
        <v>0.483117434977066</v>
      </c>
      <c r="Y9" s="16" t="n">
        <v>0.524782358981835</v>
      </c>
      <c r="Z9" s="16"/>
      <c r="AA9" s="16" t="n">
        <v>0.572781651016469</v>
      </c>
      <c r="AB9" s="16" t="n">
        <v>0.488130875808979</v>
      </c>
      <c r="AC9" s="16" t="n">
        <v>0.45872202940739</v>
      </c>
      <c r="AD9" s="16"/>
      <c r="AE9" s="16" t="n">
        <v>0.548251474208282</v>
      </c>
      <c r="AF9" s="16" t="n">
        <v>0.464988606459617</v>
      </c>
      <c r="AG9" s="16" t="n">
        <v>0.437839455512882</v>
      </c>
      <c r="AH9" s="16"/>
      <c r="AI9" s="16" t="n">
        <v>0.601250674354665</v>
      </c>
      <c r="AJ9" s="16" t="n">
        <v>0.477772921185526</v>
      </c>
    </row>
    <row r="10">
      <c r="B10" s="17" t="s">
        <v>373</v>
      </c>
      <c r="C10" s="16" t="n">
        <v>0.152842306553898</v>
      </c>
      <c r="D10" s="16" t="n">
        <v>0.157748040377006</v>
      </c>
      <c r="E10" s="16" t="n">
        <v>0.146367590524447</v>
      </c>
      <c r="F10" s="16"/>
      <c r="G10" s="16" t="n">
        <v>0.138017206054261</v>
      </c>
      <c r="H10" s="16" t="n">
        <v>0.159328313338031</v>
      </c>
      <c r="I10" s="16" t="n">
        <v>0.152663570128287</v>
      </c>
      <c r="J10" s="16"/>
      <c r="K10" s="16" t="n">
        <v>0.15272582943729</v>
      </c>
      <c r="L10" s="16" t="n">
        <v>0.142003607712125</v>
      </c>
      <c r="M10" s="16" t="n">
        <v>0.200458402340827</v>
      </c>
      <c r="N10" s="16" t="n">
        <v>0.167541617420224</v>
      </c>
      <c r="O10" s="16" t="n">
        <v>0.176892426208458</v>
      </c>
      <c r="P10" s="16" t="n">
        <v>0.126266635620298</v>
      </c>
      <c r="Q10" s="16" t="n">
        <v>0.171822113943277</v>
      </c>
      <c r="R10" s="16" t="n">
        <v>0.116120627982541</v>
      </c>
      <c r="S10" s="16" t="n">
        <v>0.108301126478991</v>
      </c>
      <c r="T10" s="16" t="n">
        <v>0.17349001884254</v>
      </c>
      <c r="U10" s="16" t="n">
        <v>0.109618489975799</v>
      </c>
      <c r="V10" s="16" t="n">
        <v>0.228277274765784</v>
      </c>
      <c r="W10" s="16"/>
      <c r="X10" s="16" t="n">
        <v>0.15173674864795</v>
      </c>
      <c r="Y10" s="16" t="n">
        <v>0.154731124659357</v>
      </c>
      <c r="Z10" s="16"/>
      <c r="AA10" s="16" t="n">
        <v>0.147851471695771</v>
      </c>
      <c r="AB10" s="16" t="n">
        <v>0.140786527944357</v>
      </c>
      <c r="AC10" s="16" t="n">
        <v>0.172572042964323</v>
      </c>
      <c r="AD10" s="16"/>
      <c r="AE10" s="16" t="n">
        <v>0.151503676978861</v>
      </c>
      <c r="AF10" s="16" t="n">
        <v>0.171989099513845</v>
      </c>
      <c r="AG10" s="16" t="n">
        <v>0.115538622522647</v>
      </c>
      <c r="AH10" s="16"/>
      <c r="AI10" s="16" t="n">
        <v>0.131132438662811</v>
      </c>
      <c r="AJ10" s="16" t="n">
        <v>0.159180561656517</v>
      </c>
    </row>
    <row r="11">
      <c r="B11" s="17" t="s">
        <v>269</v>
      </c>
      <c r="C11" s="16" t="n">
        <v>0.179347775858115</v>
      </c>
      <c r="D11" s="16" t="n">
        <v>0.165263589652853</v>
      </c>
      <c r="E11" s="16" t="n">
        <v>0.191969220663533</v>
      </c>
      <c r="F11" s="16"/>
      <c r="G11" s="16" t="n">
        <v>0.181537501738779</v>
      </c>
      <c r="H11" s="16" t="n">
        <v>0.18173796619483</v>
      </c>
      <c r="I11" s="16" t="n">
        <v>0.176259287659661</v>
      </c>
      <c r="J11" s="16"/>
      <c r="K11" s="16" t="n">
        <v>0.161713365510576</v>
      </c>
      <c r="L11" s="16" t="n">
        <v>0.135414092835827</v>
      </c>
      <c r="M11" s="16" t="n">
        <v>0.160045831031725</v>
      </c>
      <c r="N11" s="16" t="n">
        <v>0.18594450393088</v>
      </c>
      <c r="O11" s="16" t="n">
        <v>0.158612451350836</v>
      </c>
      <c r="P11" s="16" t="n">
        <v>0.190846760358567</v>
      </c>
      <c r="Q11" s="16" t="n">
        <v>0.232021550300535</v>
      </c>
      <c r="R11" s="16" t="n">
        <v>0.179805059335624</v>
      </c>
      <c r="S11" s="16" t="n">
        <v>0.205129986849032</v>
      </c>
      <c r="T11" s="16" t="n">
        <v>0.203115720922043</v>
      </c>
      <c r="U11" s="16" t="n">
        <v>0.193216806017966</v>
      </c>
      <c r="V11" s="16" t="n">
        <v>0.172478740502935</v>
      </c>
      <c r="W11" s="16"/>
      <c r="X11" s="16" t="n">
        <v>0.180038002504704</v>
      </c>
      <c r="Y11" s="16" t="n">
        <v>0.178168540849316</v>
      </c>
      <c r="Z11" s="16"/>
      <c r="AA11" s="16" t="n">
        <v>0.158390612103169</v>
      </c>
      <c r="AB11" s="16" t="n">
        <v>0.172084101699098</v>
      </c>
      <c r="AC11" s="16" t="n">
        <v>0.204199331398251</v>
      </c>
      <c r="AD11" s="16"/>
      <c r="AE11" s="16" t="n">
        <v>0.166044747506671</v>
      </c>
      <c r="AF11" s="16" t="n">
        <v>0.179846150072698</v>
      </c>
      <c r="AG11" s="16" t="n">
        <v>0.213627483900713</v>
      </c>
      <c r="AH11" s="16"/>
      <c r="AI11" s="16" t="n">
        <v>0.157403317035378</v>
      </c>
      <c r="AJ11" s="16" t="n">
        <v>0.172422746958009</v>
      </c>
    </row>
    <row r="12">
      <c r="B12" s="17" t="s">
        <v>270</v>
      </c>
      <c r="C12" s="22" t="n">
        <v>0.169309315647683</v>
      </c>
      <c r="D12" s="22" t="n">
        <v>0.160308738569575</v>
      </c>
      <c r="E12" s="22" t="n">
        <v>0.176847096611949</v>
      </c>
      <c r="F12" s="22"/>
      <c r="G12" s="22" t="n">
        <v>0.181096802712849</v>
      </c>
      <c r="H12" s="22" t="n">
        <v>0.197368505745607</v>
      </c>
      <c r="I12" s="22" t="n">
        <v>0.138549783987074</v>
      </c>
      <c r="J12" s="22"/>
      <c r="K12" s="22" t="n">
        <v>0.14834899434802</v>
      </c>
      <c r="L12" s="22" t="n">
        <v>0.180726824291278</v>
      </c>
      <c r="M12" s="22" t="n">
        <v>0.194528383936793</v>
      </c>
      <c r="N12" s="22" t="n">
        <v>0.155472834835419</v>
      </c>
      <c r="O12" s="22" t="n">
        <v>0.14214600250961</v>
      </c>
      <c r="P12" s="22" t="n">
        <v>0.179755823857914</v>
      </c>
      <c r="Q12" s="22" t="n">
        <v>0.132819280221871</v>
      </c>
      <c r="R12" s="22" t="n">
        <v>0.189939247867445</v>
      </c>
      <c r="S12" s="22" t="n">
        <v>0.163048525479299</v>
      </c>
      <c r="T12" s="22" t="n">
        <v>0.207702583690373</v>
      </c>
      <c r="U12" s="22" t="n">
        <v>0.186919168449471</v>
      </c>
      <c r="V12" s="22" t="n">
        <v>0.200065829043318</v>
      </c>
      <c r="W12" s="22"/>
      <c r="X12" s="22" t="n">
        <v>0.18510781387028</v>
      </c>
      <c r="Y12" s="22" t="n">
        <v>0.142317975509492</v>
      </c>
      <c r="Z12" s="22"/>
      <c r="AA12" s="22" t="n">
        <v>0.120976265184591</v>
      </c>
      <c r="AB12" s="22" t="n">
        <v>0.198998494547565</v>
      </c>
      <c r="AC12" s="22" t="n">
        <v>0.164506596230035</v>
      </c>
      <c r="AD12" s="22"/>
      <c r="AE12" s="22" t="n">
        <v>0.134200101306186</v>
      </c>
      <c r="AF12" s="22" t="n">
        <v>0.183176143953841</v>
      </c>
      <c r="AG12" s="22" t="n">
        <v>0.232994438063757</v>
      </c>
      <c r="AH12" s="22"/>
      <c r="AI12" s="22" t="n">
        <v>0.110213569947145</v>
      </c>
      <c r="AJ12" s="22" t="n">
        <v>0.190623770199948</v>
      </c>
    </row>
    <row r="13">
      <c r="B13" s="18"/>
    </row>
    <row r="14">
      <c r="B14" t="s">
        <v>63</v>
      </c>
    </row>
    <row r="15">
      <c r="B15" t="s">
        <v>64</v>
      </c>
    </row>
    <row r="17">
      <c r="B17"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374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375</v>
      </c>
      <c r="C9" s="16" t="n">
        <v>0.553533103727333</v>
      </c>
      <c r="D9" s="16" t="n">
        <v>0.585764674494904</v>
      </c>
      <c r="E9" s="16" t="n">
        <v>0.52353002816043</v>
      </c>
      <c r="F9" s="16"/>
      <c r="G9" s="16" t="n">
        <v>0.538788938021576</v>
      </c>
      <c r="H9" s="16" t="n">
        <v>0.536959376892912</v>
      </c>
      <c r="I9" s="16" t="n">
        <v>0.574775275181973</v>
      </c>
      <c r="J9" s="16"/>
      <c r="K9" s="16" t="n">
        <v>0.60324640661334</v>
      </c>
      <c r="L9" s="16" t="n">
        <v>0.5410232449987</v>
      </c>
      <c r="M9" s="16" t="n">
        <v>0.524526154029664</v>
      </c>
      <c r="N9" s="16" t="n">
        <v>0.535457846648369</v>
      </c>
      <c r="O9" s="16" t="n">
        <v>0.568779361528545</v>
      </c>
      <c r="P9" s="16" t="n">
        <v>0.603740605323737</v>
      </c>
      <c r="Q9" s="16" t="n">
        <v>0.558697765289886</v>
      </c>
      <c r="R9" s="16" t="n">
        <v>0.544369305950639</v>
      </c>
      <c r="S9" s="16" t="n">
        <v>0.516491356446971</v>
      </c>
      <c r="T9" s="16" t="n">
        <v>0.529685748015551</v>
      </c>
      <c r="U9" s="16" t="n">
        <v>0.573900650129859</v>
      </c>
      <c r="V9" s="16" t="n">
        <v>0.473985140817281</v>
      </c>
      <c r="W9" s="16"/>
      <c r="X9" s="16" t="n">
        <v>0.529199891375199</v>
      </c>
      <c r="Y9" s="16" t="n">
        <v>0.595105790067342</v>
      </c>
      <c r="Z9" s="16"/>
      <c r="AA9" s="16" t="n">
        <v>0.599618799534134</v>
      </c>
      <c r="AB9" s="16" t="n">
        <v>0.539124042245548</v>
      </c>
      <c r="AC9" s="16" t="n">
        <v>0.539521075342915</v>
      </c>
      <c r="AD9" s="16"/>
      <c r="AE9" s="16" t="n">
        <v>0.590707279920672</v>
      </c>
      <c r="AF9" s="16" t="n">
        <v>0.529143160066936</v>
      </c>
      <c r="AG9" s="16" t="n">
        <v>0.506818635283717</v>
      </c>
      <c r="AH9" s="16"/>
      <c r="AI9" s="16" t="n">
        <v>0.618346031159191</v>
      </c>
      <c r="AJ9" s="16" t="n">
        <v>0.526147263766021</v>
      </c>
    </row>
    <row r="10">
      <c r="B10" s="17" t="s">
        <v>376</v>
      </c>
      <c r="C10" s="16" t="n">
        <v>0.154930428250844</v>
      </c>
      <c r="D10" s="16" t="n">
        <v>0.153438608165413</v>
      </c>
      <c r="E10" s="16" t="n">
        <v>0.155703257261942</v>
      </c>
      <c r="F10" s="16"/>
      <c r="G10" s="16" t="n">
        <v>0.12104826726448</v>
      </c>
      <c r="H10" s="16" t="n">
        <v>0.16937745650696</v>
      </c>
      <c r="I10" s="16" t="n">
        <v>0.154872174771724</v>
      </c>
      <c r="J10" s="16"/>
      <c r="K10" s="16" t="n">
        <v>0.169274318352929</v>
      </c>
      <c r="L10" s="16" t="n">
        <v>0.141029101788037</v>
      </c>
      <c r="M10" s="16" t="n">
        <v>0.190446773954108</v>
      </c>
      <c r="N10" s="16" t="n">
        <v>0.159826974697609</v>
      </c>
      <c r="O10" s="16" t="n">
        <v>0.121737100337226</v>
      </c>
      <c r="P10" s="16" t="n">
        <v>0.147219224068929</v>
      </c>
      <c r="Q10" s="16" t="n">
        <v>0.142071502915477</v>
      </c>
      <c r="R10" s="16" t="n">
        <v>0.151084746747377</v>
      </c>
      <c r="S10" s="16" t="n">
        <v>0.180964633382401</v>
      </c>
      <c r="T10" s="16" t="n">
        <v>0.134350647901027</v>
      </c>
      <c r="U10" s="16" t="n">
        <v>0.105930480296615</v>
      </c>
      <c r="V10" s="16" t="n">
        <v>0.22375981301784</v>
      </c>
      <c r="W10" s="16"/>
      <c r="X10" s="16" t="n">
        <v>0.158275892881511</v>
      </c>
      <c r="Y10" s="16" t="n">
        <v>0.149214785378064</v>
      </c>
      <c r="Z10" s="16"/>
      <c r="AA10" s="16" t="n">
        <v>0.167863011627211</v>
      </c>
      <c r="AB10" s="16" t="n">
        <v>0.146787124291969</v>
      </c>
      <c r="AC10" s="16" t="n">
        <v>0.156482080298909</v>
      </c>
      <c r="AD10" s="16"/>
      <c r="AE10" s="16" t="n">
        <v>0.150280421650146</v>
      </c>
      <c r="AF10" s="16" t="n">
        <v>0.159917830345514</v>
      </c>
      <c r="AG10" s="16" t="n">
        <v>0.156641143044567</v>
      </c>
      <c r="AH10" s="16"/>
      <c r="AI10" s="16" t="n">
        <v>0.166825561241187</v>
      </c>
      <c r="AJ10" s="16" t="n">
        <v>0.162233767979664</v>
      </c>
    </row>
    <row r="11">
      <c r="B11" s="17" t="s">
        <v>269</v>
      </c>
      <c r="C11" s="16" t="n">
        <v>0.122647473001349</v>
      </c>
      <c r="D11" s="16" t="n">
        <v>0.11448176940174</v>
      </c>
      <c r="E11" s="16" t="n">
        <v>0.130162252530531</v>
      </c>
      <c r="F11" s="16"/>
      <c r="G11" s="16" t="n">
        <v>0.134266529829397</v>
      </c>
      <c r="H11" s="16" t="n">
        <v>0.120934589789088</v>
      </c>
      <c r="I11" s="16" t="n">
        <v>0.119651945330331</v>
      </c>
      <c r="J11" s="16"/>
      <c r="K11" s="16" t="n">
        <v>0.101873348805515</v>
      </c>
      <c r="L11" s="16" t="n">
        <v>0.134211412151609</v>
      </c>
      <c r="M11" s="16" t="n">
        <v>0.111911264199767</v>
      </c>
      <c r="N11" s="16" t="n">
        <v>0.109741975518753</v>
      </c>
      <c r="O11" s="16" t="n">
        <v>0.124868512474902</v>
      </c>
      <c r="P11" s="16" t="n">
        <v>0.0934115488155872</v>
      </c>
      <c r="Q11" s="16" t="n">
        <v>0.148830301210088</v>
      </c>
      <c r="R11" s="16" t="n">
        <v>0.0956338604050698</v>
      </c>
      <c r="S11" s="16" t="n">
        <v>0.15441607489394</v>
      </c>
      <c r="T11" s="16" t="n">
        <v>0.147156406822738</v>
      </c>
      <c r="U11" s="16" t="n">
        <v>0.127228554248439</v>
      </c>
      <c r="V11" s="16" t="n">
        <v>0.0863464822714629</v>
      </c>
      <c r="W11" s="16"/>
      <c r="X11" s="16" t="n">
        <v>0.116627606461253</v>
      </c>
      <c r="Y11" s="16" t="n">
        <v>0.132932264826549</v>
      </c>
      <c r="Z11" s="16"/>
      <c r="AA11" s="16" t="n">
        <v>0.100643165409106</v>
      </c>
      <c r="AB11" s="16" t="n">
        <v>0.117247056052597</v>
      </c>
      <c r="AC11" s="16" t="n">
        <v>0.14576312151025</v>
      </c>
      <c r="AD11" s="16"/>
      <c r="AE11" s="16" t="n">
        <v>0.122662651491971</v>
      </c>
      <c r="AF11" s="16" t="n">
        <v>0.12251651314781</v>
      </c>
      <c r="AG11" s="16" t="n">
        <v>0.122886621364804</v>
      </c>
      <c r="AH11" s="16"/>
      <c r="AI11" s="16" t="n">
        <v>0.0976277884183803</v>
      </c>
      <c r="AJ11" s="16" t="n">
        <v>0.113238880938118</v>
      </c>
    </row>
    <row r="12">
      <c r="B12" s="17" t="s">
        <v>270</v>
      </c>
      <c r="C12" s="22" t="n">
        <v>0.168888995020475</v>
      </c>
      <c r="D12" s="22" t="n">
        <v>0.146314947937943</v>
      </c>
      <c r="E12" s="22" t="n">
        <v>0.190604462047098</v>
      </c>
      <c r="F12" s="22"/>
      <c r="G12" s="22" t="n">
        <v>0.205896264884547</v>
      </c>
      <c r="H12" s="22" t="n">
        <v>0.17272857681104</v>
      </c>
      <c r="I12" s="22" t="n">
        <v>0.150700604715972</v>
      </c>
      <c r="J12" s="22"/>
      <c r="K12" s="22" t="n">
        <v>0.125605926228216</v>
      </c>
      <c r="L12" s="22" t="n">
        <v>0.183736241061654</v>
      </c>
      <c r="M12" s="22" t="n">
        <v>0.173115807816461</v>
      </c>
      <c r="N12" s="22" t="n">
        <v>0.194973203135269</v>
      </c>
      <c r="O12" s="22" t="n">
        <v>0.184615025659327</v>
      </c>
      <c r="P12" s="22" t="n">
        <v>0.155628621791747</v>
      </c>
      <c r="Q12" s="22" t="n">
        <v>0.15040043058455</v>
      </c>
      <c r="R12" s="22" t="n">
        <v>0.208912086896914</v>
      </c>
      <c r="S12" s="22" t="n">
        <v>0.148127935276688</v>
      </c>
      <c r="T12" s="22" t="n">
        <v>0.188807197260683</v>
      </c>
      <c r="U12" s="22" t="n">
        <v>0.192940315325087</v>
      </c>
      <c r="V12" s="22" t="n">
        <v>0.215908563893416</v>
      </c>
      <c r="W12" s="22"/>
      <c r="X12" s="22" t="n">
        <v>0.195896609282037</v>
      </c>
      <c r="Y12" s="22" t="n">
        <v>0.122747159728045</v>
      </c>
      <c r="Z12" s="22"/>
      <c r="AA12" s="22" t="n">
        <v>0.131875023429549</v>
      </c>
      <c r="AB12" s="22" t="n">
        <v>0.196841777409885</v>
      </c>
      <c r="AC12" s="22" t="n">
        <v>0.158233722847925</v>
      </c>
      <c r="AD12" s="22"/>
      <c r="AE12" s="22" t="n">
        <v>0.13634964693721</v>
      </c>
      <c r="AF12" s="22" t="n">
        <v>0.18842249643974</v>
      </c>
      <c r="AG12" s="22" t="n">
        <v>0.213653600306913</v>
      </c>
      <c r="AH12" s="22"/>
      <c r="AI12" s="22" t="n">
        <v>0.117200619181242</v>
      </c>
      <c r="AJ12" s="22" t="n">
        <v>0.198380087316196</v>
      </c>
    </row>
    <row r="13">
      <c r="B13" s="18"/>
    </row>
    <row r="14">
      <c r="B14" t="s">
        <v>63</v>
      </c>
    </row>
    <row r="15">
      <c r="B15" t="s">
        <v>64</v>
      </c>
    </row>
    <row r="17">
      <c r="B17"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374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377</v>
      </c>
      <c r="C9" s="16" t="n">
        <v>0.597306300384385</v>
      </c>
      <c r="D9" s="16" t="n">
        <v>0.631686461277522</v>
      </c>
      <c r="E9" s="16" t="n">
        <v>0.565927361833514</v>
      </c>
      <c r="F9" s="16"/>
      <c r="G9" s="16" t="n">
        <v>0.59723945380275</v>
      </c>
      <c r="H9" s="16" t="n">
        <v>0.577355436022074</v>
      </c>
      <c r="I9" s="16" t="n">
        <v>0.615893340386215</v>
      </c>
      <c r="J9" s="16"/>
      <c r="K9" s="16" t="n">
        <v>0.664559524379943</v>
      </c>
      <c r="L9" s="16" t="n">
        <v>0.637934863691087</v>
      </c>
      <c r="M9" s="16" t="n">
        <v>0.565024496599556</v>
      </c>
      <c r="N9" s="16" t="n">
        <v>0.630769714290081</v>
      </c>
      <c r="O9" s="16" t="n">
        <v>0.641094098196213</v>
      </c>
      <c r="P9" s="16" t="n">
        <v>0.580105977821931</v>
      </c>
      <c r="Q9" s="16" t="n">
        <v>0.534307931559067</v>
      </c>
      <c r="R9" s="16" t="n">
        <v>0.567293893447917</v>
      </c>
      <c r="S9" s="16" t="n">
        <v>0.557656745966793</v>
      </c>
      <c r="T9" s="16" t="n">
        <v>0.553000442814914</v>
      </c>
      <c r="U9" s="16" t="n">
        <v>0.631632549979639</v>
      </c>
      <c r="V9" s="16" t="n">
        <v>0.455575604235213</v>
      </c>
      <c r="W9" s="16"/>
      <c r="X9" s="16" t="n">
        <v>0.561024673761043</v>
      </c>
      <c r="Y9" s="16" t="n">
        <v>0.65929255446749</v>
      </c>
      <c r="Z9" s="16"/>
      <c r="AA9" s="16" t="n">
        <v>0.650382424015357</v>
      </c>
      <c r="AB9" s="16" t="n">
        <v>0.585920354478328</v>
      </c>
      <c r="AC9" s="16" t="n">
        <v>0.574201963714157</v>
      </c>
      <c r="AD9" s="16"/>
      <c r="AE9" s="16" t="n">
        <v>0.640699238442716</v>
      </c>
      <c r="AF9" s="16" t="n">
        <v>0.584714467048437</v>
      </c>
      <c r="AG9" s="16" t="n">
        <v>0.508892222843764</v>
      </c>
      <c r="AH9" s="16"/>
      <c r="AI9" s="16" t="n">
        <v>0.669052680668651</v>
      </c>
      <c r="AJ9" s="16" t="n">
        <v>0.583981590077363</v>
      </c>
    </row>
    <row r="10">
      <c r="B10" s="17" t="s">
        <v>378</v>
      </c>
      <c r="C10" s="16" t="n">
        <v>0.159009792711035</v>
      </c>
      <c r="D10" s="16" t="n">
        <v>0.15623395529973</v>
      </c>
      <c r="E10" s="16" t="n">
        <v>0.158342981096099</v>
      </c>
      <c r="F10" s="16"/>
      <c r="G10" s="16" t="n">
        <v>0.187639707758561</v>
      </c>
      <c r="H10" s="16" t="n">
        <v>0.162151989641909</v>
      </c>
      <c r="I10" s="16" t="n">
        <v>0.144778904755733</v>
      </c>
      <c r="J10" s="16"/>
      <c r="K10" s="16" t="n">
        <v>0.158732711154972</v>
      </c>
      <c r="L10" s="16" t="n">
        <v>0.159413512740263</v>
      </c>
      <c r="M10" s="16" t="n">
        <v>0.193722160809752</v>
      </c>
      <c r="N10" s="16" t="n">
        <v>0.116181374560507</v>
      </c>
      <c r="O10" s="16" t="n">
        <v>0.146078298433063</v>
      </c>
      <c r="P10" s="16" t="n">
        <v>0.160491192209058</v>
      </c>
      <c r="Q10" s="16" t="n">
        <v>0.177651278824965</v>
      </c>
      <c r="R10" s="16" t="n">
        <v>0.109317810679211</v>
      </c>
      <c r="S10" s="16" t="n">
        <v>0.167411732552361</v>
      </c>
      <c r="T10" s="16" t="n">
        <v>0.202730723760112</v>
      </c>
      <c r="U10" s="16" t="n">
        <v>0.108383689616059</v>
      </c>
      <c r="V10" s="16" t="n">
        <v>0.156183728223878</v>
      </c>
      <c r="W10" s="16"/>
      <c r="X10" s="16" t="n">
        <v>0.180081215110281</v>
      </c>
      <c r="Y10" s="16" t="n">
        <v>0.123009793143988</v>
      </c>
      <c r="Z10" s="16"/>
      <c r="AA10" s="16" t="n">
        <v>0.155483017923442</v>
      </c>
      <c r="AB10" s="16" t="n">
        <v>0.170087510738623</v>
      </c>
      <c r="AC10" s="16" t="n">
        <v>0.146739995995263</v>
      </c>
      <c r="AD10" s="16"/>
      <c r="AE10" s="16" t="n">
        <v>0.149304634786679</v>
      </c>
      <c r="AF10" s="16" t="n">
        <v>0.152577430058383</v>
      </c>
      <c r="AG10" s="16" t="n">
        <v>0.198521248956452</v>
      </c>
      <c r="AH10" s="16"/>
      <c r="AI10" s="16" t="n">
        <v>0.147148774940823</v>
      </c>
      <c r="AJ10" s="16" t="n">
        <v>0.178102475671674</v>
      </c>
    </row>
    <row r="11">
      <c r="B11" s="17" t="s">
        <v>269</v>
      </c>
      <c r="C11" s="16" t="n">
        <v>0.120652503528226</v>
      </c>
      <c r="D11" s="16" t="n">
        <v>0.11342741933152</v>
      </c>
      <c r="E11" s="16" t="n">
        <v>0.130129822270521</v>
      </c>
      <c r="F11" s="16"/>
      <c r="G11" s="16" t="n">
        <v>0.0988793479463261</v>
      </c>
      <c r="H11" s="16" t="n">
        <v>0.126499511071661</v>
      </c>
      <c r="I11" s="16" t="n">
        <v>0.123812437268446</v>
      </c>
      <c r="J11" s="16"/>
      <c r="K11" s="16" t="n">
        <v>0.0946787028895213</v>
      </c>
      <c r="L11" s="16" t="n">
        <v>0.117067309128489</v>
      </c>
      <c r="M11" s="16" t="n">
        <v>0.101504579836575</v>
      </c>
      <c r="N11" s="16" t="n">
        <v>0.0956768133587337</v>
      </c>
      <c r="O11" s="16" t="n">
        <v>0.0879393401704724</v>
      </c>
      <c r="P11" s="16" t="n">
        <v>0.139421500259805</v>
      </c>
      <c r="Q11" s="16" t="n">
        <v>0.154184174284999</v>
      </c>
      <c r="R11" s="16" t="n">
        <v>0.140260685978938</v>
      </c>
      <c r="S11" s="16" t="n">
        <v>0.142180137306058</v>
      </c>
      <c r="T11" s="16" t="n">
        <v>0.117002164648285</v>
      </c>
      <c r="U11" s="16" t="n">
        <v>0.105873395161913</v>
      </c>
      <c r="V11" s="16" t="n">
        <v>0.251730110640649</v>
      </c>
      <c r="W11" s="16"/>
      <c r="X11" s="16" t="n">
        <v>0.123723754482803</v>
      </c>
      <c r="Y11" s="16" t="n">
        <v>0.115405347881104</v>
      </c>
      <c r="Z11" s="16"/>
      <c r="AA11" s="16" t="n">
        <v>0.0840979653044706</v>
      </c>
      <c r="AB11" s="16" t="n">
        <v>0.117298522127133</v>
      </c>
      <c r="AC11" s="16" t="n">
        <v>0.151539672355629</v>
      </c>
      <c r="AD11" s="16"/>
      <c r="AE11" s="16" t="n">
        <v>0.105728791176096</v>
      </c>
      <c r="AF11" s="16" t="n">
        <v>0.122466390985423</v>
      </c>
      <c r="AG11" s="16" t="n">
        <v>0.156430652027967</v>
      </c>
      <c r="AH11" s="16"/>
      <c r="AI11" s="16" t="n">
        <v>0.0891390031981413</v>
      </c>
      <c r="AJ11" s="16" t="n">
        <v>0.0955049719481362</v>
      </c>
    </row>
    <row r="12">
      <c r="B12" s="17" t="s">
        <v>270</v>
      </c>
      <c r="C12" s="22" t="n">
        <v>0.123031403376354</v>
      </c>
      <c r="D12" s="22" t="n">
        <v>0.0986521640912282</v>
      </c>
      <c r="E12" s="22" t="n">
        <v>0.145599834799866</v>
      </c>
      <c r="F12" s="22"/>
      <c r="G12" s="22" t="n">
        <v>0.116241490492363</v>
      </c>
      <c r="H12" s="22" t="n">
        <v>0.133993063264356</v>
      </c>
      <c r="I12" s="22" t="n">
        <v>0.115515317589606</v>
      </c>
      <c r="J12" s="22"/>
      <c r="K12" s="22" t="n">
        <v>0.0820290615755639</v>
      </c>
      <c r="L12" s="22" t="n">
        <v>0.0855843144401618</v>
      </c>
      <c r="M12" s="22" t="n">
        <v>0.139748762754117</v>
      </c>
      <c r="N12" s="22" t="n">
        <v>0.157372097790679</v>
      </c>
      <c r="O12" s="22" t="n">
        <v>0.124888263200252</v>
      </c>
      <c r="P12" s="22" t="n">
        <v>0.119981329709206</v>
      </c>
      <c r="Q12" s="22" t="n">
        <v>0.133856615330969</v>
      </c>
      <c r="R12" s="22" t="n">
        <v>0.183127609893934</v>
      </c>
      <c r="S12" s="22" t="n">
        <v>0.132751384174789</v>
      </c>
      <c r="T12" s="22" t="n">
        <v>0.12726666877669</v>
      </c>
      <c r="U12" s="22" t="n">
        <v>0.154110365242389</v>
      </c>
      <c r="V12" s="22" t="n">
        <v>0.13651055690026</v>
      </c>
      <c r="W12" s="22"/>
      <c r="X12" s="22" t="n">
        <v>0.135170356645873</v>
      </c>
      <c r="Y12" s="22" t="n">
        <v>0.102292304507417</v>
      </c>
      <c r="Z12" s="22"/>
      <c r="AA12" s="22" t="n">
        <v>0.110036592756731</v>
      </c>
      <c r="AB12" s="22" t="n">
        <v>0.126693612655915</v>
      </c>
      <c r="AC12" s="22" t="n">
        <v>0.127518367934951</v>
      </c>
      <c r="AD12" s="22"/>
      <c r="AE12" s="22" t="n">
        <v>0.104267335594509</v>
      </c>
      <c r="AF12" s="22" t="n">
        <v>0.140241711907757</v>
      </c>
      <c r="AG12" s="22" t="n">
        <v>0.136155876171817</v>
      </c>
      <c r="AH12" s="22"/>
      <c r="AI12" s="22" t="n">
        <v>0.0946595411923845</v>
      </c>
      <c r="AJ12" s="22" t="n">
        <v>0.142410962302826</v>
      </c>
    </row>
    <row r="13">
      <c r="B13" s="18"/>
    </row>
    <row r="14">
      <c r="B14" t="s">
        <v>63</v>
      </c>
    </row>
    <row r="15">
      <c r="B15" t="s">
        <v>64</v>
      </c>
    </row>
    <row r="17">
      <c r="B17"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374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379</v>
      </c>
      <c r="C9" s="16" t="n">
        <v>0.535296852251139</v>
      </c>
      <c r="D9" s="16" t="n">
        <v>0.56500621753886</v>
      </c>
      <c r="E9" s="16" t="n">
        <v>0.507928511182423</v>
      </c>
      <c r="F9" s="16"/>
      <c r="G9" s="16" t="n">
        <v>0.491404977355019</v>
      </c>
      <c r="H9" s="16" t="n">
        <v>0.530065471226167</v>
      </c>
      <c r="I9" s="16" t="n">
        <v>0.557499195554053</v>
      </c>
      <c r="J9" s="16"/>
      <c r="K9" s="16" t="n">
        <v>0.559668900325013</v>
      </c>
      <c r="L9" s="16" t="n">
        <v>0.514029278541579</v>
      </c>
      <c r="M9" s="16" t="n">
        <v>0.523604041922438</v>
      </c>
      <c r="N9" s="16" t="n">
        <v>0.578401856593384</v>
      </c>
      <c r="O9" s="16" t="n">
        <v>0.628216573490913</v>
      </c>
      <c r="P9" s="16" t="n">
        <v>0.579711097588771</v>
      </c>
      <c r="Q9" s="16" t="n">
        <v>0.499338730141183</v>
      </c>
      <c r="R9" s="16" t="n">
        <v>0.456374418879538</v>
      </c>
      <c r="S9" s="16" t="n">
        <v>0.549221890247613</v>
      </c>
      <c r="T9" s="16" t="n">
        <v>0.405298703083822</v>
      </c>
      <c r="U9" s="16" t="n">
        <v>0.564582551873809</v>
      </c>
      <c r="V9" s="16" t="n">
        <v>0.511490408933298</v>
      </c>
      <c r="W9" s="16"/>
      <c r="X9" s="16" t="n">
        <v>0.515025375854348</v>
      </c>
      <c r="Y9" s="16" t="n">
        <v>0.569930164026713</v>
      </c>
      <c r="Z9" s="16"/>
      <c r="AA9" s="16" t="n">
        <v>0.594124992643552</v>
      </c>
      <c r="AB9" s="16" t="n">
        <v>0.524937143687546</v>
      </c>
      <c r="AC9" s="16" t="n">
        <v>0.506665552371693</v>
      </c>
      <c r="AD9" s="16"/>
      <c r="AE9" s="16" t="n">
        <v>0.575499755997763</v>
      </c>
      <c r="AF9" s="16" t="n">
        <v>0.523258404373222</v>
      </c>
      <c r="AG9" s="16" t="n">
        <v>0.454177054188296</v>
      </c>
      <c r="AH9" s="16"/>
      <c r="AI9" s="16" t="n">
        <v>0.627387118162639</v>
      </c>
      <c r="AJ9" s="16" t="n">
        <v>0.528441353235191</v>
      </c>
    </row>
    <row r="10">
      <c r="B10" s="17" t="s">
        <v>380</v>
      </c>
      <c r="C10" s="16" t="n">
        <v>0.125396389292988</v>
      </c>
      <c r="D10" s="16" t="n">
        <v>0.125150378386505</v>
      </c>
      <c r="E10" s="16" t="n">
        <v>0.12680621699295</v>
      </c>
      <c r="F10" s="16"/>
      <c r="G10" s="16" t="n">
        <v>0.114439154746236</v>
      </c>
      <c r="H10" s="16" t="n">
        <v>0.130561944761615</v>
      </c>
      <c r="I10" s="16" t="n">
        <v>0.124918442757838</v>
      </c>
      <c r="J10" s="16"/>
      <c r="K10" s="16" t="n">
        <v>0.125850996226941</v>
      </c>
      <c r="L10" s="16" t="n">
        <v>0.11226627116419</v>
      </c>
      <c r="M10" s="16" t="n">
        <v>0.152446377235721</v>
      </c>
      <c r="N10" s="16" t="n">
        <v>0.148462503705483</v>
      </c>
      <c r="O10" s="16" t="n">
        <v>0.0671095077613299</v>
      </c>
      <c r="P10" s="16" t="n">
        <v>0.118075661373001</v>
      </c>
      <c r="Q10" s="16" t="n">
        <v>0.15106730952087</v>
      </c>
      <c r="R10" s="16" t="n">
        <v>0.123148054863623</v>
      </c>
      <c r="S10" s="16" t="n">
        <v>0.127772907051699</v>
      </c>
      <c r="T10" s="16" t="n">
        <v>0.141381238173977</v>
      </c>
      <c r="U10" s="16" t="n">
        <v>0.0754906486451401</v>
      </c>
      <c r="V10" s="16" t="n">
        <v>0.166053531465079</v>
      </c>
      <c r="W10" s="16"/>
      <c r="X10" s="16" t="n">
        <v>0.137803215218185</v>
      </c>
      <c r="Y10" s="16" t="n">
        <v>0.104199636673596</v>
      </c>
      <c r="Z10" s="16"/>
      <c r="AA10" s="16" t="n">
        <v>0.134159658236647</v>
      </c>
      <c r="AB10" s="16" t="n">
        <v>0.114174356730127</v>
      </c>
      <c r="AC10" s="16" t="n">
        <v>0.134077220499762</v>
      </c>
      <c r="AD10" s="16"/>
      <c r="AE10" s="16" t="n">
        <v>0.11800635013915</v>
      </c>
      <c r="AF10" s="16" t="n">
        <v>0.128755351941633</v>
      </c>
      <c r="AG10" s="16" t="n">
        <v>0.137861940685969</v>
      </c>
      <c r="AH10" s="16"/>
      <c r="AI10" s="16" t="n">
        <v>0.105966290965181</v>
      </c>
      <c r="AJ10" s="16" t="n">
        <v>0.145765603669678</v>
      </c>
    </row>
    <row r="11">
      <c r="B11" s="17" t="s">
        <v>269</v>
      </c>
      <c r="C11" s="16" t="n">
        <v>0.135824330388773</v>
      </c>
      <c r="D11" s="16" t="n">
        <v>0.125637206922526</v>
      </c>
      <c r="E11" s="16" t="n">
        <v>0.146311312885209</v>
      </c>
      <c r="F11" s="16"/>
      <c r="G11" s="16" t="n">
        <v>0.14255528172075</v>
      </c>
      <c r="H11" s="16" t="n">
        <v>0.136747149557968</v>
      </c>
      <c r="I11" s="16" t="n">
        <v>0.132307364690015</v>
      </c>
      <c r="J11" s="16"/>
      <c r="K11" s="16" t="n">
        <v>0.14852807542137</v>
      </c>
      <c r="L11" s="16" t="n">
        <v>0.158705513720518</v>
      </c>
      <c r="M11" s="16" t="n">
        <v>0.113428793791726</v>
      </c>
      <c r="N11" s="16" t="n">
        <v>0.0526234009760783</v>
      </c>
      <c r="O11" s="16" t="n">
        <v>0.121956476777028</v>
      </c>
      <c r="P11" s="16" t="n">
        <v>0.122428419053132</v>
      </c>
      <c r="Q11" s="16" t="n">
        <v>0.141156298309116</v>
      </c>
      <c r="R11" s="16" t="n">
        <v>0.160020535382769</v>
      </c>
      <c r="S11" s="16" t="n">
        <v>0.129604428289049</v>
      </c>
      <c r="T11" s="16" t="n">
        <v>0.209955311841855</v>
      </c>
      <c r="U11" s="16" t="n">
        <v>0.14809348247381</v>
      </c>
      <c r="V11" s="16" t="n">
        <v>0.106479601607404</v>
      </c>
      <c r="W11" s="16"/>
      <c r="X11" s="16" t="n">
        <v>0.131913507054886</v>
      </c>
      <c r="Y11" s="16" t="n">
        <v>0.14250587450379</v>
      </c>
      <c r="Z11" s="16"/>
      <c r="AA11" s="16" t="n">
        <v>0.111731177911901</v>
      </c>
      <c r="AB11" s="16" t="n">
        <v>0.134629224364646</v>
      </c>
      <c r="AC11" s="16" t="n">
        <v>0.154823821126095</v>
      </c>
      <c r="AD11" s="16"/>
      <c r="AE11" s="16" t="n">
        <v>0.126515521868766</v>
      </c>
      <c r="AF11" s="16" t="n">
        <v>0.133160728966408</v>
      </c>
      <c r="AG11" s="16" t="n">
        <v>0.166240063259574</v>
      </c>
      <c r="AH11" s="16"/>
      <c r="AI11" s="16" t="n">
        <v>0.110461219141234</v>
      </c>
      <c r="AJ11" s="16" t="n">
        <v>0.126204601431456</v>
      </c>
    </row>
    <row r="12">
      <c r="B12" s="17" t="s">
        <v>270</v>
      </c>
      <c r="C12" s="22" t="n">
        <v>0.203482428067101</v>
      </c>
      <c r="D12" s="22" t="n">
        <v>0.18420619715211</v>
      </c>
      <c r="E12" s="22" t="n">
        <v>0.218953958939418</v>
      </c>
      <c r="F12" s="22"/>
      <c r="G12" s="22" t="n">
        <v>0.251600586177995</v>
      </c>
      <c r="H12" s="22" t="n">
        <v>0.20262543445425</v>
      </c>
      <c r="I12" s="22" t="n">
        <v>0.185274996998095</v>
      </c>
      <c r="J12" s="22"/>
      <c r="K12" s="22" t="n">
        <v>0.165952028026675</v>
      </c>
      <c r="L12" s="22" t="n">
        <v>0.214998936573713</v>
      </c>
      <c r="M12" s="22" t="n">
        <v>0.210520787050114</v>
      </c>
      <c r="N12" s="22" t="n">
        <v>0.220512238725055</v>
      </c>
      <c r="O12" s="22" t="n">
        <v>0.182717441970729</v>
      </c>
      <c r="P12" s="22" t="n">
        <v>0.179784821985097</v>
      </c>
      <c r="Q12" s="22" t="n">
        <v>0.208437662028831</v>
      </c>
      <c r="R12" s="22" t="n">
        <v>0.26045699087407</v>
      </c>
      <c r="S12" s="22" t="n">
        <v>0.19340077441164</v>
      </c>
      <c r="T12" s="22" t="n">
        <v>0.243364746900346</v>
      </c>
      <c r="U12" s="22" t="n">
        <v>0.211833317007241</v>
      </c>
      <c r="V12" s="22" t="n">
        <v>0.215976457994219</v>
      </c>
      <c r="W12" s="22"/>
      <c r="X12" s="22" t="n">
        <v>0.215257901872582</v>
      </c>
      <c r="Y12" s="22" t="n">
        <v>0.183364324795901</v>
      </c>
      <c r="Z12" s="22"/>
      <c r="AA12" s="22" t="n">
        <v>0.1599841712079</v>
      </c>
      <c r="AB12" s="22" t="n">
        <v>0.226259275217681</v>
      </c>
      <c r="AC12" s="22" t="n">
        <v>0.20443340600245</v>
      </c>
      <c r="AD12" s="22"/>
      <c r="AE12" s="22" t="n">
        <v>0.179978371994321</v>
      </c>
      <c r="AF12" s="22" t="n">
        <v>0.214825514718737</v>
      </c>
      <c r="AG12" s="22" t="n">
        <v>0.241720941866161</v>
      </c>
      <c r="AH12" s="22"/>
      <c r="AI12" s="22" t="n">
        <v>0.156185371730946</v>
      </c>
      <c r="AJ12" s="22" t="n">
        <v>0.199588441663674</v>
      </c>
    </row>
    <row r="13">
      <c r="B13" s="18"/>
    </row>
    <row r="14">
      <c r="B14" t="s">
        <v>63</v>
      </c>
    </row>
    <row r="15">
      <c r="B15" t="s">
        <v>64</v>
      </c>
    </row>
    <row r="17">
      <c r="B17"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374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381</v>
      </c>
      <c r="C9" s="16" t="n">
        <v>0.472434176044395</v>
      </c>
      <c r="D9" s="16" t="n">
        <v>0.517084678023977</v>
      </c>
      <c r="E9" s="16" t="n">
        <v>0.433168950780946</v>
      </c>
      <c r="F9" s="16"/>
      <c r="G9" s="16" t="n">
        <v>0.45836340075345</v>
      </c>
      <c r="H9" s="16" t="n">
        <v>0.445581642533809</v>
      </c>
      <c r="I9" s="16" t="n">
        <v>0.502972939556596</v>
      </c>
      <c r="J9" s="16"/>
      <c r="K9" s="16" t="n">
        <v>0.547628659817144</v>
      </c>
      <c r="L9" s="16" t="n">
        <v>0.450134631019306</v>
      </c>
      <c r="M9" s="16" t="n">
        <v>0.453812202109552</v>
      </c>
      <c r="N9" s="16" t="n">
        <v>0.413855109651233</v>
      </c>
      <c r="O9" s="16" t="n">
        <v>0.530018389428993</v>
      </c>
      <c r="P9" s="16" t="n">
        <v>0.524947981104131</v>
      </c>
      <c r="Q9" s="16" t="n">
        <v>0.392242585993343</v>
      </c>
      <c r="R9" s="16" t="n">
        <v>0.420159732188028</v>
      </c>
      <c r="S9" s="16" t="n">
        <v>0.451704339616905</v>
      </c>
      <c r="T9" s="16" t="n">
        <v>0.487730642376048</v>
      </c>
      <c r="U9" s="16" t="n">
        <v>0.508689788096802</v>
      </c>
      <c r="V9" s="16" t="n">
        <v>0.402497872226886</v>
      </c>
      <c r="W9" s="16"/>
      <c r="X9" s="16" t="n">
        <v>0.424006284996797</v>
      </c>
      <c r="Y9" s="16" t="n">
        <v>0.555172019921939</v>
      </c>
      <c r="Z9" s="16"/>
      <c r="AA9" s="16" t="n">
        <v>0.536548409288042</v>
      </c>
      <c r="AB9" s="16" t="n">
        <v>0.443471365923532</v>
      </c>
      <c r="AC9" s="16" t="n">
        <v>0.464867579728305</v>
      </c>
      <c r="AD9" s="16"/>
      <c r="AE9" s="16" t="n">
        <v>0.523028404956334</v>
      </c>
      <c r="AF9" s="16" t="n">
        <v>0.46077669570382</v>
      </c>
      <c r="AG9" s="16" t="n">
        <v>0.362893878325094</v>
      </c>
      <c r="AH9" s="16"/>
      <c r="AI9" s="16" t="n">
        <v>0.561361882846329</v>
      </c>
      <c r="AJ9" s="16" t="n">
        <v>0.446050030260106</v>
      </c>
    </row>
    <row r="10">
      <c r="B10" s="17" t="s">
        <v>382</v>
      </c>
      <c r="C10" s="16" t="n">
        <v>0.183443347761551</v>
      </c>
      <c r="D10" s="16" t="n">
        <v>0.164836571401203</v>
      </c>
      <c r="E10" s="16" t="n">
        <v>0.200970086299921</v>
      </c>
      <c r="F10" s="16"/>
      <c r="G10" s="16" t="n">
        <v>0.183669595523806</v>
      </c>
      <c r="H10" s="16" t="n">
        <v>0.199858176273877</v>
      </c>
      <c r="I10" s="16" t="n">
        <v>0.168082986848895</v>
      </c>
      <c r="J10" s="16"/>
      <c r="K10" s="16" t="n">
        <v>0.173989632965979</v>
      </c>
      <c r="L10" s="16" t="n">
        <v>0.17144345902168</v>
      </c>
      <c r="M10" s="16" t="n">
        <v>0.239687121874884</v>
      </c>
      <c r="N10" s="16" t="n">
        <v>0.189151020434659</v>
      </c>
      <c r="O10" s="16" t="n">
        <v>0.181986385524471</v>
      </c>
      <c r="P10" s="16" t="n">
        <v>0.179748073462739</v>
      </c>
      <c r="Q10" s="16" t="n">
        <v>0.167669906466987</v>
      </c>
      <c r="R10" s="16" t="n">
        <v>0.232829804398929</v>
      </c>
      <c r="S10" s="16" t="n">
        <v>0.194779752071441</v>
      </c>
      <c r="T10" s="16" t="n">
        <v>0.188428716855392</v>
      </c>
      <c r="U10" s="16" t="n">
        <v>0.108701096276121</v>
      </c>
      <c r="V10" s="16" t="n">
        <v>0.160031286875928</v>
      </c>
      <c r="W10" s="16"/>
      <c r="X10" s="16" t="n">
        <v>0.203591565463071</v>
      </c>
      <c r="Y10" s="16" t="n">
        <v>0.149020620392302</v>
      </c>
      <c r="Z10" s="16"/>
      <c r="AA10" s="16" t="n">
        <v>0.171374548098172</v>
      </c>
      <c r="AB10" s="16" t="n">
        <v>0.200978039070748</v>
      </c>
      <c r="AC10" s="16" t="n">
        <v>0.168706418745886</v>
      </c>
      <c r="AD10" s="16"/>
      <c r="AE10" s="16" t="n">
        <v>0.178185356911543</v>
      </c>
      <c r="AF10" s="16" t="n">
        <v>0.17895665837044</v>
      </c>
      <c r="AG10" s="16" t="n">
        <v>0.206987489713149</v>
      </c>
      <c r="AH10" s="16"/>
      <c r="AI10" s="16" t="n">
        <v>0.188272231677335</v>
      </c>
      <c r="AJ10" s="16" t="n">
        <v>0.187379951777586</v>
      </c>
    </row>
    <row r="11">
      <c r="B11" s="17" t="s">
        <v>269</v>
      </c>
      <c r="C11" s="16" t="n">
        <v>0.118248948707088</v>
      </c>
      <c r="D11" s="16" t="n">
        <v>0.108069079930818</v>
      </c>
      <c r="E11" s="16" t="n">
        <v>0.127330651468334</v>
      </c>
      <c r="F11" s="16"/>
      <c r="G11" s="16" t="n">
        <v>0.0928454680513769</v>
      </c>
      <c r="H11" s="16" t="n">
        <v>0.128316633294554</v>
      </c>
      <c r="I11" s="16" t="n">
        <v>0.118916142850959</v>
      </c>
      <c r="J11" s="16"/>
      <c r="K11" s="16" t="n">
        <v>0.107586468773742</v>
      </c>
      <c r="L11" s="16" t="n">
        <v>0.107367249810134</v>
      </c>
      <c r="M11" s="16" t="n">
        <v>0.107491658332356</v>
      </c>
      <c r="N11" s="16" t="n">
        <v>0.123163314657675</v>
      </c>
      <c r="O11" s="16" t="n">
        <v>0.113954559897</v>
      </c>
      <c r="P11" s="16" t="n">
        <v>0.108935423554046</v>
      </c>
      <c r="Q11" s="16" t="n">
        <v>0.178940402229048</v>
      </c>
      <c r="R11" s="16" t="n">
        <v>0.0842016932807663</v>
      </c>
      <c r="S11" s="16" t="n">
        <v>0.116492485713517</v>
      </c>
      <c r="T11" s="16" t="n">
        <v>0.105911433443791</v>
      </c>
      <c r="U11" s="16" t="n">
        <v>0.117079757440505</v>
      </c>
      <c r="V11" s="16" t="n">
        <v>0.191430146665969</v>
      </c>
      <c r="W11" s="16"/>
      <c r="X11" s="16" t="n">
        <v>0.120764355491198</v>
      </c>
      <c r="Y11" s="16" t="n">
        <v>0.113951438960325</v>
      </c>
      <c r="Z11" s="16"/>
      <c r="AA11" s="16" t="n">
        <v>0.100170716554102</v>
      </c>
      <c r="AB11" s="16" t="n">
        <v>0.10270536172101</v>
      </c>
      <c r="AC11" s="16" t="n">
        <v>0.152096002335375</v>
      </c>
      <c r="AD11" s="16"/>
      <c r="AE11" s="16" t="n">
        <v>0.114756261345453</v>
      </c>
      <c r="AF11" s="16" t="n">
        <v>0.113535755571208</v>
      </c>
      <c r="AG11" s="16" t="n">
        <v>0.137586431473185</v>
      </c>
      <c r="AH11" s="16"/>
      <c r="AI11" s="16" t="n">
        <v>0.0998114134113695</v>
      </c>
      <c r="AJ11" s="16" t="n">
        <v>0.109524789560667</v>
      </c>
    </row>
    <row r="12">
      <c r="B12" s="17" t="s">
        <v>270</v>
      </c>
      <c r="C12" s="22" t="n">
        <v>0.225873527486966</v>
      </c>
      <c r="D12" s="22" t="n">
        <v>0.210009670644002</v>
      </c>
      <c r="E12" s="22" t="n">
        <v>0.238530311450799</v>
      </c>
      <c r="F12" s="22"/>
      <c r="G12" s="22" t="n">
        <v>0.265121535671366</v>
      </c>
      <c r="H12" s="22" t="n">
        <v>0.22624354789776</v>
      </c>
      <c r="I12" s="22" t="n">
        <v>0.21002793074355</v>
      </c>
      <c r="J12" s="22"/>
      <c r="K12" s="22" t="n">
        <v>0.170795238443135</v>
      </c>
      <c r="L12" s="22" t="n">
        <v>0.27105466014888</v>
      </c>
      <c r="M12" s="22" t="n">
        <v>0.199009017683208</v>
      </c>
      <c r="N12" s="22" t="n">
        <v>0.273830555256434</v>
      </c>
      <c r="O12" s="22" t="n">
        <v>0.174040665149536</v>
      </c>
      <c r="P12" s="22" t="n">
        <v>0.186368521879084</v>
      </c>
      <c r="Q12" s="22" t="n">
        <v>0.261147105310622</v>
      </c>
      <c r="R12" s="22" t="n">
        <v>0.262808770132276</v>
      </c>
      <c r="S12" s="22" t="n">
        <v>0.237023422598137</v>
      </c>
      <c r="T12" s="22" t="n">
        <v>0.217929207324769</v>
      </c>
      <c r="U12" s="22" t="n">
        <v>0.265529358186571</v>
      </c>
      <c r="V12" s="22" t="n">
        <v>0.246040694231217</v>
      </c>
      <c r="W12" s="22"/>
      <c r="X12" s="22" t="n">
        <v>0.251637794048934</v>
      </c>
      <c r="Y12" s="22" t="n">
        <v>0.181855920725434</v>
      </c>
      <c r="Z12" s="22"/>
      <c r="AA12" s="22" t="n">
        <v>0.191906326059685</v>
      </c>
      <c r="AB12" s="22" t="n">
        <v>0.252845233284709</v>
      </c>
      <c r="AC12" s="22" t="n">
        <v>0.214329999190433</v>
      </c>
      <c r="AD12" s="22"/>
      <c r="AE12" s="22" t="n">
        <v>0.18402997678667</v>
      </c>
      <c r="AF12" s="22" t="n">
        <v>0.246730890354532</v>
      </c>
      <c r="AG12" s="22" t="n">
        <v>0.292532200488571</v>
      </c>
      <c r="AH12" s="22"/>
      <c r="AI12" s="22" t="n">
        <v>0.150554472064967</v>
      </c>
      <c r="AJ12" s="22" t="n">
        <v>0.25704522840164</v>
      </c>
    </row>
    <row r="13">
      <c r="B13" s="18"/>
    </row>
    <row r="14">
      <c r="B14" t="s">
        <v>63</v>
      </c>
    </row>
    <row r="15">
      <c r="B15" t="s">
        <v>64</v>
      </c>
    </row>
    <row r="17">
      <c r="B17"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388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383</v>
      </c>
      <c r="C9" s="16" t="n">
        <v>0.198511753081415</v>
      </c>
      <c r="D9" s="16" t="n">
        <v>0.219986050200566</v>
      </c>
      <c r="E9" s="16" t="n">
        <v>0.1810949309186</v>
      </c>
      <c r="F9" s="16"/>
      <c r="G9" s="16" t="n">
        <v>0.242426831590195</v>
      </c>
      <c r="H9" s="16" t="n">
        <v>0.17960875761699</v>
      </c>
      <c r="I9" s="16" t="n">
        <v>0.198752878190575</v>
      </c>
      <c r="J9" s="16"/>
      <c r="K9" s="16" t="n">
        <v>0.280339359560394</v>
      </c>
      <c r="L9" s="16" t="n">
        <v>0.174525860411133</v>
      </c>
      <c r="M9" s="16" t="n">
        <v>0.153717493358989</v>
      </c>
      <c r="N9" s="16" t="n">
        <v>0.215579144489662</v>
      </c>
      <c r="O9" s="16" t="n">
        <v>0.186249253030838</v>
      </c>
      <c r="P9" s="16" t="n">
        <v>0.241543032106564</v>
      </c>
      <c r="Q9" s="16" t="n">
        <v>0.1205097542095</v>
      </c>
      <c r="R9" s="16" t="n">
        <v>0.267753648604823</v>
      </c>
      <c r="S9" s="16" t="n">
        <v>0.168502641971513</v>
      </c>
      <c r="T9" s="16" t="n">
        <v>0.148326336524297</v>
      </c>
      <c r="U9" s="16" t="n">
        <v>0.225616497404334</v>
      </c>
      <c r="V9" s="16" t="n">
        <v>0.226490373783782</v>
      </c>
      <c r="W9" s="16"/>
      <c r="X9" s="16" t="n">
        <v>0.17754768233186</v>
      </c>
      <c r="Y9" s="16" t="n">
        <v>0.234328345032727</v>
      </c>
      <c r="Z9" s="16"/>
      <c r="AA9" s="16" t="n">
        <v>0.244009575046685</v>
      </c>
      <c r="AB9" s="16" t="n">
        <v>0.193257929747588</v>
      </c>
      <c r="AC9" s="16" t="n">
        <v>0.172678749996634</v>
      </c>
      <c r="AD9" s="16"/>
      <c r="AE9" s="16" t="n">
        <v>0.247385027517029</v>
      </c>
      <c r="AF9" s="16" t="n">
        <v>0.161839416193932</v>
      </c>
      <c r="AG9" s="16" t="n">
        <v>0.146926506987588</v>
      </c>
      <c r="AH9" s="16"/>
      <c r="AI9" s="16" t="n">
        <v>0.266158393215975</v>
      </c>
      <c r="AJ9" s="16" t="n">
        <v>0.152565406967438</v>
      </c>
    </row>
    <row r="10">
      <c r="B10" s="17" t="s">
        <v>384</v>
      </c>
      <c r="C10" s="16" t="n">
        <v>0.286912765105529</v>
      </c>
      <c r="D10" s="16" t="n">
        <v>0.306852522042722</v>
      </c>
      <c r="E10" s="16" t="n">
        <v>0.268506151612176</v>
      </c>
      <c r="F10" s="16"/>
      <c r="G10" s="16" t="n">
        <v>0.280616517972446</v>
      </c>
      <c r="H10" s="16" t="n">
        <v>0.293504308686681</v>
      </c>
      <c r="I10" s="16" t="n">
        <v>0.283267297203214</v>
      </c>
      <c r="J10" s="16"/>
      <c r="K10" s="16" t="n">
        <v>0.283295784720298</v>
      </c>
      <c r="L10" s="16" t="n">
        <v>0.311394223461799</v>
      </c>
      <c r="M10" s="16" t="n">
        <v>0.30125966949528</v>
      </c>
      <c r="N10" s="16" t="n">
        <v>0.266627392860118</v>
      </c>
      <c r="O10" s="16" t="n">
        <v>0.316752253866218</v>
      </c>
      <c r="P10" s="16" t="n">
        <v>0.281972382170123</v>
      </c>
      <c r="Q10" s="16" t="n">
        <v>0.291925645033322</v>
      </c>
      <c r="R10" s="16" t="n">
        <v>0.27975572089024</v>
      </c>
      <c r="S10" s="16" t="n">
        <v>0.279547578925429</v>
      </c>
      <c r="T10" s="16" t="n">
        <v>0.314365946607415</v>
      </c>
      <c r="U10" s="16" t="n">
        <v>0.248714454315983</v>
      </c>
      <c r="V10" s="16" t="n">
        <v>0.150279780858201</v>
      </c>
      <c r="W10" s="16"/>
      <c r="X10" s="16" t="n">
        <v>0.281068861192595</v>
      </c>
      <c r="Y10" s="16" t="n">
        <v>0.296896929171406</v>
      </c>
      <c r="Z10" s="16"/>
      <c r="AA10" s="16" t="n">
        <v>0.308056517860011</v>
      </c>
      <c r="AB10" s="16" t="n">
        <v>0.287913185538973</v>
      </c>
      <c r="AC10" s="16" t="n">
        <v>0.27030384281796</v>
      </c>
      <c r="AD10" s="16"/>
      <c r="AE10" s="16" t="n">
        <v>0.31223921568985</v>
      </c>
      <c r="AF10" s="16" t="n">
        <v>0.291216029822502</v>
      </c>
      <c r="AG10" s="16" t="n">
        <v>0.210442514348259</v>
      </c>
      <c r="AH10" s="16"/>
      <c r="AI10" s="16" t="n">
        <v>0.319594976908724</v>
      </c>
      <c r="AJ10" s="16" t="n">
        <v>0.304174786207245</v>
      </c>
    </row>
    <row r="11">
      <c r="B11" s="17" t="s">
        <v>385</v>
      </c>
      <c r="C11" s="16" t="n">
        <v>0.27574245347056</v>
      </c>
      <c r="D11" s="16" t="n">
        <v>0.2601366055748</v>
      </c>
      <c r="E11" s="16" t="n">
        <v>0.290832716847225</v>
      </c>
      <c r="F11" s="16"/>
      <c r="G11" s="16" t="n">
        <v>0.257226944399198</v>
      </c>
      <c r="H11" s="16" t="n">
        <v>0.263261560580386</v>
      </c>
      <c r="I11" s="16" t="n">
        <v>0.294666516468156</v>
      </c>
      <c r="J11" s="16"/>
      <c r="K11" s="16" t="n">
        <v>0.237883119829464</v>
      </c>
      <c r="L11" s="16" t="n">
        <v>0.28125300880598</v>
      </c>
      <c r="M11" s="16" t="n">
        <v>0.257307672050893</v>
      </c>
      <c r="N11" s="16" t="n">
        <v>0.192701613330095</v>
      </c>
      <c r="O11" s="16" t="n">
        <v>0.297391766718515</v>
      </c>
      <c r="P11" s="16" t="n">
        <v>0.271222217709886</v>
      </c>
      <c r="Q11" s="16" t="n">
        <v>0.307998447301939</v>
      </c>
      <c r="R11" s="16" t="n">
        <v>0.278866326670012</v>
      </c>
      <c r="S11" s="16" t="n">
        <v>0.32930372959404</v>
      </c>
      <c r="T11" s="16" t="n">
        <v>0.303389403105906</v>
      </c>
      <c r="U11" s="16" t="n">
        <v>0.256777837523729</v>
      </c>
      <c r="V11" s="16" t="n">
        <v>0.345316338076563</v>
      </c>
      <c r="W11" s="16"/>
      <c r="X11" s="16" t="n">
        <v>0.285648291508318</v>
      </c>
      <c r="Y11" s="16" t="n">
        <v>0.258818576272629</v>
      </c>
      <c r="Z11" s="16"/>
      <c r="AA11" s="16" t="n">
        <v>0.269604005156241</v>
      </c>
      <c r="AB11" s="16" t="n">
        <v>0.281993470598589</v>
      </c>
      <c r="AC11" s="16" t="n">
        <v>0.271814843802834</v>
      </c>
      <c r="AD11" s="16"/>
      <c r="AE11" s="16" t="n">
        <v>0.254611366123872</v>
      </c>
      <c r="AF11" s="16" t="n">
        <v>0.287661509064194</v>
      </c>
      <c r="AG11" s="16" t="n">
        <v>0.306447359883805</v>
      </c>
      <c r="AH11" s="16"/>
      <c r="AI11" s="16" t="n">
        <v>0.245972655607938</v>
      </c>
      <c r="AJ11" s="16" t="n">
        <v>0.304145512474657</v>
      </c>
    </row>
    <row r="12">
      <c r="B12" s="17" t="s">
        <v>386</v>
      </c>
      <c r="C12" s="16" t="n">
        <v>0.137071492553588</v>
      </c>
      <c r="D12" s="16" t="n">
        <v>0.125933775495591</v>
      </c>
      <c r="E12" s="16" t="n">
        <v>0.147832083536139</v>
      </c>
      <c r="F12" s="16"/>
      <c r="G12" s="16" t="n">
        <v>0.10989356313198</v>
      </c>
      <c r="H12" s="16" t="n">
        <v>0.151475658479319</v>
      </c>
      <c r="I12" s="16" t="n">
        <v>0.13440521699464</v>
      </c>
      <c r="J12" s="16"/>
      <c r="K12" s="16" t="n">
        <v>0.115692765565912</v>
      </c>
      <c r="L12" s="16" t="n">
        <v>0.129232148998579</v>
      </c>
      <c r="M12" s="16" t="n">
        <v>0.156974482873529</v>
      </c>
      <c r="N12" s="16" t="n">
        <v>0.163546415472824</v>
      </c>
      <c r="O12" s="16" t="n">
        <v>0.123011377759741</v>
      </c>
      <c r="P12" s="16" t="n">
        <v>0.14137296984033</v>
      </c>
      <c r="Q12" s="16" t="n">
        <v>0.165949821658522</v>
      </c>
      <c r="R12" s="16" t="n">
        <v>0.0946026825309382</v>
      </c>
      <c r="S12" s="16" t="n">
        <v>0.129140228985271</v>
      </c>
      <c r="T12" s="16" t="n">
        <v>0.12400172402272</v>
      </c>
      <c r="U12" s="16" t="n">
        <v>0.143011969154522</v>
      </c>
      <c r="V12" s="16" t="n">
        <v>0.201113758582892</v>
      </c>
      <c r="W12" s="16"/>
      <c r="X12" s="16" t="n">
        <v>0.157547721969578</v>
      </c>
      <c r="Y12" s="16" t="n">
        <v>0.102088365352039</v>
      </c>
      <c r="Z12" s="16"/>
      <c r="AA12" s="16" t="n">
        <v>0.107246527862673</v>
      </c>
      <c r="AB12" s="16" t="n">
        <v>0.131242559789989</v>
      </c>
      <c r="AC12" s="16" t="n">
        <v>0.166408673592202</v>
      </c>
      <c r="AD12" s="16"/>
      <c r="AE12" s="16" t="n">
        <v>0.102351547828664</v>
      </c>
      <c r="AF12" s="16" t="n">
        <v>0.159899470283887</v>
      </c>
      <c r="AG12" s="16" t="n">
        <v>0.180598906997038</v>
      </c>
      <c r="AH12" s="16"/>
      <c r="AI12" s="16" t="n">
        <v>0.111978161596194</v>
      </c>
      <c r="AJ12" s="16" t="n">
        <v>0.140134210144061</v>
      </c>
    </row>
    <row r="13">
      <c r="B13" s="17" t="s">
        <v>387</v>
      </c>
      <c r="C13" s="16" t="n">
        <v>0.0313949267902295</v>
      </c>
      <c r="D13" s="16" t="n">
        <v>0.0305306972215337</v>
      </c>
      <c r="E13" s="16" t="n">
        <v>0.0287335802923663</v>
      </c>
      <c r="F13" s="16"/>
      <c r="G13" s="16" t="n">
        <v>0.0309290550508556</v>
      </c>
      <c r="H13" s="16" t="n">
        <v>0.0305710239249734</v>
      </c>
      <c r="I13" s="16" t="n">
        <v>0.0323454183572799</v>
      </c>
      <c r="J13" s="16"/>
      <c r="K13" s="16" t="n">
        <v>0.0362048533563041</v>
      </c>
      <c r="L13" s="16" t="n">
        <v>0.0191212742881675</v>
      </c>
      <c r="M13" s="16" t="n">
        <v>0.0558766075326492</v>
      </c>
      <c r="N13" s="16" t="n">
        <v>0.0544503817292884</v>
      </c>
      <c r="O13" s="16" t="n">
        <v>0.016790992308886</v>
      </c>
      <c r="P13" s="16" t="n">
        <v>0.0112622058202765</v>
      </c>
      <c r="Q13" s="16" t="n">
        <v>0.0401940663929785</v>
      </c>
      <c r="R13" s="16" t="n">
        <v>0.0323647823369911</v>
      </c>
      <c r="S13" s="16" t="n">
        <v>0.0363179789697495</v>
      </c>
      <c r="T13" s="16" t="n">
        <v>0.0270450598622857</v>
      </c>
      <c r="U13" s="16" t="n">
        <v>0</v>
      </c>
      <c r="V13" s="16" t="n">
        <v>0.0418763999247722</v>
      </c>
      <c r="W13" s="16"/>
      <c r="X13" s="16" t="n">
        <v>0.0342013214739906</v>
      </c>
      <c r="Y13" s="16" t="n">
        <v>0.0266002714752671</v>
      </c>
      <c r="Z13" s="16"/>
      <c r="AA13" s="16" t="n">
        <v>0.0197471609203116</v>
      </c>
      <c r="AB13" s="16" t="n">
        <v>0.0321796633747166</v>
      </c>
      <c r="AC13" s="16" t="n">
        <v>0.0387577593203713</v>
      </c>
      <c r="AD13" s="16"/>
      <c r="AE13" s="16" t="n">
        <v>0.0182123780323698</v>
      </c>
      <c r="AF13" s="16" t="n">
        <v>0.0388488152671492</v>
      </c>
      <c r="AG13" s="16" t="n">
        <v>0.0505111608935641</v>
      </c>
      <c r="AH13" s="16"/>
      <c r="AI13" s="16" t="n">
        <v>0.0119460627518828</v>
      </c>
      <c r="AJ13" s="16" t="n">
        <v>0.0275560145901402</v>
      </c>
    </row>
    <row r="14">
      <c r="B14" s="17" t="s">
        <v>94</v>
      </c>
      <c r="C14" s="22" t="n">
        <v>0.0703666089986792</v>
      </c>
      <c r="D14" s="22" t="n">
        <v>0.0565603494647881</v>
      </c>
      <c r="E14" s="22" t="n">
        <v>0.0830005367934939</v>
      </c>
      <c r="F14" s="22"/>
      <c r="G14" s="22" t="n">
        <v>0.0789070878553262</v>
      </c>
      <c r="H14" s="22" t="n">
        <v>0.0815786907116504</v>
      </c>
      <c r="I14" s="22" t="n">
        <v>0.0565626727861349</v>
      </c>
      <c r="J14" s="22"/>
      <c r="K14" s="22" t="n">
        <v>0.0465841169676283</v>
      </c>
      <c r="L14" s="22" t="n">
        <v>0.0844734840343415</v>
      </c>
      <c r="M14" s="22" t="n">
        <v>0.07486407468866</v>
      </c>
      <c r="N14" s="22" t="n">
        <v>0.107095052118012</v>
      </c>
      <c r="O14" s="22" t="n">
        <v>0.0598043563158027</v>
      </c>
      <c r="P14" s="22" t="n">
        <v>0.0526271923528203</v>
      </c>
      <c r="Q14" s="22" t="n">
        <v>0.073422265403739</v>
      </c>
      <c r="R14" s="22" t="n">
        <v>0.0466568389669965</v>
      </c>
      <c r="S14" s="22" t="n">
        <v>0.0571878415539976</v>
      </c>
      <c r="T14" s="22" t="n">
        <v>0.0828715298773757</v>
      </c>
      <c r="U14" s="22" t="n">
        <v>0.125879241601432</v>
      </c>
      <c r="V14" s="22" t="n">
        <v>0.0349233487737901</v>
      </c>
      <c r="W14" s="22"/>
      <c r="X14" s="22" t="n">
        <v>0.0639861215236585</v>
      </c>
      <c r="Y14" s="22" t="n">
        <v>0.0812675126959314</v>
      </c>
      <c r="Z14" s="22"/>
      <c r="AA14" s="22" t="n">
        <v>0.0513362131540782</v>
      </c>
      <c r="AB14" s="22" t="n">
        <v>0.0734131909501443</v>
      </c>
      <c r="AC14" s="22" t="n">
        <v>0.0800361304699986</v>
      </c>
      <c r="AD14" s="22"/>
      <c r="AE14" s="22" t="n">
        <v>0.0652004648082147</v>
      </c>
      <c r="AF14" s="22" t="n">
        <v>0.0605347593683362</v>
      </c>
      <c r="AG14" s="22" t="n">
        <v>0.105073550889746</v>
      </c>
      <c r="AH14" s="22"/>
      <c r="AI14" s="22" t="n">
        <v>0.0443497499192863</v>
      </c>
      <c r="AJ14" s="22" t="n">
        <v>0.0714240696164584</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389</v>
      </c>
      <c r="C9" s="16" t="n">
        <v>0.425684837580117</v>
      </c>
      <c r="D9" s="16" t="n">
        <v>0.418945581213418</v>
      </c>
      <c r="E9" s="16" t="n">
        <v>0.425089245434405</v>
      </c>
      <c r="F9" s="16"/>
      <c r="G9" s="16" t="n">
        <v>0.514122927612026</v>
      </c>
      <c r="H9" s="16" t="n">
        <v>0.431229833167054</v>
      </c>
      <c r="I9" s="16" t="n">
        <v>0.385596797524113</v>
      </c>
      <c r="J9" s="16"/>
      <c r="K9" s="16" t="n">
        <v>0.3868157031514</v>
      </c>
      <c r="L9" s="16" t="n">
        <v>0.474779411439361</v>
      </c>
      <c r="M9" s="16" t="n">
        <v>0.36853808468782</v>
      </c>
      <c r="N9" s="16" t="n">
        <v>0.422570538488498</v>
      </c>
      <c r="O9" s="16" t="n">
        <v>0.448906539381123</v>
      </c>
      <c r="P9" s="16" t="n">
        <v>0.346181973033396</v>
      </c>
      <c r="Q9" s="16" t="n">
        <v>0.434303783755932</v>
      </c>
      <c r="R9" s="16" t="n">
        <v>0.400252853422172</v>
      </c>
      <c r="S9" s="16" t="n">
        <v>0.46636361949207</v>
      </c>
      <c r="T9" s="16" t="n">
        <v>0.484311722312536</v>
      </c>
      <c r="U9" s="16" t="n">
        <v>0.397102994288511</v>
      </c>
      <c r="V9" s="16" t="n">
        <v>0.493946096296784</v>
      </c>
      <c r="W9" s="16"/>
      <c r="X9" s="16" t="n">
        <v>0.458106704495497</v>
      </c>
      <c r="Y9" s="16" t="n">
        <v>0.370292886680859</v>
      </c>
      <c r="Z9" s="16"/>
      <c r="AA9" s="16" t="n">
        <v>0.371445796115705</v>
      </c>
      <c r="AB9" s="16" t="n">
        <v>0.483709229762124</v>
      </c>
      <c r="AC9" s="16" t="n">
        <v>0.387247973664044</v>
      </c>
      <c r="AD9" s="16"/>
      <c r="AE9" s="16" t="n">
        <v>0.414321848179694</v>
      </c>
      <c r="AF9" s="16" t="n">
        <v>0.435743830337148</v>
      </c>
      <c r="AG9" s="16" t="n">
        <v>0.434407485293371</v>
      </c>
      <c r="AH9" s="16"/>
      <c r="AI9" s="16" t="n">
        <v>0.390498427695981</v>
      </c>
      <c r="AJ9" s="16" t="n">
        <v>0.446966554375388</v>
      </c>
    </row>
    <row r="10">
      <c r="B10" s="17" t="s">
        <v>390</v>
      </c>
      <c r="C10" s="16" t="n">
        <v>0.422508395152519</v>
      </c>
      <c r="D10" s="16" t="n">
        <v>0.386777920477598</v>
      </c>
      <c r="E10" s="16" t="n">
        <v>0.453334358522267</v>
      </c>
      <c r="F10" s="16"/>
      <c r="G10" s="16" t="n">
        <v>0.403824886775347</v>
      </c>
      <c r="H10" s="16" t="n">
        <v>0.411132537774162</v>
      </c>
      <c r="I10" s="16" t="n">
        <v>0.440470777135572</v>
      </c>
      <c r="J10" s="16"/>
      <c r="K10" s="16" t="n">
        <v>0.352588196388142</v>
      </c>
      <c r="L10" s="16" t="n">
        <v>0.487833777565476</v>
      </c>
      <c r="M10" s="16" t="n">
        <v>0.465058745994191</v>
      </c>
      <c r="N10" s="16" t="n">
        <v>0.486654559682323</v>
      </c>
      <c r="O10" s="16" t="n">
        <v>0.377045450094257</v>
      </c>
      <c r="P10" s="16" t="n">
        <v>0.3715744855757</v>
      </c>
      <c r="Q10" s="16" t="n">
        <v>0.448862736185561</v>
      </c>
      <c r="R10" s="16" t="n">
        <v>0.428102390818683</v>
      </c>
      <c r="S10" s="16" t="n">
        <v>0.392840049183067</v>
      </c>
      <c r="T10" s="16" t="n">
        <v>0.443591092107495</v>
      </c>
      <c r="U10" s="16" t="n">
        <v>0.380101680476454</v>
      </c>
      <c r="V10" s="16" t="n">
        <v>0.478825979149779</v>
      </c>
      <c r="W10" s="16"/>
      <c r="X10" s="16" t="n">
        <v>0.459623449209959</v>
      </c>
      <c r="Y10" s="16" t="n">
        <v>0.359098251087133</v>
      </c>
      <c r="Z10" s="16"/>
      <c r="AA10" s="16" t="n">
        <v>0.402376947278978</v>
      </c>
      <c r="AB10" s="16" t="n">
        <v>0.441388490703612</v>
      </c>
      <c r="AC10" s="16" t="n">
        <v>0.411795072688119</v>
      </c>
      <c r="AD10" s="16"/>
      <c r="AE10" s="16" t="n">
        <v>0.380398560431579</v>
      </c>
      <c r="AF10" s="16" t="n">
        <v>0.468886178365651</v>
      </c>
      <c r="AG10" s="16" t="n">
        <v>0.435412781975577</v>
      </c>
      <c r="AH10" s="16"/>
      <c r="AI10" s="16" t="n">
        <v>0.318409050097016</v>
      </c>
      <c r="AJ10" s="16" t="n">
        <v>0.514128233384692</v>
      </c>
    </row>
    <row r="11">
      <c r="B11" s="17" t="s">
        <v>391</v>
      </c>
      <c r="C11" s="16" t="n">
        <v>0.324179275830146</v>
      </c>
      <c r="D11" s="16" t="n">
        <v>0.322502794292254</v>
      </c>
      <c r="E11" s="16" t="n">
        <v>0.324644998436136</v>
      </c>
      <c r="F11" s="16"/>
      <c r="G11" s="16" t="n">
        <v>0.376551338058856</v>
      </c>
      <c r="H11" s="16" t="n">
        <v>0.329413573250202</v>
      </c>
      <c r="I11" s="16" t="n">
        <v>0.298624891702511</v>
      </c>
      <c r="J11" s="16"/>
      <c r="K11" s="16" t="n">
        <v>0.316836324779349</v>
      </c>
      <c r="L11" s="16" t="n">
        <v>0.334319275734021</v>
      </c>
      <c r="M11" s="16" t="n">
        <v>0.339790028039408</v>
      </c>
      <c r="N11" s="16" t="n">
        <v>0.270400447316942</v>
      </c>
      <c r="O11" s="16" t="n">
        <v>0.264419601125844</v>
      </c>
      <c r="P11" s="16" t="n">
        <v>0.326564311190069</v>
      </c>
      <c r="Q11" s="16" t="n">
        <v>0.366981902863685</v>
      </c>
      <c r="R11" s="16" t="n">
        <v>0.289168482792136</v>
      </c>
      <c r="S11" s="16" t="n">
        <v>0.351426026840599</v>
      </c>
      <c r="T11" s="16" t="n">
        <v>0.361809157639039</v>
      </c>
      <c r="U11" s="16" t="n">
        <v>0.291978118497956</v>
      </c>
      <c r="V11" s="16" t="n">
        <v>0.341521494031711</v>
      </c>
      <c r="W11" s="16"/>
      <c r="X11" s="16" t="n">
        <v>0.341751235793407</v>
      </c>
      <c r="Y11" s="16" t="n">
        <v>0.294158020544968</v>
      </c>
      <c r="Z11" s="16"/>
      <c r="AA11" s="16" t="n">
        <v>0.320136912284773</v>
      </c>
      <c r="AB11" s="16" t="n">
        <v>0.359355915979567</v>
      </c>
      <c r="AC11" s="16" t="n">
        <v>0.28004842105199</v>
      </c>
      <c r="AD11" s="16"/>
      <c r="AE11" s="16" t="n">
        <v>0.305939277989844</v>
      </c>
      <c r="AF11" s="16" t="n">
        <v>0.341983490977319</v>
      </c>
      <c r="AG11" s="16" t="n">
        <v>0.334643984540181</v>
      </c>
      <c r="AH11" s="16"/>
      <c r="AI11" s="16" t="n">
        <v>0.289205757095893</v>
      </c>
      <c r="AJ11" s="16" t="n">
        <v>0.351123366754467</v>
      </c>
    </row>
    <row r="12">
      <c r="B12" s="17" t="s">
        <v>392</v>
      </c>
      <c r="C12" s="16" t="n">
        <v>0.316444983042612</v>
      </c>
      <c r="D12" s="16" t="n">
        <v>0.312353219817613</v>
      </c>
      <c r="E12" s="16" t="n">
        <v>0.3203541914747</v>
      </c>
      <c r="F12" s="16"/>
      <c r="G12" s="16" t="n">
        <v>0.37072967844133</v>
      </c>
      <c r="H12" s="16" t="n">
        <v>0.304771932900019</v>
      </c>
      <c r="I12" s="16" t="n">
        <v>0.305864388308337</v>
      </c>
      <c r="J12" s="16"/>
      <c r="K12" s="16" t="n">
        <v>0.258069666449642</v>
      </c>
      <c r="L12" s="16" t="n">
        <v>0.365428409596697</v>
      </c>
      <c r="M12" s="16" t="n">
        <v>0.334379118781758</v>
      </c>
      <c r="N12" s="16" t="n">
        <v>0.36632383987843</v>
      </c>
      <c r="O12" s="16" t="n">
        <v>0.252114007597413</v>
      </c>
      <c r="P12" s="16" t="n">
        <v>0.335357051410633</v>
      </c>
      <c r="Q12" s="16" t="n">
        <v>0.286198608876406</v>
      </c>
      <c r="R12" s="16" t="n">
        <v>0.263450760508222</v>
      </c>
      <c r="S12" s="16" t="n">
        <v>0.311064020581781</v>
      </c>
      <c r="T12" s="16" t="n">
        <v>0.363852142966713</v>
      </c>
      <c r="U12" s="16" t="n">
        <v>0.283824607686899</v>
      </c>
      <c r="V12" s="16" t="n">
        <v>0.400239022552961</v>
      </c>
      <c r="W12" s="16"/>
      <c r="X12" s="16" t="n">
        <v>0.35770179273242</v>
      </c>
      <c r="Y12" s="16" t="n">
        <v>0.24595875279059</v>
      </c>
      <c r="Z12" s="16"/>
      <c r="AA12" s="16" t="n">
        <v>0.250220035106427</v>
      </c>
      <c r="AB12" s="16" t="n">
        <v>0.339202370312229</v>
      </c>
      <c r="AC12" s="16" t="n">
        <v>0.333836060207463</v>
      </c>
      <c r="AD12" s="16"/>
      <c r="AE12" s="16" t="n">
        <v>0.290238595656635</v>
      </c>
      <c r="AF12" s="16" t="n">
        <v>0.341261343692299</v>
      </c>
      <c r="AG12" s="16" t="n">
        <v>0.333110421734453</v>
      </c>
      <c r="AH12" s="16"/>
      <c r="AI12" s="16" t="n">
        <v>0.207184032382259</v>
      </c>
      <c r="AJ12" s="16" t="n">
        <v>0.360267159125497</v>
      </c>
    </row>
    <row r="13">
      <c r="B13" s="17" t="s">
        <v>393</v>
      </c>
      <c r="C13" s="16" t="n">
        <v>0.28705897546013</v>
      </c>
      <c r="D13" s="16" t="n">
        <v>0.281789444195024</v>
      </c>
      <c r="E13" s="16" t="n">
        <v>0.293169636155448</v>
      </c>
      <c r="F13" s="16"/>
      <c r="G13" s="16" t="n">
        <v>0.358077439499724</v>
      </c>
      <c r="H13" s="16" t="n">
        <v>0.275022749887865</v>
      </c>
      <c r="I13" s="16" t="n">
        <v>0.270207094007004</v>
      </c>
      <c r="J13" s="16"/>
      <c r="K13" s="16" t="n">
        <v>0.227305456129738</v>
      </c>
      <c r="L13" s="16" t="n">
        <v>0.291191271239408</v>
      </c>
      <c r="M13" s="16" t="n">
        <v>0.308552746645134</v>
      </c>
      <c r="N13" s="16" t="n">
        <v>0.259034692784967</v>
      </c>
      <c r="O13" s="16" t="n">
        <v>0.310250195412721</v>
      </c>
      <c r="P13" s="16" t="n">
        <v>0.310066178607435</v>
      </c>
      <c r="Q13" s="16" t="n">
        <v>0.312776667472986</v>
      </c>
      <c r="R13" s="16" t="n">
        <v>0.2899695595448</v>
      </c>
      <c r="S13" s="16" t="n">
        <v>0.290912815180163</v>
      </c>
      <c r="T13" s="16" t="n">
        <v>0.313005165355972</v>
      </c>
      <c r="U13" s="16" t="n">
        <v>0.244272770357781</v>
      </c>
      <c r="V13" s="16" t="n">
        <v>0.358428512160719</v>
      </c>
      <c r="W13" s="16"/>
      <c r="X13" s="16" t="n">
        <v>0.303797423233864</v>
      </c>
      <c r="Y13" s="16" t="n">
        <v>0.258461754959769</v>
      </c>
      <c r="Z13" s="16"/>
      <c r="AA13" s="16" t="n">
        <v>0.282675300538721</v>
      </c>
      <c r="AB13" s="16" t="n">
        <v>0.319003586072568</v>
      </c>
      <c r="AC13" s="16" t="n">
        <v>0.247497619284621</v>
      </c>
      <c r="AD13" s="16"/>
      <c r="AE13" s="16" t="n">
        <v>0.290854882615639</v>
      </c>
      <c r="AF13" s="16" t="n">
        <v>0.282128258974862</v>
      </c>
      <c r="AG13" s="16" t="n">
        <v>0.287496447986806</v>
      </c>
      <c r="AH13" s="16"/>
      <c r="AI13" s="16" t="n">
        <v>0.228273880419592</v>
      </c>
      <c r="AJ13" s="16" t="n">
        <v>0.321343149918388</v>
      </c>
    </row>
    <row r="14">
      <c r="B14" s="17" t="s">
        <v>394</v>
      </c>
      <c r="C14" s="16" t="n">
        <v>0.255189263579433</v>
      </c>
      <c r="D14" s="16" t="n">
        <v>0.249442686992853</v>
      </c>
      <c r="E14" s="16" t="n">
        <v>0.25603510419536</v>
      </c>
      <c r="F14" s="16"/>
      <c r="G14" s="16" t="n">
        <v>0.347419422919104</v>
      </c>
      <c r="H14" s="16" t="n">
        <v>0.245098852402888</v>
      </c>
      <c r="I14" s="16" t="n">
        <v>0.228149403612431</v>
      </c>
      <c r="J14" s="16"/>
      <c r="K14" s="16" t="n">
        <v>0.172055956824509</v>
      </c>
      <c r="L14" s="16" t="n">
        <v>0.308551173574032</v>
      </c>
      <c r="M14" s="16" t="n">
        <v>0.329721366690814</v>
      </c>
      <c r="N14" s="16" t="n">
        <v>0.239865591732379</v>
      </c>
      <c r="O14" s="16" t="n">
        <v>0.321535108626208</v>
      </c>
      <c r="P14" s="16" t="n">
        <v>0.285942527038227</v>
      </c>
      <c r="Q14" s="16" t="n">
        <v>0.293794668215494</v>
      </c>
      <c r="R14" s="16" t="n">
        <v>0.268273284167767</v>
      </c>
      <c r="S14" s="16" t="n">
        <v>0.232933635677556</v>
      </c>
      <c r="T14" s="16" t="n">
        <v>0.159316437725916</v>
      </c>
      <c r="U14" s="16" t="n">
        <v>0.269197078458251</v>
      </c>
      <c r="V14" s="16" t="n">
        <v>0.18322779515753</v>
      </c>
      <c r="W14" s="16"/>
      <c r="X14" s="16" t="n">
        <v>0.284333823101745</v>
      </c>
      <c r="Y14" s="16" t="n">
        <v>0.205396510612621</v>
      </c>
      <c r="Z14" s="16"/>
      <c r="AA14" s="16" t="n">
        <v>0.0874495657212443</v>
      </c>
      <c r="AB14" s="16" t="n">
        <v>0.206720584373208</v>
      </c>
      <c r="AC14" s="16" t="n">
        <v>0.441166305440116</v>
      </c>
      <c r="AD14" s="16"/>
      <c r="AE14" s="16" t="n">
        <v>0.236913036291453</v>
      </c>
      <c r="AF14" s="16" t="n">
        <v>0.245455673632612</v>
      </c>
      <c r="AG14" s="16" t="n">
        <v>0.324517162537973</v>
      </c>
      <c r="AH14" s="16"/>
      <c r="AI14" s="16" t="n">
        <v>0.0898565613095035</v>
      </c>
      <c r="AJ14" s="16" t="n">
        <v>0.109133118146897</v>
      </c>
    </row>
    <row r="15">
      <c r="B15" s="17" t="s">
        <v>395</v>
      </c>
      <c r="C15" s="16" t="n">
        <v>0.219326712873054</v>
      </c>
      <c r="D15" s="16" t="n">
        <v>0.144552384933657</v>
      </c>
      <c r="E15" s="16" t="n">
        <v>0.287702453232753</v>
      </c>
      <c r="F15" s="16"/>
      <c r="G15" s="16" t="n">
        <v>0.2085131015566</v>
      </c>
      <c r="H15" s="16" t="n">
        <v>0.229478006963243</v>
      </c>
      <c r="I15" s="16" t="n">
        <v>0.214153721118736</v>
      </c>
      <c r="J15" s="16"/>
      <c r="K15" s="16" t="n">
        <v>0.198734378017622</v>
      </c>
      <c r="L15" s="16" t="n">
        <v>0.25713404860666</v>
      </c>
      <c r="M15" s="16" t="n">
        <v>0.247295728540426</v>
      </c>
      <c r="N15" s="16" t="n">
        <v>0.235382393686998</v>
      </c>
      <c r="O15" s="16" t="n">
        <v>0.234049798222569</v>
      </c>
      <c r="P15" s="16" t="n">
        <v>0.204709848417046</v>
      </c>
      <c r="Q15" s="16" t="n">
        <v>0.209866733183648</v>
      </c>
      <c r="R15" s="16" t="n">
        <v>0.207262551263324</v>
      </c>
      <c r="S15" s="16" t="n">
        <v>0.205830405229068</v>
      </c>
      <c r="T15" s="16" t="n">
        <v>0.208043051202551</v>
      </c>
      <c r="U15" s="16" t="n">
        <v>0.165694111748858</v>
      </c>
      <c r="V15" s="16" t="n">
        <v>0.245261945507014</v>
      </c>
      <c r="W15" s="16"/>
      <c r="X15" s="16" t="n">
        <v>0.254321842232872</v>
      </c>
      <c r="Y15" s="16" t="n">
        <v>0.159538407274505</v>
      </c>
      <c r="Z15" s="16"/>
      <c r="AA15" s="16" t="n">
        <v>0.175996405541258</v>
      </c>
      <c r="AB15" s="16" t="n">
        <v>0.21866884543016</v>
      </c>
      <c r="AC15" s="16" t="n">
        <v>0.251501418353053</v>
      </c>
      <c r="AD15" s="16"/>
      <c r="AE15" s="16" t="n">
        <v>0.183158369432268</v>
      </c>
      <c r="AF15" s="16" t="n">
        <v>0.232753530117941</v>
      </c>
      <c r="AG15" s="16" t="n">
        <v>0.286764715366401</v>
      </c>
      <c r="AH15" s="16"/>
      <c r="AI15" s="16" t="n">
        <v>0.103009872766629</v>
      </c>
      <c r="AJ15" s="16" t="n">
        <v>0.278247650352581</v>
      </c>
    </row>
    <row r="16">
      <c r="B16" s="17" t="s">
        <v>396</v>
      </c>
      <c r="C16" s="16" t="n">
        <v>0.163538221890364</v>
      </c>
      <c r="D16" s="16" t="n">
        <v>0.161568009161155</v>
      </c>
      <c r="E16" s="16" t="n">
        <v>0.165127352104639</v>
      </c>
      <c r="F16" s="16"/>
      <c r="G16" s="16" t="n">
        <v>0.17431962979944</v>
      </c>
      <c r="H16" s="16" t="n">
        <v>0.151515339948542</v>
      </c>
      <c r="I16" s="16" t="n">
        <v>0.170465103613629</v>
      </c>
      <c r="J16" s="16"/>
      <c r="K16" s="16" t="n">
        <v>0.119369348107507</v>
      </c>
      <c r="L16" s="16" t="n">
        <v>0.196531804968732</v>
      </c>
      <c r="M16" s="16" t="n">
        <v>0.180696849075992</v>
      </c>
      <c r="N16" s="16" t="n">
        <v>0.151158632906314</v>
      </c>
      <c r="O16" s="16" t="n">
        <v>0.147370686481931</v>
      </c>
      <c r="P16" s="16" t="n">
        <v>0.137378116074074</v>
      </c>
      <c r="Q16" s="16" t="n">
        <v>0.14121431505729</v>
      </c>
      <c r="R16" s="16" t="n">
        <v>0.182625633820932</v>
      </c>
      <c r="S16" s="16" t="n">
        <v>0.192079618140784</v>
      </c>
      <c r="T16" s="16" t="n">
        <v>0.205407947961218</v>
      </c>
      <c r="U16" s="16" t="n">
        <v>0.172616717333981</v>
      </c>
      <c r="V16" s="16" t="n">
        <v>0.141084149669314</v>
      </c>
      <c r="W16" s="16"/>
      <c r="X16" s="16" t="n">
        <v>0.181447936006312</v>
      </c>
      <c r="Y16" s="16" t="n">
        <v>0.132939922060203</v>
      </c>
      <c r="Z16" s="16"/>
      <c r="AA16" s="16" t="n">
        <v>0.171114809423962</v>
      </c>
      <c r="AB16" s="16" t="n">
        <v>0.157304388653293</v>
      </c>
      <c r="AC16" s="16" t="n">
        <v>0.166404169087655</v>
      </c>
      <c r="AD16" s="16"/>
      <c r="AE16" s="16" t="n">
        <v>0.160980010230341</v>
      </c>
      <c r="AF16" s="16" t="n">
        <v>0.168727062143799</v>
      </c>
      <c r="AG16" s="16" t="n">
        <v>0.159261612904119</v>
      </c>
      <c r="AH16" s="16"/>
      <c r="AI16" s="16" t="n">
        <v>0.146998282231486</v>
      </c>
      <c r="AJ16" s="16" t="n">
        <v>0.175315423453373</v>
      </c>
    </row>
    <row r="17">
      <c r="B17" s="17" t="s">
        <v>397</v>
      </c>
      <c r="C17" s="16" t="n">
        <v>0.157919238954669</v>
      </c>
      <c r="D17" s="16" t="n">
        <v>0.180988242599268</v>
      </c>
      <c r="E17" s="16" t="n">
        <v>0.135214124093088</v>
      </c>
      <c r="F17" s="16"/>
      <c r="G17" s="16" t="n">
        <v>0.191920521309159</v>
      </c>
      <c r="H17" s="16" t="n">
        <v>0.176641302177771</v>
      </c>
      <c r="I17" s="16" t="n">
        <v>0.127072657970213</v>
      </c>
      <c r="J17" s="16"/>
      <c r="K17" s="16" t="n">
        <v>0.152982191239191</v>
      </c>
      <c r="L17" s="16" t="n">
        <v>0.175452990260156</v>
      </c>
      <c r="M17" s="16" t="n">
        <v>0.146567174510227</v>
      </c>
      <c r="N17" s="16" t="n">
        <v>0.187652155206876</v>
      </c>
      <c r="O17" s="16" t="n">
        <v>0.157566037594365</v>
      </c>
      <c r="P17" s="16" t="n">
        <v>0.13767299619101</v>
      </c>
      <c r="Q17" s="16" t="n">
        <v>0.176105978693907</v>
      </c>
      <c r="R17" s="16" t="n">
        <v>0.195207790637144</v>
      </c>
      <c r="S17" s="16" t="n">
        <v>0.137358293693381</v>
      </c>
      <c r="T17" s="16" t="n">
        <v>0.166452076297859</v>
      </c>
      <c r="U17" s="16" t="n">
        <v>0.152097839841707</v>
      </c>
      <c r="V17" s="16" t="n">
        <v>0.0638771675656275</v>
      </c>
      <c r="W17" s="16"/>
      <c r="X17" s="16" t="n">
        <v>0.138815841921906</v>
      </c>
      <c r="Y17" s="16" t="n">
        <v>0.190556916273178</v>
      </c>
      <c r="Z17" s="16"/>
      <c r="AA17" s="16" t="n">
        <v>0.141661556726839</v>
      </c>
      <c r="AB17" s="16" t="n">
        <v>0.159756308835094</v>
      </c>
      <c r="AC17" s="16" t="n">
        <v>0.167203981383096</v>
      </c>
      <c r="AD17" s="16"/>
      <c r="AE17" s="16" t="n">
        <v>0.170428223647922</v>
      </c>
      <c r="AF17" s="16" t="n">
        <v>0.155542992275762</v>
      </c>
      <c r="AG17" s="16" t="n">
        <v>0.129756598503277</v>
      </c>
      <c r="AH17" s="16"/>
      <c r="AI17" s="16" t="n">
        <v>0.169835275999704</v>
      </c>
      <c r="AJ17" s="16" t="n">
        <v>0.136725034352584</v>
      </c>
    </row>
    <row r="18">
      <c r="B18" s="17" t="s">
        <v>398</v>
      </c>
      <c r="C18" s="16" t="n">
        <v>0.107158153924579</v>
      </c>
      <c r="D18" s="16" t="n">
        <v>0.134355603784484</v>
      </c>
      <c r="E18" s="16" t="n">
        <v>0.0808536047192354</v>
      </c>
      <c r="F18" s="16"/>
      <c r="G18" s="16" t="n">
        <v>0.105625359940645</v>
      </c>
      <c r="H18" s="16" t="n">
        <v>0.0954656292238854</v>
      </c>
      <c r="I18" s="16" t="n">
        <v>0.118641305339038</v>
      </c>
      <c r="J18" s="16"/>
      <c r="K18" s="16" t="n">
        <v>0.134978228191162</v>
      </c>
      <c r="L18" s="16" t="n">
        <v>0.0858215704587455</v>
      </c>
      <c r="M18" s="16" t="n">
        <v>0.116095595857882</v>
      </c>
      <c r="N18" s="16" t="n">
        <v>0.0799047186968678</v>
      </c>
      <c r="O18" s="16" t="n">
        <v>0.120261050884711</v>
      </c>
      <c r="P18" s="16" t="n">
        <v>0.138488023507858</v>
      </c>
      <c r="Q18" s="16" t="n">
        <v>0.114179658421386</v>
      </c>
      <c r="R18" s="16" t="n">
        <v>0.0776037284568125</v>
      </c>
      <c r="S18" s="16" t="n">
        <v>0.117364454778574</v>
      </c>
      <c r="T18" s="16" t="n">
        <v>0.059585989989884</v>
      </c>
      <c r="U18" s="16" t="n">
        <v>0.10952786699312</v>
      </c>
      <c r="V18" s="16" t="n">
        <v>0.0988566473605287</v>
      </c>
      <c r="W18" s="16"/>
      <c r="X18" s="16" t="n">
        <v>0.108429099038228</v>
      </c>
      <c r="Y18" s="16" t="n">
        <v>0.104986775900154</v>
      </c>
      <c r="Z18" s="16"/>
      <c r="AA18" s="16" t="n">
        <v>0.126839745037643</v>
      </c>
      <c r="AB18" s="16" t="n">
        <v>0.0903060374286936</v>
      </c>
      <c r="AC18" s="16" t="n">
        <v>0.115483863002224</v>
      </c>
      <c r="AD18" s="16"/>
      <c r="AE18" s="16" t="n">
        <v>0.113820806255245</v>
      </c>
      <c r="AF18" s="16" t="n">
        <v>0.10415661289043</v>
      </c>
      <c r="AG18" s="16" t="n">
        <v>0.0958623574948594</v>
      </c>
      <c r="AH18" s="16"/>
      <c r="AI18" s="16" t="n">
        <v>0.125372466240238</v>
      </c>
      <c r="AJ18" s="16" t="n">
        <v>0.0901086539589574</v>
      </c>
    </row>
    <row r="19">
      <c r="B19" s="17" t="s">
        <v>399</v>
      </c>
      <c r="C19" s="16" t="n">
        <v>0.0515482624296943</v>
      </c>
      <c r="D19" s="16" t="n">
        <v>0.0543791722530113</v>
      </c>
      <c r="E19" s="16" t="n">
        <v>0.0480854650820042</v>
      </c>
      <c r="F19" s="16"/>
      <c r="G19" s="16" t="n">
        <v>0.0467759527658795</v>
      </c>
      <c r="H19" s="16" t="n">
        <v>0.0538005626922125</v>
      </c>
      <c r="I19" s="16" t="n">
        <v>0.0513377754797512</v>
      </c>
      <c r="J19" s="16"/>
      <c r="K19" s="16" t="n">
        <v>0.0559650415098503</v>
      </c>
      <c r="L19" s="16" t="n">
        <v>0.0673659312635029</v>
      </c>
      <c r="M19" s="16" t="n">
        <v>0.0259117906362843</v>
      </c>
      <c r="N19" s="16" t="n">
        <v>0.0291445119602997</v>
      </c>
      <c r="O19" s="16" t="n">
        <v>0.0789747357499411</v>
      </c>
      <c r="P19" s="16" t="n">
        <v>0.052115931113327</v>
      </c>
      <c r="Q19" s="16" t="n">
        <v>0.0410052957830724</v>
      </c>
      <c r="R19" s="16" t="n">
        <v>0.061594164711283</v>
      </c>
      <c r="S19" s="16" t="n">
        <v>0.0432386834211636</v>
      </c>
      <c r="T19" s="16" t="n">
        <v>0.0529618083065504</v>
      </c>
      <c r="U19" s="16" t="n">
        <v>0.0732813694510204</v>
      </c>
      <c r="V19" s="16" t="n">
        <v>0.0349233487737901</v>
      </c>
      <c r="W19" s="16"/>
      <c r="X19" s="16" t="n">
        <v>0.0354555651353536</v>
      </c>
      <c r="Y19" s="16" t="n">
        <v>0.0790422343435045</v>
      </c>
      <c r="Z19" s="16"/>
      <c r="AA19" s="16" t="n">
        <v>0.0611668541662921</v>
      </c>
      <c r="AB19" s="16" t="n">
        <v>0.0592803338841815</v>
      </c>
      <c r="AC19" s="16" t="n">
        <v>0.0342593465925544</v>
      </c>
      <c r="AD19" s="16"/>
      <c r="AE19" s="16" t="n">
        <v>0.061505191391873</v>
      </c>
      <c r="AF19" s="16" t="n">
        <v>0.0474321990700744</v>
      </c>
      <c r="AG19" s="16" t="n">
        <v>0.0338787290426116</v>
      </c>
      <c r="AH19" s="16"/>
      <c r="AI19" s="16" t="n">
        <v>0.0992551509988494</v>
      </c>
      <c r="AJ19" s="16" t="n">
        <v>0.0354570358870306</v>
      </c>
    </row>
    <row r="20">
      <c r="B20" s="17" t="s">
        <v>94</v>
      </c>
      <c r="C20" s="16" t="n">
        <v>0.0388391135940568</v>
      </c>
      <c r="D20" s="16" t="n">
        <v>0.0490200091826455</v>
      </c>
      <c r="E20" s="16" t="n">
        <v>0.0296721512219141</v>
      </c>
      <c r="F20" s="16"/>
      <c r="G20" s="16" t="n">
        <v>0.0430303810636506</v>
      </c>
      <c r="H20" s="16" t="n">
        <v>0.0457475281149921</v>
      </c>
      <c r="I20" s="16" t="n">
        <v>0.0307567151696094</v>
      </c>
      <c r="J20" s="16"/>
      <c r="K20" s="16" t="n">
        <v>0.0455492491453611</v>
      </c>
      <c r="L20" s="16" t="n">
        <v>0.0214169719961879</v>
      </c>
      <c r="M20" s="16" t="n">
        <v>0.0380558496738178</v>
      </c>
      <c r="N20" s="16" t="n">
        <v>0.0438131644770317</v>
      </c>
      <c r="O20" s="16" t="n">
        <v>0.0306506294345266</v>
      </c>
      <c r="P20" s="16" t="n">
        <v>0.0580893780756499</v>
      </c>
      <c r="Q20" s="16" t="n">
        <v>0.032005078966993</v>
      </c>
      <c r="R20" s="16" t="n">
        <v>0.0123468099866224</v>
      </c>
      <c r="S20" s="16" t="n">
        <v>0.0297404496685933</v>
      </c>
      <c r="T20" s="16" t="n">
        <v>0.0752701007193478</v>
      </c>
      <c r="U20" s="16" t="n">
        <v>0.0328647658711148</v>
      </c>
      <c r="V20" s="16" t="n">
        <v>0.0329995694477652</v>
      </c>
      <c r="W20" s="16"/>
      <c r="X20" s="16" t="n">
        <v>0.0345015928929161</v>
      </c>
      <c r="Y20" s="16" t="n">
        <v>0.0462496595175591</v>
      </c>
      <c r="Z20" s="16"/>
      <c r="AA20" s="16" t="n">
        <v>0.0311573929755675</v>
      </c>
      <c r="AB20" s="16" t="n">
        <v>0.03917383535802</v>
      </c>
      <c r="AC20" s="16" t="n">
        <v>0.0439394350096216</v>
      </c>
      <c r="AD20" s="16"/>
      <c r="AE20" s="16" t="n">
        <v>0.0421816889708975</v>
      </c>
      <c r="AF20" s="16" t="n">
        <v>0.0338893408608298</v>
      </c>
      <c r="AG20" s="16" t="n">
        <v>0.0405216572521842</v>
      </c>
      <c r="AH20" s="16"/>
      <c r="AI20" s="16" t="n">
        <v>0.0271404217947146</v>
      </c>
      <c r="AJ20" s="16" t="n">
        <v>0.0321160662055669</v>
      </c>
    </row>
    <row r="21">
      <c r="B21" s="17" t="s">
        <v>400</v>
      </c>
      <c r="C21" s="16" t="n">
        <v>0.00602460221169161</v>
      </c>
      <c r="D21" s="16" t="n">
        <v>0.00717495368712599</v>
      </c>
      <c r="E21" s="16" t="n">
        <v>0.00503108201399453</v>
      </c>
      <c r="F21" s="16"/>
      <c r="G21" s="16" t="n">
        <v>0</v>
      </c>
      <c r="H21" s="16" t="n">
        <v>0.00694159035037519</v>
      </c>
      <c r="I21" s="16" t="n">
        <v>0.00755098391427664</v>
      </c>
      <c r="J21" s="16"/>
      <c r="K21" s="16" t="n">
        <v>0.00284210830115508</v>
      </c>
      <c r="L21" s="16" t="n">
        <v>0.0125220554328708</v>
      </c>
      <c r="M21" s="16" t="n">
        <v>0</v>
      </c>
      <c r="N21" s="16" t="n">
        <v>0</v>
      </c>
      <c r="O21" s="16" t="n">
        <v>0.0160740343134903</v>
      </c>
      <c r="P21" s="16" t="n">
        <v>0.0049774080578972</v>
      </c>
      <c r="Q21" s="16" t="n">
        <v>0.00593571867611696</v>
      </c>
      <c r="R21" s="16" t="n">
        <v>0</v>
      </c>
      <c r="S21" s="16" t="n">
        <v>0.00370803800086047</v>
      </c>
      <c r="T21" s="16" t="n">
        <v>0.0106616844596473</v>
      </c>
      <c r="U21" s="16" t="n">
        <v>0.0116679239400913</v>
      </c>
      <c r="V21" s="16" t="n">
        <v>0</v>
      </c>
      <c r="W21" s="16"/>
      <c r="X21" s="16" t="n">
        <v>0.00471166649471456</v>
      </c>
      <c r="Y21" s="16" t="n">
        <v>0.00826772013449622</v>
      </c>
      <c r="Z21" s="16"/>
      <c r="AA21" s="16" t="n">
        <v>0.00392683059337025</v>
      </c>
      <c r="AB21" s="16" t="n">
        <v>0.00739307993306084</v>
      </c>
      <c r="AC21" s="16" t="n">
        <v>0.00570928877470921</v>
      </c>
      <c r="AD21" s="16"/>
      <c r="AE21" s="16" t="n">
        <v>0.0032355892392637</v>
      </c>
      <c r="AF21" s="16" t="n">
        <v>0.00518707870758762</v>
      </c>
      <c r="AG21" s="16" t="n">
        <v>0.0152217183431711</v>
      </c>
      <c r="AH21" s="16"/>
      <c r="AI21" s="16" t="n">
        <v>0.00981462541009596</v>
      </c>
      <c r="AJ21" s="16" t="n">
        <v>0.00717397135065504</v>
      </c>
    </row>
    <row r="22">
      <c r="B22" s="17" t="s">
        <v>96</v>
      </c>
      <c r="C22" s="22" t="n">
        <v>0.0212544668107724</v>
      </c>
      <c r="D22" s="22" t="n">
        <v>0.0288709019269483</v>
      </c>
      <c r="E22" s="22" t="n">
        <v>0.0141950312833402</v>
      </c>
      <c r="F22" s="22"/>
      <c r="G22" s="22" t="n">
        <v>0.020421525898402</v>
      </c>
      <c r="H22" s="22" t="n">
        <v>0.0179425042683706</v>
      </c>
      <c r="I22" s="22" t="n">
        <v>0.0246646211775862</v>
      </c>
      <c r="J22" s="22"/>
      <c r="K22" s="22" t="n">
        <v>0.0324850522528324</v>
      </c>
      <c r="L22" s="22" t="n">
        <v>0.0242187326448857</v>
      </c>
      <c r="M22" s="22" t="n">
        <v>0.0145482660619628</v>
      </c>
      <c r="N22" s="22" t="n">
        <v>0.0172308833796615</v>
      </c>
      <c r="O22" s="22" t="n">
        <v>0.00764626408368547</v>
      </c>
      <c r="P22" s="22" t="n">
        <v>0.0206958955827096</v>
      </c>
      <c r="Q22" s="22" t="n">
        <v>0.0242878597406292</v>
      </c>
      <c r="R22" s="22" t="n">
        <v>0.0538083657677987</v>
      </c>
      <c r="S22" s="22" t="n">
        <v>0.0190579404317577</v>
      </c>
      <c r="T22" s="22" t="n">
        <v>0.00864293307149049</v>
      </c>
      <c r="U22" s="22" t="n">
        <v>0.0131251306469084</v>
      </c>
      <c r="V22" s="22" t="n">
        <v>0.02272680175786</v>
      </c>
      <c r="W22" s="22"/>
      <c r="X22" s="22" t="n">
        <v>0.0173666540835873</v>
      </c>
      <c r="Y22" s="22" t="n">
        <v>0.0278966978782126</v>
      </c>
      <c r="Z22" s="22"/>
      <c r="AA22" s="22" t="n">
        <v>0.029437423764529</v>
      </c>
      <c r="AB22" s="22" t="n">
        <v>0.018636761545691</v>
      </c>
      <c r="AC22" s="22" t="n">
        <v>0.0188457308964925</v>
      </c>
      <c r="AD22" s="22"/>
      <c r="AE22" s="22" t="n">
        <v>0.0287660763388569</v>
      </c>
      <c r="AF22" s="22" t="n">
        <v>0.0152065903407253</v>
      </c>
      <c r="AG22" s="22" t="n">
        <v>0.014204194462415</v>
      </c>
      <c r="AH22" s="22"/>
      <c r="AI22" s="22" t="n">
        <v>0.0313176257957281</v>
      </c>
      <c r="AJ22" s="22" t="n">
        <v>0.019491880695796</v>
      </c>
    </row>
    <row r="23">
      <c r="B23" s="18"/>
    </row>
    <row r="24">
      <c r="B24" t="s">
        <v>63</v>
      </c>
    </row>
    <row r="25">
      <c r="B25" t="s">
        <v>64</v>
      </c>
    </row>
    <row r="27">
      <c r="B27"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414</v>
      </c>
      <c r="D7" s="11" t="n">
        <v>169</v>
      </c>
      <c r="E7" s="11" t="n">
        <v>242</v>
      </c>
      <c r="F7" s="11"/>
      <c r="G7" s="11" t="n">
        <v>57</v>
      </c>
      <c r="H7" s="11" t="n">
        <v>180</v>
      </c>
      <c r="I7" s="11" t="n">
        <v>177</v>
      </c>
      <c r="J7" s="11"/>
      <c r="K7" s="11" t="n">
        <v>72</v>
      </c>
      <c r="L7" s="11" t="n">
        <v>41</v>
      </c>
      <c r="M7" s="11" t="n">
        <v>43</v>
      </c>
      <c r="N7" s="11" t="n">
        <v>20</v>
      </c>
      <c r="O7" s="11" t="n">
        <v>35</v>
      </c>
      <c r="P7" s="11" t="n">
        <v>52</v>
      </c>
      <c r="Q7" s="11" t="n">
        <v>27</v>
      </c>
      <c r="R7" s="11" t="n">
        <v>20</v>
      </c>
      <c r="S7" s="11" t="n">
        <v>51</v>
      </c>
      <c r="T7" s="11" t="n">
        <v>28</v>
      </c>
      <c r="U7" s="11" t="n">
        <v>15</v>
      </c>
      <c r="V7" s="11" t="n">
        <v>10</v>
      </c>
      <c r="W7" s="11"/>
      <c r="X7" s="11" t="n">
        <v>257</v>
      </c>
      <c r="Y7" s="11" t="n">
        <v>157</v>
      </c>
      <c r="Z7" s="11"/>
      <c r="AA7" s="11" t="n">
        <v>97</v>
      </c>
      <c r="AB7" s="11" t="n">
        <v>184</v>
      </c>
      <c r="AC7" s="11" t="n">
        <v>133</v>
      </c>
      <c r="AD7" s="11"/>
      <c r="AE7" s="11" t="n">
        <v>180</v>
      </c>
      <c r="AF7" s="11" t="n">
        <v>161</v>
      </c>
      <c r="AG7" s="11" t="n">
        <v>73</v>
      </c>
      <c r="AH7" s="11"/>
      <c r="AI7" s="11" t="n">
        <v>79</v>
      </c>
      <c r="AJ7" s="11" t="n">
        <v>112</v>
      </c>
    </row>
    <row r="8" ht="30" customHeight="1">
      <c r="B8" s="12" t="s">
        <v>20</v>
      </c>
      <c r="C8" s="12" t="n">
        <v>415</v>
      </c>
      <c r="D8" s="12" t="n">
        <v>201</v>
      </c>
      <c r="E8" s="12" t="n">
        <v>210</v>
      </c>
      <c r="F8" s="12"/>
      <c r="G8" s="12" t="n">
        <v>56</v>
      </c>
      <c r="H8" s="12" t="n">
        <v>167</v>
      </c>
      <c r="I8" s="12" t="n">
        <v>192</v>
      </c>
      <c r="J8" s="12"/>
      <c r="K8" s="12" t="n">
        <v>65</v>
      </c>
      <c r="L8" s="12" t="n">
        <v>40</v>
      </c>
      <c r="M8" s="12" t="n">
        <v>42</v>
      </c>
      <c r="N8" s="12" t="n">
        <v>30</v>
      </c>
      <c r="O8" s="12" t="n">
        <v>33</v>
      </c>
      <c r="P8" s="12" t="n">
        <v>43</v>
      </c>
      <c r="Q8" s="12" t="n">
        <v>23</v>
      </c>
      <c r="R8" s="12" t="n">
        <v>19</v>
      </c>
      <c r="S8" s="12" t="n">
        <v>49</v>
      </c>
      <c r="T8" s="12" t="n">
        <v>44</v>
      </c>
      <c r="U8" s="12" t="n">
        <v>14</v>
      </c>
      <c r="V8" s="12" t="n">
        <v>11</v>
      </c>
      <c r="W8" s="12"/>
      <c r="X8" s="12" t="n">
        <v>262</v>
      </c>
      <c r="Y8" s="12" t="n">
        <v>153</v>
      </c>
      <c r="Z8" s="12"/>
      <c r="AA8" s="12" t="n">
        <v>105</v>
      </c>
      <c r="AB8" s="12" t="n">
        <v>171</v>
      </c>
      <c r="AC8" s="12" t="n">
        <v>138</v>
      </c>
      <c r="AD8" s="12"/>
      <c r="AE8" s="12" t="n">
        <v>182</v>
      </c>
      <c r="AF8" s="12" t="n">
        <v>157</v>
      </c>
      <c r="AG8" s="12" t="n">
        <v>76</v>
      </c>
      <c r="AH8" s="12"/>
      <c r="AI8" s="12" t="n">
        <v>82</v>
      </c>
      <c r="AJ8" s="12" t="n">
        <v>111</v>
      </c>
    </row>
    <row r="9">
      <c r="B9" s="17" t="s">
        <v>83</v>
      </c>
      <c r="C9" s="16" t="n">
        <v>0.298999708110588</v>
      </c>
      <c r="D9" s="16" t="n">
        <v>0.314727689667989</v>
      </c>
      <c r="E9" s="16" t="n">
        <v>0.283923998240245</v>
      </c>
      <c r="F9" s="16"/>
      <c r="G9" s="16" t="n">
        <v>0.194027423051054</v>
      </c>
      <c r="H9" s="16" t="n">
        <v>0.33684472051736</v>
      </c>
      <c r="I9" s="16" t="n">
        <v>0.296959955862427</v>
      </c>
      <c r="J9" s="16"/>
      <c r="K9" s="16" t="n">
        <v>0.339764664487788</v>
      </c>
      <c r="L9" s="16" t="n">
        <v>0.362303928323517</v>
      </c>
      <c r="M9" s="16" t="n">
        <v>0.29944323254356</v>
      </c>
      <c r="N9" s="16" t="n">
        <v>0.452914567299141</v>
      </c>
      <c r="O9" s="16" t="n">
        <v>0.248831172205011</v>
      </c>
      <c r="P9" s="16" t="n">
        <v>0.220349784358693</v>
      </c>
      <c r="Q9" s="16" t="n">
        <v>0.25952467096172</v>
      </c>
      <c r="R9" s="16" t="n">
        <v>0.157272453301125</v>
      </c>
      <c r="S9" s="16" t="n">
        <v>0.308303250554143</v>
      </c>
      <c r="T9" s="16" t="n">
        <v>0.319580146326053</v>
      </c>
      <c r="U9" s="16" t="n">
        <v>0.26339117434958</v>
      </c>
      <c r="V9" s="16" t="n">
        <v>0.113867036804831</v>
      </c>
      <c r="W9" s="16"/>
      <c r="X9" s="16" t="n">
        <v>0.300149684314147</v>
      </c>
      <c r="Y9" s="16" t="n">
        <v>0.297025296535142</v>
      </c>
      <c r="Z9" s="16"/>
      <c r="AA9" s="16" t="n">
        <v>0.376952806857793</v>
      </c>
      <c r="AB9" s="16" t="n">
        <v>0.271035551649986</v>
      </c>
      <c r="AC9" s="16" t="n">
        <v>0.274384667204252</v>
      </c>
      <c r="AD9" s="16"/>
      <c r="AE9" s="16" t="n">
        <v>0.306775857476541</v>
      </c>
      <c r="AF9" s="16" t="n">
        <v>0.278602494212265</v>
      </c>
      <c r="AG9" s="16" t="n">
        <v>0.322419290392712</v>
      </c>
      <c r="AH9" s="16"/>
      <c r="AI9" s="16" t="n">
        <v>0.397281412901474</v>
      </c>
      <c r="AJ9" s="16" t="n">
        <v>0.288744535304237</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0.427878954111091</v>
      </c>
      <c r="D14" s="16" t="n">
        <v>0.438265820964133</v>
      </c>
      <c r="E14" s="16" t="n">
        <v>0.419342598021645</v>
      </c>
      <c r="F14" s="16"/>
      <c r="G14" s="16" t="n">
        <v>0.471402213105412</v>
      </c>
      <c r="H14" s="16" t="n">
        <v>0.397347475044195</v>
      </c>
      <c r="I14" s="16" t="n">
        <v>0.441599205872552</v>
      </c>
      <c r="J14" s="16"/>
      <c r="K14" s="16" t="n">
        <v>0.368160911702747</v>
      </c>
      <c r="L14" s="16" t="n">
        <v>0.322669403941053</v>
      </c>
      <c r="M14" s="16" t="n">
        <v>0.475300033528247</v>
      </c>
      <c r="N14" s="16" t="n">
        <v>0.251959868237462</v>
      </c>
      <c r="O14" s="16" t="n">
        <v>0.459153711056401</v>
      </c>
      <c r="P14" s="16" t="n">
        <v>0.577276096047184</v>
      </c>
      <c r="Q14" s="16" t="n">
        <v>0.48857084684248</v>
      </c>
      <c r="R14" s="16" t="n">
        <v>0.394087757865301</v>
      </c>
      <c r="S14" s="16" t="n">
        <v>0.474760072033732</v>
      </c>
      <c r="T14" s="16" t="n">
        <v>0.375895023698054</v>
      </c>
      <c r="U14" s="16" t="n">
        <v>0.589860492357896</v>
      </c>
      <c r="V14" s="16" t="n">
        <v>0.498653242309374</v>
      </c>
      <c r="W14" s="16"/>
      <c r="X14" s="16" t="n">
        <v>0.421336085861465</v>
      </c>
      <c r="Y14" s="16" t="n">
        <v>0.439112503786904</v>
      </c>
      <c r="Z14" s="16"/>
      <c r="AA14" s="16" t="n">
        <v>0.388686305377403</v>
      </c>
      <c r="AB14" s="16" t="n">
        <v>0.437587533578546</v>
      </c>
      <c r="AC14" s="16" t="n">
        <v>0.445650751976363</v>
      </c>
      <c r="AD14" s="16"/>
      <c r="AE14" s="16" t="n">
        <v>0.454018767730322</v>
      </c>
      <c r="AF14" s="16" t="n">
        <v>0.409044507408566</v>
      </c>
      <c r="AG14" s="16" t="n">
        <v>0.404236049914069</v>
      </c>
      <c r="AH14" s="16"/>
      <c r="AI14" s="16" t="n">
        <v>0.374277236835912</v>
      </c>
      <c r="AJ14" s="16" t="n">
        <v>0.407853463157803</v>
      </c>
    </row>
    <row r="15">
      <c r="B15" s="17" t="s">
        <v>405</v>
      </c>
      <c r="C15" s="16" t="n">
        <v>0.182560279855201</v>
      </c>
      <c r="D15" s="16" t="n">
        <v>0.178245785488562</v>
      </c>
      <c r="E15" s="16" t="n">
        <v>0.183876220734516</v>
      </c>
      <c r="F15" s="16"/>
      <c r="G15" s="16" t="n">
        <v>0.24510798709535</v>
      </c>
      <c r="H15" s="16" t="n">
        <v>0.170814593866531</v>
      </c>
      <c r="I15" s="16" t="n">
        <v>0.174402559462067</v>
      </c>
      <c r="J15" s="16"/>
      <c r="K15" s="16" t="n">
        <v>0.231121022434012</v>
      </c>
      <c r="L15" s="16" t="n">
        <v>0.202305955907762</v>
      </c>
      <c r="M15" s="16" t="n">
        <v>0.181440222034925</v>
      </c>
      <c r="N15" s="16" t="n">
        <v>0.233705008984621</v>
      </c>
      <c r="O15" s="16" t="n">
        <v>0.110971599648607</v>
      </c>
      <c r="P15" s="16" t="n">
        <v>0.141853426019067</v>
      </c>
      <c r="Q15" s="16" t="n">
        <v>0.218883572029843</v>
      </c>
      <c r="R15" s="16" t="n">
        <v>0.241549025315972</v>
      </c>
      <c r="S15" s="16" t="n">
        <v>0.0928319884865686</v>
      </c>
      <c r="T15" s="16" t="n">
        <v>0.210965578746533</v>
      </c>
      <c r="U15" s="16" t="n">
        <v>0.0847570636085415</v>
      </c>
      <c r="V15" s="16" t="n">
        <v>0.304811617628532</v>
      </c>
      <c r="W15" s="16"/>
      <c r="X15" s="16" t="n">
        <v>0.183716698979383</v>
      </c>
      <c r="Y15" s="16" t="n">
        <v>0.180574806331675</v>
      </c>
      <c r="Z15" s="16"/>
      <c r="AA15" s="16" t="n">
        <v>0.163369503069196</v>
      </c>
      <c r="AB15" s="16" t="n">
        <v>0.185847752897093</v>
      </c>
      <c r="AC15" s="16" t="n">
        <v>0.193080828011151</v>
      </c>
      <c r="AD15" s="16"/>
      <c r="AE15" s="16" t="n">
        <v>0.178731072984517</v>
      </c>
      <c r="AF15" s="16" t="n">
        <v>0.196171087967318</v>
      </c>
      <c r="AG15" s="16" t="n">
        <v>0.163686170748811</v>
      </c>
      <c r="AH15" s="16"/>
      <c r="AI15" s="16" t="n">
        <v>0.139298575087919</v>
      </c>
      <c r="AJ15" s="16" t="n">
        <v>0.198901611250574</v>
      </c>
    </row>
    <row r="16">
      <c r="B16" s="17" t="s">
        <v>94</v>
      </c>
      <c r="C16" s="22" t="n">
        <v>0.0905610579231197</v>
      </c>
      <c r="D16" s="22" t="n">
        <v>0.0687607038793164</v>
      </c>
      <c r="E16" s="22" t="n">
        <v>0.112857183003594</v>
      </c>
      <c r="F16" s="22"/>
      <c r="G16" s="22" t="n">
        <v>0.0894623767481839</v>
      </c>
      <c r="H16" s="22" t="n">
        <v>0.0949932105719143</v>
      </c>
      <c r="I16" s="22" t="n">
        <v>0.087038278802954</v>
      </c>
      <c r="J16" s="22"/>
      <c r="K16" s="22" t="n">
        <v>0.0609534013754529</v>
      </c>
      <c r="L16" s="22" t="n">
        <v>0.112720711827669</v>
      </c>
      <c r="M16" s="22" t="n">
        <v>0.0438165118932684</v>
      </c>
      <c r="N16" s="22" t="n">
        <v>0.0614205554787759</v>
      </c>
      <c r="O16" s="22" t="n">
        <v>0.18104351708998</v>
      </c>
      <c r="P16" s="22" t="n">
        <v>0.060520693575056</v>
      </c>
      <c r="Q16" s="22" t="n">
        <v>0.0330209101659564</v>
      </c>
      <c r="R16" s="22" t="n">
        <v>0.207090763517602</v>
      </c>
      <c r="S16" s="22" t="n">
        <v>0.124104688925556</v>
      </c>
      <c r="T16" s="22" t="n">
        <v>0.0935592512293598</v>
      </c>
      <c r="U16" s="22" t="n">
        <v>0.0619912696839829</v>
      </c>
      <c r="V16" s="22" t="n">
        <v>0.0826681032572633</v>
      </c>
      <c r="W16" s="22"/>
      <c r="X16" s="22" t="n">
        <v>0.0947975308450047</v>
      </c>
      <c r="Y16" s="22" t="n">
        <v>0.0832873933462799</v>
      </c>
      <c r="Z16" s="22"/>
      <c r="AA16" s="22" t="n">
        <v>0.0709913846956086</v>
      </c>
      <c r="AB16" s="22" t="n">
        <v>0.105529161874374</v>
      </c>
      <c r="AC16" s="22" t="n">
        <v>0.0868837528082335</v>
      </c>
      <c r="AD16" s="22"/>
      <c r="AE16" s="22" t="n">
        <v>0.060474301808621</v>
      </c>
      <c r="AF16" s="22" t="n">
        <v>0.116181910411851</v>
      </c>
      <c r="AG16" s="22" t="n">
        <v>0.109658488944408</v>
      </c>
      <c r="AH16" s="22"/>
      <c r="AI16" s="22" t="n">
        <v>0.0891427751746957</v>
      </c>
      <c r="AJ16" s="22" t="n">
        <v>0.104500390287387</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398</v>
      </c>
      <c r="D7" s="11" t="n">
        <v>160</v>
      </c>
      <c r="E7" s="11" t="n">
        <v>229</v>
      </c>
      <c r="F7" s="11"/>
      <c r="G7" s="11" t="n">
        <v>71</v>
      </c>
      <c r="H7" s="11" t="n">
        <v>169</v>
      </c>
      <c r="I7" s="11" t="n">
        <v>158</v>
      </c>
      <c r="J7" s="11"/>
      <c r="K7" s="11" t="n">
        <v>55</v>
      </c>
      <c r="L7" s="11" t="n">
        <v>58</v>
      </c>
      <c r="M7" s="11" t="n">
        <v>25</v>
      </c>
      <c r="N7" s="11" t="n">
        <v>28</v>
      </c>
      <c r="O7" s="11" t="n">
        <v>29</v>
      </c>
      <c r="P7" s="11" t="n">
        <v>42</v>
      </c>
      <c r="Q7" s="11" t="n">
        <v>50</v>
      </c>
      <c r="R7" s="11" t="n">
        <v>18</v>
      </c>
      <c r="S7" s="11" t="n">
        <v>39</v>
      </c>
      <c r="T7" s="11" t="n">
        <v>24</v>
      </c>
      <c r="U7" s="11" t="n">
        <v>21</v>
      </c>
      <c r="V7" s="11" t="n">
        <v>9</v>
      </c>
      <c r="W7" s="11"/>
      <c r="X7" s="11" t="n">
        <v>255</v>
      </c>
      <c r="Y7" s="11" t="n">
        <v>143</v>
      </c>
      <c r="Z7" s="11"/>
      <c r="AA7" s="11" t="n">
        <v>95</v>
      </c>
      <c r="AB7" s="11" t="n">
        <v>186</v>
      </c>
      <c r="AC7" s="11" t="n">
        <v>117</v>
      </c>
      <c r="AD7" s="11"/>
      <c r="AE7" s="11" t="n">
        <v>173</v>
      </c>
      <c r="AF7" s="11" t="n">
        <v>155</v>
      </c>
      <c r="AG7" s="11" t="n">
        <v>70</v>
      </c>
      <c r="AH7" s="11"/>
      <c r="AI7" s="11" t="n">
        <v>80</v>
      </c>
      <c r="AJ7" s="11" t="n">
        <v>107</v>
      </c>
    </row>
    <row r="8" ht="30" customHeight="1">
      <c r="B8" s="12" t="s">
        <v>20</v>
      </c>
      <c r="C8" s="12" t="n">
        <v>402</v>
      </c>
      <c r="D8" s="12" t="n">
        <v>194</v>
      </c>
      <c r="E8" s="12" t="n">
        <v>199</v>
      </c>
      <c r="F8" s="12"/>
      <c r="G8" s="12" t="n">
        <v>78</v>
      </c>
      <c r="H8" s="12" t="n">
        <v>159</v>
      </c>
      <c r="I8" s="12" t="n">
        <v>165</v>
      </c>
      <c r="J8" s="12"/>
      <c r="K8" s="12" t="n">
        <v>51</v>
      </c>
      <c r="L8" s="12" t="n">
        <v>58</v>
      </c>
      <c r="M8" s="12" t="n">
        <v>26</v>
      </c>
      <c r="N8" s="12" t="n">
        <v>42</v>
      </c>
      <c r="O8" s="12" t="n">
        <v>27</v>
      </c>
      <c r="P8" s="12" t="n">
        <v>35</v>
      </c>
      <c r="Q8" s="12" t="n">
        <v>42</v>
      </c>
      <c r="R8" s="12" t="n">
        <v>17</v>
      </c>
      <c r="S8" s="12" t="n">
        <v>35</v>
      </c>
      <c r="T8" s="12" t="n">
        <v>39</v>
      </c>
      <c r="U8" s="12" t="n">
        <v>20</v>
      </c>
      <c r="V8" s="12" t="n">
        <v>10</v>
      </c>
      <c r="W8" s="12"/>
      <c r="X8" s="12" t="n">
        <v>259</v>
      </c>
      <c r="Y8" s="12" t="n">
        <v>143</v>
      </c>
      <c r="Z8" s="12"/>
      <c r="AA8" s="12" t="n">
        <v>96</v>
      </c>
      <c r="AB8" s="12" t="n">
        <v>185</v>
      </c>
      <c r="AC8" s="12" t="n">
        <v>120</v>
      </c>
      <c r="AD8" s="12"/>
      <c r="AE8" s="12" t="n">
        <v>179</v>
      </c>
      <c r="AF8" s="12" t="n">
        <v>157</v>
      </c>
      <c r="AG8" s="12" t="n">
        <v>67</v>
      </c>
      <c r="AH8" s="12"/>
      <c r="AI8" s="12" t="n">
        <v>80</v>
      </c>
      <c r="AJ8" s="12" t="n">
        <v>106</v>
      </c>
    </row>
    <row r="9">
      <c r="B9" s="17" t="s">
        <v>403</v>
      </c>
      <c r="C9" s="16" t="n">
        <v>0.481410002471545</v>
      </c>
      <c r="D9" s="16" t="n">
        <v>0.533262082842786</v>
      </c>
      <c r="E9" s="16" t="n">
        <v>0.42584127444786</v>
      </c>
      <c r="F9" s="16"/>
      <c r="G9" s="16" t="n">
        <v>0.472961678443568</v>
      </c>
      <c r="H9" s="16" t="n">
        <v>0.480590984790472</v>
      </c>
      <c r="I9" s="16" t="n">
        <v>0.486184250744973</v>
      </c>
      <c r="J9" s="16"/>
      <c r="K9" s="16" t="n">
        <v>0.46171450977589</v>
      </c>
      <c r="L9" s="16" t="n">
        <v>0.390981276106293</v>
      </c>
      <c r="M9" s="16" t="n">
        <v>0.64035048469078</v>
      </c>
      <c r="N9" s="16" t="n">
        <v>0.436325186980763</v>
      </c>
      <c r="O9" s="16" t="n">
        <v>0.677011890213104</v>
      </c>
      <c r="P9" s="16" t="n">
        <v>0.463816407478461</v>
      </c>
      <c r="Q9" s="16" t="n">
        <v>0.473886127820998</v>
      </c>
      <c r="R9" s="16" t="n">
        <v>0.291032148626964</v>
      </c>
      <c r="S9" s="16" t="n">
        <v>0.50306064565027</v>
      </c>
      <c r="T9" s="16" t="n">
        <v>0.416930208351309</v>
      </c>
      <c r="U9" s="16" t="n">
        <v>0.537707256669033</v>
      </c>
      <c r="V9" s="16" t="n">
        <v>0.814615803122986</v>
      </c>
      <c r="W9" s="16"/>
      <c r="X9" s="16" t="n">
        <v>0.443890420643504</v>
      </c>
      <c r="Y9" s="16" t="n">
        <v>0.549641378727126</v>
      </c>
      <c r="Z9" s="16"/>
      <c r="AA9" s="16" t="n">
        <v>0.52525509268963</v>
      </c>
      <c r="AB9" s="16" t="n">
        <v>0.490826934869476</v>
      </c>
      <c r="AC9" s="16" t="n">
        <v>0.431900308770405</v>
      </c>
      <c r="AD9" s="16"/>
      <c r="AE9" s="16" t="n">
        <v>0.455390024335012</v>
      </c>
      <c r="AF9" s="16" t="n">
        <v>0.518485137300256</v>
      </c>
      <c r="AG9" s="16" t="n">
        <v>0.464093348198472</v>
      </c>
      <c r="AH9" s="16"/>
      <c r="AI9" s="16" t="n">
        <v>0.509578192351127</v>
      </c>
      <c r="AJ9" s="16" t="n">
        <v>0.498809727756716</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404</v>
      </c>
      <c r="C13" s="16" t="n">
        <v>0.258156608390786</v>
      </c>
      <c r="D13" s="16" t="n">
        <v>0.202433337747046</v>
      </c>
      <c r="E13" s="16" t="n">
        <v>0.305191937539716</v>
      </c>
      <c r="F13" s="16"/>
      <c r="G13" s="16" t="n">
        <v>0.228039938946574</v>
      </c>
      <c r="H13" s="16" t="n">
        <v>0.248502913814368</v>
      </c>
      <c r="I13" s="16" t="n">
        <v>0.281665500843668</v>
      </c>
      <c r="J13" s="16"/>
      <c r="K13" s="16" t="n">
        <v>0.293713953454383</v>
      </c>
      <c r="L13" s="16" t="n">
        <v>0.214036963287383</v>
      </c>
      <c r="M13" s="16" t="n">
        <v>0.142504279127192</v>
      </c>
      <c r="N13" s="16" t="n">
        <v>0.239597497584437</v>
      </c>
      <c r="O13" s="16" t="n">
        <v>0.222921478689798</v>
      </c>
      <c r="P13" s="16" t="n">
        <v>0.313520907940004</v>
      </c>
      <c r="Q13" s="16" t="n">
        <v>0.216475414460017</v>
      </c>
      <c r="R13" s="16" t="n">
        <v>0.491383313077118</v>
      </c>
      <c r="S13" s="16" t="n">
        <v>0.299920784962763</v>
      </c>
      <c r="T13" s="16" t="n">
        <v>0.317046242694665</v>
      </c>
      <c r="U13" s="16" t="n">
        <v>0.226204840792871</v>
      </c>
      <c r="V13" s="16" t="n">
        <v>0.0872441393320736</v>
      </c>
      <c r="W13" s="16"/>
      <c r="X13" s="16" t="n">
        <v>0.266001233209549</v>
      </c>
      <c r="Y13" s="16" t="n">
        <v>0.24389073650431</v>
      </c>
      <c r="Z13" s="16"/>
      <c r="AA13" s="16" t="n">
        <v>0.299743238472411</v>
      </c>
      <c r="AB13" s="16" t="n">
        <v>0.223378361571056</v>
      </c>
      <c r="AC13" s="16" t="n">
        <v>0.278549116361613</v>
      </c>
      <c r="AD13" s="16"/>
      <c r="AE13" s="16" t="n">
        <v>0.299783380808688</v>
      </c>
      <c r="AF13" s="16" t="n">
        <v>0.235275268986362</v>
      </c>
      <c r="AG13" s="16" t="n">
        <v>0.200489093789885</v>
      </c>
      <c r="AH13" s="16"/>
      <c r="AI13" s="16" t="n">
        <v>0.331615106614246</v>
      </c>
      <c r="AJ13" s="16" t="n">
        <v>0.239282263670113</v>
      </c>
    </row>
    <row r="14">
      <c r="B14" s="17" t="s">
        <v>405</v>
      </c>
      <c r="C14" s="16" t="n">
        <v>0.186704248972018</v>
      </c>
      <c r="D14" s="16" t="n">
        <v>0.179242690790688</v>
      </c>
      <c r="E14" s="16" t="n">
        <v>0.202817526023582</v>
      </c>
      <c r="F14" s="16"/>
      <c r="G14" s="16" t="n">
        <v>0.216281363170235</v>
      </c>
      <c r="H14" s="16" t="n">
        <v>0.19978881350363</v>
      </c>
      <c r="I14" s="16" t="n">
        <v>0.160143528799885</v>
      </c>
      <c r="J14" s="16"/>
      <c r="K14" s="16" t="n">
        <v>0.172900894386127</v>
      </c>
      <c r="L14" s="16" t="n">
        <v>0.350419106896849</v>
      </c>
      <c r="M14" s="16" t="n">
        <v>0.0949094226190263</v>
      </c>
      <c r="N14" s="16" t="n">
        <v>0.24780864722735</v>
      </c>
      <c r="O14" s="16" t="n">
        <v>0.100066631097098</v>
      </c>
      <c r="P14" s="16" t="n">
        <v>0.176813761758892</v>
      </c>
      <c r="Q14" s="16" t="n">
        <v>0.228874904811685</v>
      </c>
      <c r="R14" s="16" t="n">
        <v>0.0432402492070218</v>
      </c>
      <c r="S14" s="16" t="n">
        <v>0.11915500673852</v>
      </c>
      <c r="T14" s="16" t="n">
        <v>0.132240424603665</v>
      </c>
      <c r="U14" s="16" t="n">
        <v>0.175891785734896</v>
      </c>
      <c r="V14" s="16" t="n">
        <v>0.0981400575449403</v>
      </c>
      <c r="W14" s="16"/>
      <c r="X14" s="16" t="n">
        <v>0.208148554232754</v>
      </c>
      <c r="Y14" s="16" t="n">
        <v>0.147706627210379</v>
      </c>
      <c r="Z14" s="16"/>
      <c r="AA14" s="16" t="n">
        <v>0.13732719501216</v>
      </c>
      <c r="AB14" s="16" t="n">
        <v>0.205517389805605</v>
      </c>
      <c r="AC14" s="16" t="n">
        <v>0.197130730612251</v>
      </c>
      <c r="AD14" s="16"/>
      <c r="AE14" s="16" t="n">
        <v>0.172329651882097</v>
      </c>
      <c r="AF14" s="16" t="n">
        <v>0.184333043374477</v>
      </c>
      <c r="AG14" s="16" t="n">
        <v>0.230690094100352</v>
      </c>
      <c r="AH14" s="16"/>
      <c r="AI14" s="16" t="n">
        <v>0.118330191279155</v>
      </c>
      <c r="AJ14" s="16" t="n">
        <v>0.216266054936354</v>
      </c>
    </row>
    <row r="15">
      <c r="B15" s="17" t="s">
        <v>94</v>
      </c>
      <c r="C15" s="22" t="n">
        <v>0.073729140165651</v>
      </c>
      <c r="D15" s="22" t="n">
        <v>0.08506188861948</v>
      </c>
      <c r="E15" s="22" t="n">
        <v>0.0661492619888415</v>
      </c>
      <c r="F15" s="22"/>
      <c r="G15" s="22" t="n">
        <v>0.0827170194396234</v>
      </c>
      <c r="H15" s="22" t="n">
        <v>0.0711172878915305</v>
      </c>
      <c r="I15" s="22" t="n">
        <v>0.072006719611474</v>
      </c>
      <c r="J15" s="22"/>
      <c r="K15" s="22" t="n">
        <v>0.0716706423835998</v>
      </c>
      <c r="L15" s="22" t="n">
        <v>0.0445626537094757</v>
      </c>
      <c r="M15" s="22" t="n">
        <v>0.122235813563002</v>
      </c>
      <c r="N15" s="22" t="n">
        <v>0.0762686682074495</v>
      </c>
      <c r="O15" s="22" t="n">
        <v>0</v>
      </c>
      <c r="P15" s="22" t="n">
        <v>0.0458489228226436</v>
      </c>
      <c r="Q15" s="22" t="n">
        <v>0.0807635529072993</v>
      </c>
      <c r="R15" s="22" t="n">
        <v>0.174344289088896</v>
      </c>
      <c r="S15" s="22" t="n">
        <v>0.0778635626484475</v>
      </c>
      <c r="T15" s="22" t="n">
        <v>0.133783124350361</v>
      </c>
      <c r="U15" s="22" t="n">
        <v>0.0601961168032002</v>
      </c>
      <c r="V15" s="22" t="n">
        <v>0</v>
      </c>
      <c r="W15" s="22"/>
      <c r="X15" s="22" t="n">
        <v>0.0819597919141921</v>
      </c>
      <c r="Y15" s="22" t="n">
        <v>0.058761257558184</v>
      </c>
      <c r="Z15" s="22"/>
      <c r="AA15" s="22" t="n">
        <v>0.0376744738257992</v>
      </c>
      <c r="AB15" s="22" t="n">
        <v>0.0802773137538632</v>
      </c>
      <c r="AC15" s="22" t="n">
        <v>0.0924198442557308</v>
      </c>
      <c r="AD15" s="22"/>
      <c r="AE15" s="22" t="n">
        <v>0.0724969429742031</v>
      </c>
      <c r="AF15" s="22" t="n">
        <v>0.0619065503389058</v>
      </c>
      <c r="AG15" s="22" t="n">
        <v>0.104727463911291</v>
      </c>
      <c r="AH15" s="22"/>
      <c r="AI15" s="22" t="n">
        <v>0.0404765097554713</v>
      </c>
      <c r="AJ15" s="22" t="n">
        <v>0.0456419536368161</v>
      </c>
    </row>
    <row r="16">
      <c r="B16" s="18" t="s">
        <v>353</v>
      </c>
    </row>
    <row r="17">
      <c r="B17" t="s">
        <v>63</v>
      </c>
    </row>
    <row r="18">
      <c r="B18" t="s">
        <v>64</v>
      </c>
    </row>
    <row r="20">
      <c r="B20"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416</v>
      </c>
      <c r="D7" s="11" t="n">
        <v>181</v>
      </c>
      <c r="E7" s="11" t="n">
        <v>232</v>
      </c>
      <c r="F7" s="11"/>
      <c r="G7" s="11" t="n">
        <v>74</v>
      </c>
      <c r="H7" s="11" t="n">
        <v>176</v>
      </c>
      <c r="I7" s="11" t="n">
        <v>166</v>
      </c>
      <c r="J7" s="11"/>
      <c r="K7" s="11" t="n">
        <v>66</v>
      </c>
      <c r="L7" s="11" t="n">
        <v>52</v>
      </c>
      <c r="M7" s="11" t="n">
        <v>31</v>
      </c>
      <c r="N7" s="11" t="n">
        <v>27</v>
      </c>
      <c r="O7" s="11" t="n">
        <v>33</v>
      </c>
      <c r="P7" s="11" t="n">
        <v>41</v>
      </c>
      <c r="Q7" s="11" t="n">
        <v>40</v>
      </c>
      <c r="R7" s="11" t="n">
        <v>15</v>
      </c>
      <c r="S7" s="11" t="n">
        <v>53</v>
      </c>
      <c r="T7" s="11" t="n">
        <v>24</v>
      </c>
      <c r="U7" s="11" t="n">
        <v>24</v>
      </c>
      <c r="V7" s="11" t="n">
        <v>10</v>
      </c>
      <c r="W7" s="11"/>
      <c r="X7" s="11" t="n">
        <v>246</v>
      </c>
      <c r="Y7" s="11" t="n">
        <v>170</v>
      </c>
      <c r="Z7" s="11"/>
      <c r="AA7" s="11" t="n">
        <v>101</v>
      </c>
      <c r="AB7" s="11" t="n">
        <v>185</v>
      </c>
      <c r="AC7" s="11" t="n">
        <v>130</v>
      </c>
      <c r="AD7" s="11"/>
      <c r="AE7" s="11" t="n">
        <v>197</v>
      </c>
      <c r="AF7" s="11" t="n">
        <v>150</v>
      </c>
      <c r="AG7" s="11" t="n">
        <v>69</v>
      </c>
      <c r="AH7" s="11"/>
      <c r="AI7" s="11" t="n">
        <v>85</v>
      </c>
      <c r="AJ7" s="11" t="n">
        <v>105</v>
      </c>
    </row>
    <row r="8" ht="30" customHeight="1">
      <c r="B8" s="12" t="s">
        <v>20</v>
      </c>
      <c r="C8" s="12" t="n">
        <v>423</v>
      </c>
      <c r="D8" s="12" t="n">
        <v>217</v>
      </c>
      <c r="E8" s="12" t="n">
        <v>203</v>
      </c>
      <c r="F8" s="12"/>
      <c r="G8" s="12" t="n">
        <v>79</v>
      </c>
      <c r="H8" s="12" t="n">
        <v>169</v>
      </c>
      <c r="I8" s="12" t="n">
        <v>175</v>
      </c>
      <c r="J8" s="12"/>
      <c r="K8" s="12" t="n">
        <v>60</v>
      </c>
      <c r="L8" s="12" t="n">
        <v>52</v>
      </c>
      <c r="M8" s="12" t="n">
        <v>32</v>
      </c>
      <c r="N8" s="12" t="n">
        <v>41</v>
      </c>
      <c r="O8" s="12" t="n">
        <v>30</v>
      </c>
      <c r="P8" s="12" t="n">
        <v>35</v>
      </c>
      <c r="Q8" s="12" t="n">
        <v>35</v>
      </c>
      <c r="R8" s="12" t="n">
        <v>13</v>
      </c>
      <c r="S8" s="12" t="n">
        <v>51</v>
      </c>
      <c r="T8" s="12" t="n">
        <v>38</v>
      </c>
      <c r="U8" s="12" t="n">
        <v>23</v>
      </c>
      <c r="V8" s="12" t="n">
        <v>12</v>
      </c>
      <c r="W8" s="12"/>
      <c r="X8" s="12" t="n">
        <v>254</v>
      </c>
      <c r="Y8" s="12" t="n">
        <v>169</v>
      </c>
      <c r="Z8" s="12"/>
      <c r="AA8" s="12" t="n">
        <v>104</v>
      </c>
      <c r="AB8" s="12" t="n">
        <v>183</v>
      </c>
      <c r="AC8" s="12" t="n">
        <v>136</v>
      </c>
      <c r="AD8" s="12"/>
      <c r="AE8" s="12" t="n">
        <v>205</v>
      </c>
      <c r="AF8" s="12" t="n">
        <v>150</v>
      </c>
      <c r="AG8" s="12" t="n">
        <v>68</v>
      </c>
      <c r="AH8" s="12"/>
      <c r="AI8" s="12" t="n">
        <v>90</v>
      </c>
      <c r="AJ8" s="12" t="n">
        <v>102</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0.566487603867575</v>
      </c>
      <c r="D12" s="16" t="n">
        <v>0.577291383809962</v>
      </c>
      <c r="E12" s="16" t="n">
        <v>0.553359441434894</v>
      </c>
      <c r="F12" s="16"/>
      <c r="G12" s="16" t="n">
        <v>0.631000886114417</v>
      </c>
      <c r="H12" s="16" t="n">
        <v>0.598386631146698</v>
      </c>
      <c r="I12" s="16" t="n">
        <v>0.506584932537528</v>
      </c>
      <c r="J12" s="16"/>
      <c r="K12" s="16" t="n">
        <v>0.595631229674037</v>
      </c>
      <c r="L12" s="16" t="n">
        <v>0.60936287842403</v>
      </c>
      <c r="M12" s="16" t="n">
        <v>0.465811142489515</v>
      </c>
      <c r="N12" s="16" t="n">
        <v>0.475895038886975</v>
      </c>
      <c r="O12" s="16" t="n">
        <v>0.689704640963775</v>
      </c>
      <c r="P12" s="16" t="n">
        <v>0.501545765263598</v>
      </c>
      <c r="Q12" s="16" t="n">
        <v>0.577337513480182</v>
      </c>
      <c r="R12" s="16" t="n">
        <v>0.383417971524215</v>
      </c>
      <c r="S12" s="16" t="n">
        <v>0.665770962081232</v>
      </c>
      <c r="T12" s="16" t="n">
        <v>0.516124891788545</v>
      </c>
      <c r="U12" s="16" t="n">
        <v>0.681140481688754</v>
      </c>
      <c r="V12" s="16" t="n">
        <v>0.394682684144925</v>
      </c>
      <c r="W12" s="16"/>
      <c r="X12" s="16" t="n">
        <v>0.548719431117165</v>
      </c>
      <c r="Y12" s="16" t="n">
        <v>0.593110570729525</v>
      </c>
      <c r="Z12" s="16"/>
      <c r="AA12" s="16" t="n">
        <v>0.52425257497527</v>
      </c>
      <c r="AB12" s="16" t="n">
        <v>0.627148039376367</v>
      </c>
      <c r="AC12" s="16" t="n">
        <v>0.5168806938432</v>
      </c>
      <c r="AD12" s="16"/>
      <c r="AE12" s="16" t="n">
        <v>0.560769881931535</v>
      </c>
      <c r="AF12" s="16" t="n">
        <v>0.568777257569486</v>
      </c>
      <c r="AG12" s="16" t="n">
        <v>0.578659449511444</v>
      </c>
      <c r="AH12" s="16"/>
      <c r="AI12" s="16" t="n">
        <v>0.480614320374065</v>
      </c>
      <c r="AJ12" s="16" t="n">
        <v>0.626668004204011</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0.174282457866277</v>
      </c>
      <c r="D14" s="16" t="n">
        <v>0.187970203574561</v>
      </c>
      <c r="E14" s="16" t="n">
        <v>0.157616309238112</v>
      </c>
      <c r="F14" s="16"/>
      <c r="G14" s="16" t="n">
        <v>0.15532971211544</v>
      </c>
      <c r="H14" s="16" t="n">
        <v>0.152467735139813</v>
      </c>
      <c r="I14" s="16" t="n">
        <v>0.203878132475007</v>
      </c>
      <c r="J14" s="16"/>
      <c r="K14" s="16" t="n">
        <v>0.215034890735861</v>
      </c>
      <c r="L14" s="16" t="n">
        <v>0.126366378291073</v>
      </c>
      <c r="M14" s="16" t="n">
        <v>0.199406020741795</v>
      </c>
      <c r="N14" s="16" t="n">
        <v>0.201347497920466</v>
      </c>
      <c r="O14" s="16" t="n">
        <v>0.0827126359415233</v>
      </c>
      <c r="P14" s="16" t="n">
        <v>0.242322011349611</v>
      </c>
      <c r="Q14" s="16" t="n">
        <v>0.268140740807965</v>
      </c>
      <c r="R14" s="16" t="n">
        <v>0.251638761300838</v>
      </c>
      <c r="S14" s="16" t="n">
        <v>0.148445574075986</v>
      </c>
      <c r="T14" s="16" t="n">
        <v>0.122725827982178</v>
      </c>
      <c r="U14" s="16" t="n">
        <v>0.10955800398528</v>
      </c>
      <c r="V14" s="16" t="n">
        <v>0.0848710555522147</v>
      </c>
      <c r="W14" s="16"/>
      <c r="X14" s="16" t="n">
        <v>0.15445363286154</v>
      </c>
      <c r="Y14" s="16" t="n">
        <v>0.203993005958531</v>
      </c>
      <c r="Z14" s="16"/>
      <c r="AA14" s="16" t="n">
        <v>0.215262492439996</v>
      </c>
      <c r="AB14" s="16" t="n">
        <v>0.158386657752711</v>
      </c>
      <c r="AC14" s="16" t="n">
        <v>0.164429216896991</v>
      </c>
      <c r="AD14" s="16"/>
      <c r="AE14" s="16" t="n">
        <v>0.208719750795939</v>
      </c>
      <c r="AF14" s="16" t="n">
        <v>0.154174076534164</v>
      </c>
      <c r="AG14" s="16" t="n">
        <v>0.11486378492052</v>
      </c>
      <c r="AH14" s="16"/>
      <c r="AI14" s="16" t="n">
        <v>0.261538802062102</v>
      </c>
      <c r="AJ14" s="16" t="n">
        <v>0.155920985779461</v>
      </c>
    </row>
    <row r="15">
      <c r="B15" s="17" t="s">
        <v>405</v>
      </c>
      <c r="C15" s="16" t="n">
        <v>0.191335625298191</v>
      </c>
      <c r="D15" s="16" t="n">
        <v>0.156760803843938</v>
      </c>
      <c r="E15" s="16" t="n">
        <v>0.231039117467252</v>
      </c>
      <c r="F15" s="16"/>
      <c r="G15" s="16" t="n">
        <v>0.1511087073459</v>
      </c>
      <c r="H15" s="16" t="n">
        <v>0.165164857947645</v>
      </c>
      <c r="I15" s="16" t="n">
        <v>0.234742831082203</v>
      </c>
      <c r="J15" s="16"/>
      <c r="K15" s="16" t="n">
        <v>0.172213113026162</v>
      </c>
      <c r="L15" s="16" t="n">
        <v>0.191233181245462</v>
      </c>
      <c r="M15" s="16" t="n">
        <v>0.169943552959595</v>
      </c>
      <c r="N15" s="16" t="n">
        <v>0.282837993742748</v>
      </c>
      <c r="O15" s="16" t="n">
        <v>0.199017592230589</v>
      </c>
      <c r="P15" s="16" t="n">
        <v>0.134591085096246</v>
      </c>
      <c r="Q15" s="16" t="n">
        <v>0.0492756438252601</v>
      </c>
      <c r="R15" s="16" t="n">
        <v>0.304001286600368</v>
      </c>
      <c r="S15" s="16" t="n">
        <v>0.147440060621207</v>
      </c>
      <c r="T15" s="16" t="n">
        <v>0.290232324118757</v>
      </c>
      <c r="U15" s="16" t="n">
        <v>0.157319198775569</v>
      </c>
      <c r="V15" s="16" t="n">
        <v>0.403544877236717</v>
      </c>
      <c r="W15" s="16"/>
      <c r="X15" s="16" t="n">
        <v>0.225459940751869</v>
      </c>
      <c r="Y15" s="16" t="n">
        <v>0.140205408799761</v>
      </c>
      <c r="Z15" s="16"/>
      <c r="AA15" s="16" t="n">
        <v>0.178094296880838</v>
      </c>
      <c r="AB15" s="16" t="n">
        <v>0.162363697258583</v>
      </c>
      <c r="AC15" s="16" t="n">
        <v>0.240555190686038</v>
      </c>
      <c r="AD15" s="16"/>
      <c r="AE15" s="16" t="n">
        <v>0.171456609958161</v>
      </c>
      <c r="AF15" s="16" t="n">
        <v>0.189138045904226</v>
      </c>
      <c r="AG15" s="16" t="n">
        <v>0.255988181132497</v>
      </c>
      <c r="AH15" s="16"/>
      <c r="AI15" s="16" t="n">
        <v>0.164997294427039</v>
      </c>
      <c r="AJ15" s="16" t="n">
        <v>0.165610577860126</v>
      </c>
    </row>
    <row r="16">
      <c r="B16" s="17" t="s">
        <v>94</v>
      </c>
      <c r="C16" s="22" t="n">
        <v>0.0678943129679565</v>
      </c>
      <c r="D16" s="22" t="n">
        <v>0.0779776087715384</v>
      </c>
      <c r="E16" s="22" t="n">
        <v>0.0579851318597421</v>
      </c>
      <c r="F16" s="22"/>
      <c r="G16" s="22" t="n">
        <v>0.0625606944242431</v>
      </c>
      <c r="H16" s="22" t="n">
        <v>0.0839807757658442</v>
      </c>
      <c r="I16" s="22" t="n">
        <v>0.054794103905262</v>
      </c>
      <c r="J16" s="22"/>
      <c r="K16" s="22" t="n">
        <v>0.0171207665639404</v>
      </c>
      <c r="L16" s="22" t="n">
        <v>0.0730375620394342</v>
      </c>
      <c r="M16" s="22" t="n">
        <v>0.164839283809096</v>
      </c>
      <c r="N16" s="22" t="n">
        <v>0.0399194694498109</v>
      </c>
      <c r="O16" s="22" t="n">
        <v>0.0285651308641127</v>
      </c>
      <c r="P16" s="22" t="n">
        <v>0.121541138290544</v>
      </c>
      <c r="Q16" s="22" t="n">
        <v>0.105246101886593</v>
      </c>
      <c r="R16" s="22" t="n">
        <v>0.0609419805745793</v>
      </c>
      <c r="S16" s="22" t="n">
        <v>0.0383434032215756</v>
      </c>
      <c r="T16" s="22" t="n">
        <v>0.0709169561105194</v>
      </c>
      <c r="U16" s="22" t="n">
        <v>0.0519823155503971</v>
      </c>
      <c r="V16" s="22" t="n">
        <v>0.116901383066144</v>
      </c>
      <c r="W16" s="22"/>
      <c r="X16" s="22" t="n">
        <v>0.0713669952694267</v>
      </c>
      <c r="Y16" s="22" t="n">
        <v>0.0626910145121833</v>
      </c>
      <c r="Z16" s="22"/>
      <c r="AA16" s="22" t="n">
        <v>0.0823906357038953</v>
      </c>
      <c r="AB16" s="22" t="n">
        <v>0.0521016056123383</v>
      </c>
      <c r="AC16" s="22" t="n">
        <v>0.0781348985737706</v>
      </c>
      <c r="AD16" s="22"/>
      <c r="AE16" s="22" t="n">
        <v>0.0590537573143647</v>
      </c>
      <c r="AF16" s="22" t="n">
        <v>0.0879106199921242</v>
      </c>
      <c r="AG16" s="22" t="n">
        <v>0.0504885844355388</v>
      </c>
      <c r="AH16" s="22"/>
      <c r="AI16" s="22" t="n">
        <v>0.0928495831367944</v>
      </c>
      <c r="AJ16" s="22" t="n">
        <v>0.0518004321564024</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448</v>
      </c>
      <c r="D7" s="11" t="n">
        <v>185</v>
      </c>
      <c r="E7" s="11" t="n">
        <v>257</v>
      </c>
      <c r="F7" s="11"/>
      <c r="G7" s="11" t="n">
        <v>69</v>
      </c>
      <c r="H7" s="11" t="n">
        <v>198</v>
      </c>
      <c r="I7" s="11" t="n">
        <v>181</v>
      </c>
      <c r="J7" s="11"/>
      <c r="K7" s="11" t="n">
        <v>62</v>
      </c>
      <c r="L7" s="11" t="n">
        <v>65</v>
      </c>
      <c r="M7" s="11" t="n">
        <v>37</v>
      </c>
      <c r="N7" s="11" t="n">
        <v>24</v>
      </c>
      <c r="O7" s="11" t="n">
        <v>41</v>
      </c>
      <c r="P7" s="11" t="n">
        <v>55</v>
      </c>
      <c r="Q7" s="11" t="n">
        <v>45</v>
      </c>
      <c r="R7" s="11" t="n">
        <v>22</v>
      </c>
      <c r="S7" s="11" t="n">
        <v>51</v>
      </c>
      <c r="T7" s="11" t="n">
        <v>11</v>
      </c>
      <c r="U7" s="11" t="n">
        <v>24</v>
      </c>
      <c r="V7" s="11" t="n">
        <v>11</v>
      </c>
      <c r="W7" s="11"/>
      <c r="X7" s="11" t="n">
        <v>294</v>
      </c>
      <c r="Y7" s="11" t="n">
        <v>154</v>
      </c>
      <c r="Z7" s="11"/>
      <c r="AA7" s="11" t="n">
        <v>104</v>
      </c>
      <c r="AB7" s="11" t="n">
        <v>203</v>
      </c>
      <c r="AC7" s="11" t="n">
        <v>141</v>
      </c>
      <c r="AD7" s="11"/>
      <c r="AE7" s="11" t="n">
        <v>200</v>
      </c>
      <c r="AF7" s="11" t="n">
        <v>170</v>
      </c>
      <c r="AG7" s="11" t="n">
        <v>78</v>
      </c>
      <c r="AH7" s="11"/>
      <c r="AI7" s="11" t="n">
        <v>85</v>
      </c>
      <c r="AJ7" s="11" t="n">
        <v>119</v>
      </c>
    </row>
    <row r="8" ht="30" customHeight="1">
      <c r="B8" s="12" t="s">
        <v>20</v>
      </c>
      <c r="C8" s="12" t="n">
        <v>439</v>
      </c>
      <c r="D8" s="12" t="n">
        <v>216</v>
      </c>
      <c r="E8" s="12" t="n">
        <v>218</v>
      </c>
      <c r="F8" s="12"/>
      <c r="G8" s="12" t="n">
        <v>76</v>
      </c>
      <c r="H8" s="12" t="n">
        <v>178</v>
      </c>
      <c r="I8" s="12" t="n">
        <v>185</v>
      </c>
      <c r="J8" s="12"/>
      <c r="K8" s="12" t="n">
        <v>55</v>
      </c>
      <c r="L8" s="12" t="n">
        <v>67</v>
      </c>
      <c r="M8" s="12" t="n">
        <v>38</v>
      </c>
      <c r="N8" s="12" t="n">
        <v>36</v>
      </c>
      <c r="O8" s="12" t="n">
        <v>37</v>
      </c>
      <c r="P8" s="12" t="n">
        <v>48</v>
      </c>
      <c r="Q8" s="12" t="n">
        <v>38</v>
      </c>
      <c r="R8" s="12" t="n">
        <v>20</v>
      </c>
      <c r="S8" s="12" t="n">
        <v>48</v>
      </c>
      <c r="T8" s="12" t="n">
        <v>17</v>
      </c>
      <c r="U8" s="12" t="n">
        <v>23</v>
      </c>
      <c r="V8" s="12" t="n">
        <v>12</v>
      </c>
      <c r="W8" s="12"/>
      <c r="X8" s="12" t="n">
        <v>287</v>
      </c>
      <c r="Y8" s="12" t="n">
        <v>152</v>
      </c>
      <c r="Z8" s="12"/>
      <c r="AA8" s="12" t="n">
        <v>105</v>
      </c>
      <c r="AB8" s="12" t="n">
        <v>195</v>
      </c>
      <c r="AC8" s="12" t="n">
        <v>139</v>
      </c>
      <c r="AD8" s="12"/>
      <c r="AE8" s="12" t="n">
        <v>199</v>
      </c>
      <c r="AF8" s="12" t="n">
        <v>167</v>
      </c>
      <c r="AG8" s="12" t="n">
        <v>73</v>
      </c>
      <c r="AH8" s="12"/>
      <c r="AI8" s="12" t="n">
        <v>83</v>
      </c>
      <c r="AJ8" s="12" t="n">
        <v>112</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0.113478048733052</v>
      </c>
      <c r="D11" s="16" t="n">
        <v>0.13059071030036</v>
      </c>
      <c r="E11" s="16" t="n">
        <v>0.0995506456247209</v>
      </c>
      <c r="F11" s="16"/>
      <c r="G11" s="16" t="n">
        <v>0.0742447443843237</v>
      </c>
      <c r="H11" s="16" t="n">
        <v>0.126368979087831</v>
      </c>
      <c r="I11" s="16" t="n">
        <v>0.117196853041956</v>
      </c>
      <c r="J11" s="16"/>
      <c r="K11" s="16" t="n">
        <v>0.129144326784412</v>
      </c>
      <c r="L11" s="16" t="n">
        <v>0.0756482968043015</v>
      </c>
      <c r="M11" s="16" t="n">
        <v>0.146803805140395</v>
      </c>
      <c r="N11" s="16" t="n">
        <v>0.0970624101170064</v>
      </c>
      <c r="O11" s="16" t="n">
        <v>0.174138904551224</v>
      </c>
      <c r="P11" s="16" t="n">
        <v>0.0877035322138877</v>
      </c>
      <c r="Q11" s="16" t="n">
        <v>0.0693873456057198</v>
      </c>
      <c r="R11" s="16" t="n">
        <v>0.0745518747390057</v>
      </c>
      <c r="S11" s="16" t="n">
        <v>0.14692306372794</v>
      </c>
      <c r="T11" s="16" t="n">
        <v>0.0811607451271455</v>
      </c>
      <c r="U11" s="16" t="n">
        <v>0.0715707133692555</v>
      </c>
      <c r="V11" s="16" t="n">
        <v>0.308672133740766</v>
      </c>
      <c r="W11" s="16"/>
      <c r="X11" s="16" t="n">
        <v>0.108148145127043</v>
      </c>
      <c r="Y11" s="16" t="n">
        <v>0.12353984058621</v>
      </c>
      <c r="Z11" s="16"/>
      <c r="AA11" s="16" t="n">
        <v>0.12332583674537</v>
      </c>
      <c r="AB11" s="16" t="n">
        <v>0.0921742549313111</v>
      </c>
      <c r="AC11" s="16" t="n">
        <v>0.135852712480411</v>
      </c>
      <c r="AD11" s="16"/>
      <c r="AE11" s="16" t="n">
        <v>0.0939076248912107</v>
      </c>
      <c r="AF11" s="16" t="n">
        <v>0.0865964131649783</v>
      </c>
      <c r="AG11" s="16" t="n">
        <v>0.228023756458144</v>
      </c>
      <c r="AH11" s="16"/>
      <c r="AI11" s="16" t="n">
        <v>0.114670242762176</v>
      </c>
      <c r="AJ11" s="16" t="n">
        <v>0.0721158350589151</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0.680520836588284</v>
      </c>
      <c r="D14" s="16" t="n">
        <v>0.65679377547154</v>
      </c>
      <c r="E14" s="16" t="n">
        <v>0.699590062160529</v>
      </c>
      <c r="F14" s="16"/>
      <c r="G14" s="16" t="n">
        <v>0.70664670735409</v>
      </c>
      <c r="H14" s="16" t="n">
        <v>0.680828487416101</v>
      </c>
      <c r="I14" s="16" t="n">
        <v>0.669487252600045</v>
      </c>
      <c r="J14" s="16"/>
      <c r="K14" s="16" t="n">
        <v>0.577171461027931</v>
      </c>
      <c r="L14" s="16" t="n">
        <v>0.770637376373183</v>
      </c>
      <c r="M14" s="16" t="n">
        <v>0.626605826967971</v>
      </c>
      <c r="N14" s="16" t="n">
        <v>0.673863705758442</v>
      </c>
      <c r="O14" s="16" t="n">
        <v>0.651885676329154</v>
      </c>
      <c r="P14" s="16" t="n">
        <v>0.655334711738375</v>
      </c>
      <c r="Q14" s="16" t="n">
        <v>0.69331707870724</v>
      </c>
      <c r="R14" s="16" t="n">
        <v>0.768739552095791</v>
      </c>
      <c r="S14" s="16" t="n">
        <v>0.708789278061022</v>
      </c>
      <c r="T14" s="16" t="n">
        <v>0.764992528955009</v>
      </c>
      <c r="U14" s="16" t="n">
        <v>0.717131988768043</v>
      </c>
      <c r="V14" s="16" t="n">
        <v>0.535497220031365</v>
      </c>
      <c r="W14" s="16"/>
      <c r="X14" s="16" t="n">
        <v>0.719433540850549</v>
      </c>
      <c r="Y14" s="16" t="n">
        <v>0.607061434754275</v>
      </c>
      <c r="Z14" s="16"/>
      <c r="AA14" s="16" t="n">
        <v>0.637982444259563</v>
      </c>
      <c r="AB14" s="16" t="n">
        <v>0.731354003836253</v>
      </c>
      <c r="AC14" s="16" t="n">
        <v>0.641487712587408</v>
      </c>
      <c r="AD14" s="16"/>
      <c r="AE14" s="16" t="n">
        <v>0.719457215163237</v>
      </c>
      <c r="AF14" s="16" t="n">
        <v>0.689994794379398</v>
      </c>
      <c r="AG14" s="16" t="n">
        <v>0.553183839149009</v>
      </c>
      <c r="AH14" s="16"/>
      <c r="AI14" s="16" t="n">
        <v>0.625071313857717</v>
      </c>
      <c r="AJ14" s="16" t="n">
        <v>0.7492576641434</v>
      </c>
    </row>
    <row r="15">
      <c r="B15" s="17" t="s">
        <v>405</v>
      </c>
      <c r="C15" s="16" t="n">
        <v>0.143781437639842</v>
      </c>
      <c r="D15" s="16" t="n">
        <v>0.137078049801585</v>
      </c>
      <c r="E15" s="16" t="n">
        <v>0.150170864999645</v>
      </c>
      <c r="F15" s="16"/>
      <c r="G15" s="16" t="n">
        <v>0.124626594276277</v>
      </c>
      <c r="H15" s="16" t="n">
        <v>0.142070484208263</v>
      </c>
      <c r="I15" s="16" t="n">
        <v>0.153300474525885</v>
      </c>
      <c r="J15" s="16"/>
      <c r="K15" s="16" t="n">
        <v>0.210272633126429</v>
      </c>
      <c r="L15" s="16" t="n">
        <v>0.122927736906801</v>
      </c>
      <c r="M15" s="16" t="n">
        <v>0.137995850236461</v>
      </c>
      <c r="N15" s="16" t="n">
        <v>0.177690267425804</v>
      </c>
      <c r="O15" s="16" t="n">
        <v>0.118768402592469</v>
      </c>
      <c r="P15" s="16" t="n">
        <v>0.241290050802132</v>
      </c>
      <c r="Q15" s="16" t="n">
        <v>0.0982305084636946</v>
      </c>
      <c r="R15" s="16" t="n">
        <v>0</v>
      </c>
      <c r="S15" s="16" t="n">
        <v>0.122388719985363</v>
      </c>
      <c r="T15" s="16" t="n">
        <v>0.0811607451271455</v>
      </c>
      <c r="U15" s="16" t="n">
        <v>0.164721769698219</v>
      </c>
      <c r="V15" s="16" t="n">
        <v>0.0822073481645112</v>
      </c>
      <c r="W15" s="16"/>
      <c r="X15" s="16" t="n">
        <v>0.107905613256959</v>
      </c>
      <c r="Y15" s="16" t="n">
        <v>0.211507817736849</v>
      </c>
      <c r="Z15" s="16"/>
      <c r="AA15" s="16" t="n">
        <v>0.176132486562862</v>
      </c>
      <c r="AB15" s="16" t="n">
        <v>0.120922065324522</v>
      </c>
      <c r="AC15" s="16" t="n">
        <v>0.151366063060764</v>
      </c>
      <c r="AD15" s="16"/>
      <c r="AE15" s="16" t="n">
        <v>0.129065608810896</v>
      </c>
      <c r="AF15" s="16" t="n">
        <v>0.160315821071835</v>
      </c>
      <c r="AG15" s="16" t="n">
        <v>0.145945815608904</v>
      </c>
      <c r="AH15" s="16"/>
      <c r="AI15" s="16" t="n">
        <v>0.195186620741759</v>
      </c>
      <c r="AJ15" s="16" t="n">
        <v>0.137294739689539</v>
      </c>
    </row>
    <row r="16">
      <c r="B16" s="17" t="s">
        <v>94</v>
      </c>
      <c r="C16" s="22" t="n">
        <v>0.062219677038822</v>
      </c>
      <c r="D16" s="22" t="n">
        <v>0.0755374644265143</v>
      </c>
      <c r="E16" s="22" t="n">
        <v>0.0506884272151057</v>
      </c>
      <c r="F16" s="22"/>
      <c r="G16" s="22" t="n">
        <v>0.0944819539853093</v>
      </c>
      <c r="H16" s="22" t="n">
        <v>0.0507320492878041</v>
      </c>
      <c r="I16" s="22" t="n">
        <v>0.0600154198321144</v>
      </c>
      <c r="J16" s="22"/>
      <c r="K16" s="22" t="n">
        <v>0.0834115790612275</v>
      </c>
      <c r="L16" s="22" t="n">
        <v>0.0307865899157153</v>
      </c>
      <c r="M16" s="22" t="n">
        <v>0.0885945176551734</v>
      </c>
      <c r="N16" s="22" t="n">
        <v>0.0513836166987474</v>
      </c>
      <c r="O16" s="22" t="n">
        <v>0.0552070165271527</v>
      </c>
      <c r="P16" s="22" t="n">
        <v>0.0156717052456045</v>
      </c>
      <c r="Q16" s="22" t="n">
        <v>0.139065067223345</v>
      </c>
      <c r="R16" s="22" t="n">
        <v>0.156708573165203</v>
      </c>
      <c r="S16" s="22" t="n">
        <v>0.0218989382256736</v>
      </c>
      <c r="T16" s="22" t="n">
        <v>0.0726859807906996</v>
      </c>
      <c r="U16" s="22" t="n">
        <v>0.046575528164482</v>
      </c>
      <c r="V16" s="22" t="n">
        <v>0.0736232980633575</v>
      </c>
      <c r="W16" s="22"/>
      <c r="X16" s="22" t="n">
        <v>0.0645127007654499</v>
      </c>
      <c r="Y16" s="22" t="n">
        <v>0.0578909069226669</v>
      </c>
      <c r="Z16" s="22"/>
      <c r="AA16" s="22" t="n">
        <v>0.0625592324322047</v>
      </c>
      <c r="AB16" s="22" t="n">
        <v>0.0555496759079144</v>
      </c>
      <c r="AC16" s="22" t="n">
        <v>0.0712935118714164</v>
      </c>
      <c r="AD16" s="22"/>
      <c r="AE16" s="22" t="n">
        <v>0.0575695511346563</v>
      </c>
      <c r="AF16" s="22" t="n">
        <v>0.0630929713837891</v>
      </c>
      <c r="AG16" s="22" t="n">
        <v>0.0728465887839431</v>
      </c>
      <c r="AH16" s="22"/>
      <c r="AI16" s="22" t="n">
        <v>0.0650718226383478</v>
      </c>
      <c r="AJ16" s="22" t="n">
        <v>0.0413317611081458</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377</v>
      </c>
      <c r="D7" s="11" t="n">
        <v>152</v>
      </c>
      <c r="E7" s="11" t="n">
        <v>220</v>
      </c>
      <c r="F7" s="11"/>
      <c r="G7" s="11" t="n">
        <v>60</v>
      </c>
      <c r="H7" s="11" t="n">
        <v>161</v>
      </c>
      <c r="I7" s="11" t="n">
        <v>156</v>
      </c>
      <c r="J7" s="11"/>
      <c r="K7" s="11" t="n">
        <v>65</v>
      </c>
      <c r="L7" s="11" t="n">
        <v>52</v>
      </c>
      <c r="M7" s="11" t="n">
        <v>27</v>
      </c>
      <c r="N7" s="11" t="n">
        <v>18</v>
      </c>
      <c r="O7" s="11" t="n">
        <v>29</v>
      </c>
      <c r="P7" s="11" t="n">
        <v>28</v>
      </c>
      <c r="Q7" s="11" t="n">
        <v>44</v>
      </c>
      <c r="R7" s="11" t="n">
        <v>15</v>
      </c>
      <c r="S7" s="11" t="n">
        <v>53</v>
      </c>
      <c r="T7" s="11" t="n">
        <v>16</v>
      </c>
      <c r="U7" s="11" t="n">
        <v>21</v>
      </c>
      <c r="V7" s="11" t="n">
        <v>9</v>
      </c>
      <c r="W7" s="11"/>
      <c r="X7" s="11" t="n">
        <v>232</v>
      </c>
      <c r="Y7" s="11" t="n">
        <v>145</v>
      </c>
      <c r="Z7" s="11"/>
      <c r="AA7" s="11" t="n">
        <v>74</v>
      </c>
      <c r="AB7" s="11" t="n">
        <v>167</v>
      </c>
      <c r="AC7" s="11" t="n">
        <v>136</v>
      </c>
      <c r="AD7" s="11"/>
      <c r="AE7" s="11" t="n">
        <v>179</v>
      </c>
      <c r="AF7" s="11" t="n">
        <v>131</v>
      </c>
      <c r="AG7" s="11" t="n">
        <v>67</v>
      </c>
      <c r="AH7" s="11"/>
      <c r="AI7" s="11" t="n">
        <v>71</v>
      </c>
      <c r="AJ7" s="11" t="n">
        <v>91</v>
      </c>
    </row>
    <row r="8" ht="30" customHeight="1">
      <c r="B8" s="12" t="s">
        <v>20</v>
      </c>
      <c r="C8" s="12" t="n">
        <v>373</v>
      </c>
      <c r="D8" s="12" t="n">
        <v>181</v>
      </c>
      <c r="E8" s="12" t="n">
        <v>187</v>
      </c>
      <c r="F8" s="12"/>
      <c r="G8" s="12" t="n">
        <v>60</v>
      </c>
      <c r="H8" s="12" t="n">
        <v>149</v>
      </c>
      <c r="I8" s="12" t="n">
        <v>164</v>
      </c>
      <c r="J8" s="12"/>
      <c r="K8" s="12" t="n">
        <v>61</v>
      </c>
      <c r="L8" s="12" t="n">
        <v>52</v>
      </c>
      <c r="M8" s="12" t="n">
        <v>29</v>
      </c>
      <c r="N8" s="12" t="n">
        <v>27</v>
      </c>
      <c r="O8" s="12" t="n">
        <v>26</v>
      </c>
      <c r="P8" s="12" t="n">
        <v>24</v>
      </c>
      <c r="Q8" s="12" t="n">
        <v>37</v>
      </c>
      <c r="R8" s="12" t="n">
        <v>13</v>
      </c>
      <c r="S8" s="12" t="n">
        <v>49</v>
      </c>
      <c r="T8" s="12" t="n">
        <v>26</v>
      </c>
      <c r="U8" s="12" t="n">
        <v>20</v>
      </c>
      <c r="V8" s="12" t="n">
        <v>9</v>
      </c>
      <c r="W8" s="12"/>
      <c r="X8" s="12" t="n">
        <v>234</v>
      </c>
      <c r="Y8" s="12" t="n">
        <v>139</v>
      </c>
      <c r="Z8" s="12"/>
      <c r="AA8" s="12" t="n">
        <v>76</v>
      </c>
      <c r="AB8" s="12" t="n">
        <v>162</v>
      </c>
      <c r="AC8" s="12" t="n">
        <v>136</v>
      </c>
      <c r="AD8" s="12"/>
      <c r="AE8" s="12" t="n">
        <v>179</v>
      </c>
      <c r="AF8" s="12" t="n">
        <v>127</v>
      </c>
      <c r="AG8" s="12" t="n">
        <v>67</v>
      </c>
      <c r="AH8" s="12"/>
      <c r="AI8" s="12" t="n">
        <v>72</v>
      </c>
      <c r="AJ8" s="12" t="n">
        <v>87</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0.300138569314406</v>
      </c>
      <c r="D10" s="16" t="n">
        <v>0.295235405368657</v>
      </c>
      <c r="E10" s="16" t="n">
        <v>0.312645118048239</v>
      </c>
      <c r="F10" s="16"/>
      <c r="G10" s="16" t="n">
        <v>0.374798275338286</v>
      </c>
      <c r="H10" s="16" t="n">
        <v>0.327234761287737</v>
      </c>
      <c r="I10" s="16" t="n">
        <v>0.248036231955341</v>
      </c>
      <c r="J10" s="16"/>
      <c r="K10" s="16" t="n">
        <v>0.308878704388481</v>
      </c>
      <c r="L10" s="16" t="n">
        <v>0.243350402631397</v>
      </c>
      <c r="M10" s="16" t="n">
        <v>0.364019458897415</v>
      </c>
      <c r="N10" s="16" t="n">
        <v>0.265232255530187</v>
      </c>
      <c r="O10" s="16" t="n">
        <v>0.282218282492776</v>
      </c>
      <c r="P10" s="16" t="n">
        <v>0.484653544710718</v>
      </c>
      <c r="Q10" s="16" t="n">
        <v>0.296309228477848</v>
      </c>
      <c r="R10" s="16" t="n">
        <v>0.257163012992541</v>
      </c>
      <c r="S10" s="16" t="n">
        <v>0.352129923976106</v>
      </c>
      <c r="T10" s="16" t="n">
        <v>0.254678822298413</v>
      </c>
      <c r="U10" s="16" t="n">
        <v>0.217402177880195</v>
      </c>
      <c r="V10" s="16" t="n">
        <v>0.149187079948032</v>
      </c>
      <c r="W10" s="16"/>
      <c r="X10" s="16" t="n">
        <v>0.252169928876081</v>
      </c>
      <c r="Y10" s="16" t="n">
        <v>0.381073779573932</v>
      </c>
      <c r="Z10" s="16"/>
      <c r="AA10" s="16" t="n">
        <v>0.29058168826041</v>
      </c>
      <c r="AB10" s="16" t="n">
        <v>0.333760080843405</v>
      </c>
      <c r="AC10" s="16" t="n">
        <v>0.265357266781006</v>
      </c>
      <c r="AD10" s="16"/>
      <c r="AE10" s="16" t="n">
        <v>0.306110867068828</v>
      </c>
      <c r="AF10" s="16" t="n">
        <v>0.270359893914437</v>
      </c>
      <c r="AG10" s="16" t="n">
        <v>0.34033886431736</v>
      </c>
      <c r="AH10" s="16"/>
      <c r="AI10" s="16" t="n">
        <v>0.288080130187541</v>
      </c>
      <c r="AJ10" s="16" t="n">
        <v>0.288297788883894</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0.385408771249427</v>
      </c>
      <c r="D14" s="16" t="n">
        <v>0.403159435317705</v>
      </c>
      <c r="E14" s="16" t="n">
        <v>0.367067716904121</v>
      </c>
      <c r="F14" s="16"/>
      <c r="G14" s="16" t="n">
        <v>0.336396317734957</v>
      </c>
      <c r="H14" s="16" t="n">
        <v>0.391650366291684</v>
      </c>
      <c r="I14" s="16" t="n">
        <v>0.397765001344068</v>
      </c>
      <c r="J14" s="16"/>
      <c r="K14" s="16" t="n">
        <v>0.412373452347383</v>
      </c>
      <c r="L14" s="16" t="n">
        <v>0.361841662951176</v>
      </c>
      <c r="M14" s="16" t="n">
        <v>0.293711109359529</v>
      </c>
      <c r="N14" s="16" t="n">
        <v>0.549069454221494</v>
      </c>
      <c r="O14" s="16" t="n">
        <v>0.404556026920829</v>
      </c>
      <c r="P14" s="16" t="n">
        <v>0.171981934947413</v>
      </c>
      <c r="Q14" s="16" t="n">
        <v>0.420217577061587</v>
      </c>
      <c r="R14" s="16" t="n">
        <v>0.257810544396435</v>
      </c>
      <c r="S14" s="16" t="n">
        <v>0.379405634936269</v>
      </c>
      <c r="T14" s="16" t="n">
        <v>0.498519086401016</v>
      </c>
      <c r="U14" s="16" t="n">
        <v>0.360788558404908</v>
      </c>
      <c r="V14" s="16" t="n">
        <v>0.45149954627044</v>
      </c>
      <c r="W14" s="16"/>
      <c r="X14" s="16" t="n">
        <v>0.411381065512211</v>
      </c>
      <c r="Y14" s="16" t="n">
        <v>0.341586951871755</v>
      </c>
      <c r="Z14" s="16"/>
      <c r="AA14" s="16" t="n">
        <v>0.467035306438099</v>
      </c>
      <c r="AB14" s="16" t="n">
        <v>0.349260908395418</v>
      </c>
      <c r="AC14" s="16" t="n">
        <v>0.382986737117782</v>
      </c>
      <c r="AD14" s="16"/>
      <c r="AE14" s="16" t="n">
        <v>0.429484950755516</v>
      </c>
      <c r="AF14" s="16" t="n">
        <v>0.418981485648334</v>
      </c>
      <c r="AG14" s="16" t="n">
        <v>0.205596214857942</v>
      </c>
      <c r="AH14" s="16"/>
      <c r="AI14" s="16" t="n">
        <v>0.372554785156396</v>
      </c>
      <c r="AJ14" s="16" t="n">
        <v>0.426178782658756</v>
      </c>
    </row>
    <row r="15">
      <c r="B15" s="17" t="s">
        <v>405</v>
      </c>
      <c r="C15" s="16" t="n">
        <v>0.228962490541111</v>
      </c>
      <c r="D15" s="16" t="n">
        <v>0.202880632714951</v>
      </c>
      <c r="E15" s="16" t="n">
        <v>0.250396529402785</v>
      </c>
      <c r="F15" s="16"/>
      <c r="G15" s="16" t="n">
        <v>0.237695775350125</v>
      </c>
      <c r="H15" s="16" t="n">
        <v>0.211311778285098</v>
      </c>
      <c r="I15" s="16" t="n">
        <v>0.241797683426982</v>
      </c>
      <c r="J15" s="16"/>
      <c r="K15" s="16" t="n">
        <v>0.178386831707844</v>
      </c>
      <c r="L15" s="16" t="n">
        <v>0.267477568453112</v>
      </c>
      <c r="M15" s="16" t="n">
        <v>0.182588495718142</v>
      </c>
      <c r="N15" s="16" t="n">
        <v>0.117762420705397</v>
      </c>
      <c r="O15" s="16" t="n">
        <v>0.283625315806004</v>
      </c>
      <c r="P15" s="16" t="n">
        <v>0.187985800776485</v>
      </c>
      <c r="Q15" s="16" t="n">
        <v>0.247145600060394</v>
      </c>
      <c r="R15" s="16" t="n">
        <v>0.485026442611024</v>
      </c>
      <c r="S15" s="16" t="n">
        <v>0.164631209766276</v>
      </c>
      <c r="T15" s="16" t="n">
        <v>0.246802091300571</v>
      </c>
      <c r="U15" s="16" t="n">
        <v>0.376424028219455</v>
      </c>
      <c r="V15" s="16" t="n">
        <v>0.302312466322408</v>
      </c>
      <c r="W15" s="16"/>
      <c r="X15" s="16" t="n">
        <v>0.257002986420126</v>
      </c>
      <c r="Y15" s="16" t="n">
        <v>0.181651092740135</v>
      </c>
      <c r="Z15" s="16"/>
      <c r="AA15" s="16" t="n">
        <v>0.217857571796749</v>
      </c>
      <c r="AB15" s="16" t="n">
        <v>0.259131900180856</v>
      </c>
      <c r="AC15" s="16" t="n">
        <v>0.199163812908073</v>
      </c>
      <c r="AD15" s="16"/>
      <c r="AE15" s="16" t="n">
        <v>0.200501337545071</v>
      </c>
      <c r="AF15" s="16" t="n">
        <v>0.214081379009337</v>
      </c>
      <c r="AG15" s="16" t="n">
        <v>0.33228690911735</v>
      </c>
      <c r="AH15" s="16"/>
      <c r="AI15" s="16" t="n">
        <v>0.301957048620726</v>
      </c>
      <c r="AJ15" s="16" t="n">
        <v>0.20730961905724</v>
      </c>
    </row>
    <row r="16">
      <c r="B16" s="17" t="s">
        <v>94</v>
      </c>
      <c r="C16" s="22" t="n">
        <v>0.0854901688950568</v>
      </c>
      <c r="D16" s="22" t="n">
        <v>0.0987245265986869</v>
      </c>
      <c r="E16" s="22" t="n">
        <v>0.0698906356448559</v>
      </c>
      <c r="F16" s="22"/>
      <c r="G16" s="22" t="n">
        <v>0.0511096315766321</v>
      </c>
      <c r="H16" s="22" t="n">
        <v>0.0698030941354814</v>
      </c>
      <c r="I16" s="22" t="n">
        <v>0.112401083273609</v>
      </c>
      <c r="J16" s="22"/>
      <c r="K16" s="22" t="n">
        <v>0.100361011556292</v>
      </c>
      <c r="L16" s="22" t="n">
        <v>0.127330365964315</v>
      </c>
      <c r="M16" s="22" t="n">
        <v>0.159680936024914</v>
      </c>
      <c r="N16" s="22" t="n">
        <v>0.0679358695429222</v>
      </c>
      <c r="O16" s="22" t="n">
        <v>0.0296003747803904</v>
      </c>
      <c r="P16" s="22" t="n">
        <v>0.155378719565384</v>
      </c>
      <c r="Q16" s="22" t="n">
        <v>0.0363275944001712</v>
      </c>
      <c r="R16" s="22" t="n">
        <v>0</v>
      </c>
      <c r="S16" s="22" t="n">
        <v>0.103833231321349</v>
      </c>
      <c r="T16" s="22" t="n">
        <v>0</v>
      </c>
      <c r="U16" s="22" t="n">
        <v>0.0453852354954426</v>
      </c>
      <c r="V16" s="22" t="n">
        <v>0.0970009074591202</v>
      </c>
      <c r="W16" s="22"/>
      <c r="X16" s="22" t="n">
        <v>0.079446019191581</v>
      </c>
      <c r="Y16" s="22" t="n">
        <v>0.0956881758141779</v>
      </c>
      <c r="Z16" s="22"/>
      <c r="AA16" s="22" t="n">
        <v>0.0245254335047416</v>
      </c>
      <c r="AB16" s="22" t="n">
        <v>0.0578471105803208</v>
      </c>
      <c r="AC16" s="22" t="n">
        <v>0.15249218319314</v>
      </c>
      <c r="AD16" s="22"/>
      <c r="AE16" s="22" t="n">
        <v>0.0639028446305851</v>
      </c>
      <c r="AF16" s="22" t="n">
        <v>0.0965772414278922</v>
      </c>
      <c r="AG16" s="22" t="n">
        <v>0.121778011707348</v>
      </c>
      <c r="AH16" s="22"/>
      <c r="AI16" s="22" t="n">
        <v>0.0374080360353372</v>
      </c>
      <c r="AJ16" s="22" t="n">
        <v>0.0782138094001103</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433</v>
      </c>
      <c r="D7" s="11" t="n">
        <v>158</v>
      </c>
      <c r="E7" s="11" t="n">
        <v>269</v>
      </c>
      <c r="F7" s="11"/>
      <c r="G7" s="11" t="n">
        <v>65</v>
      </c>
      <c r="H7" s="11" t="n">
        <v>194</v>
      </c>
      <c r="I7" s="11" t="n">
        <v>174</v>
      </c>
      <c r="J7" s="11"/>
      <c r="K7" s="11" t="n">
        <v>58</v>
      </c>
      <c r="L7" s="11" t="n">
        <v>56</v>
      </c>
      <c r="M7" s="11" t="n">
        <v>34</v>
      </c>
      <c r="N7" s="11" t="n">
        <v>21</v>
      </c>
      <c r="O7" s="11" t="n">
        <v>43</v>
      </c>
      <c r="P7" s="11" t="n">
        <v>53</v>
      </c>
      <c r="Q7" s="11" t="n">
        <v>43</v>
      </c>
      <c r="R7" s="11" t="n">
        <v>21</v>
      </c>
      <c r="S7" s="11" t="n">
        <v>53</v>
      </c>
      <c r="T7" s="11" t="n">
        <v>20</v>
      </c>
      <c r="U7" s="11" t="n">
        <v>21</v>
      </c>
      <c r="V7" s="11" t="n">
        <v>10</v>
      </c>
      <c r="W7" s="11"/>
      <c r="X7" s="11" t="n">
        <v>267</v>
      </c>
      <c r="Y7" s="11" t="n">
        <v>166</v>
      </c>
      <c r="Z7" s="11"/>
      <c r="AA7" s="11" t="n">
        <v>97</v>
      </c>
      <c r="AB7" s="11" t="n">
        <v>200</v>
      </c>
      <c r="AC7" s="11" t="n">
        <v>136</v>
      </c>
      <c r="AD7" s="11"/>
      <c r="AE7" s="11" t="n">
        <v>204</v>
      </c>
      <c r="AF7" s="11" t="n">
        <v>159</v>
      </c>
      <c r="AG7" s="11" t="n">
        <v>70</v>
      </c>
      <c r="AH7" s="11"/>
      <c r="AI7" s="11" t="n">
        <v>83</v>
      </c>
      <c r="AJ7" s="11" t="n">
        <v>120</v>
      </c>
    </row>
    <row r="8" ht="30" customHeight="1">
      <c r="B8" s="12" t="s">
        <v>20</v>
      </c>
      <c r="C8" s="12" t="n">
        <v>422</v>
      </c>
      <c r="D8" s="12" t="n">
        <v>187</v>
      </c>
      <c r="E8" s="12" t="n">
        <v>229</v>
      </c>
      <c r="F8" s="12"/>
      <c r="G8" s="12" t="n">
        <v>68</v>
      </c>
      <c r="H8" s="12" t="n">
        <v>175</v>
      </c>
      <c r="I8" s="12" t="n">
        <v>179</v>
      </c>
      <c r="J8" s="12"/>
      <c r="K8" s="12" t="n">
        <v>51</v>
      </c>
      <c r="L8" s="12" t="n">
        <v>56</v>
      </c>
      <c r="M8" s="12" t="n">
        <v>33</v>
      </c>
      <c r="N8" s="12" t="n">
        <v>33</v>
      </c>
      <c r="O8" s="12" t="n">
        <v>38</v>
      </c>
      <c r="P8" s="12" t="n">
        <v>45</v>
      </c>
      <c r="Q8" s="12" t="n">
        <v>36</v>
      </c>
      <c r="R8" s="12" t="n">
        <v>20</v>
      </c>
      <c r="S8" s="12" t="n">
        <v>49</v>
      </c>
      <c r="T8" s="12" t="n">
        <v>30</v>
      </c>
      <c r="U8" s="12" t="n">
        <v>20</v>
      </c>
      <c r="V8" s="12" t="n">
        <v>12</v>
      </c>
      <c r="W8" s="12"/>
      <c r="X8" s="12" t="n">
        <v>263</v>
      </c>
      <c r="Y8" s="12" t="n">
        <v>158</v>
      </c>
      <c r="Z8" s="12"/>
      <c r="AA8" s="12" t="n">
        <v>99</v>
      </c>
      <c r="AB8" s="12" t="n">
        <v>186</v>
      </c>
      <c r="AC8" s="12" t="n">
        <v>137</v>
      </c>
      <c r="AD8" s="12"/>
      <c r="AE8" s="12" t="n">
        <v>201</v>
      </c>
      <c r="AF8" s="12" t="n">
        <v>154</v>
      </c>
      <c r="AG8" s="12" t="n">
        <v>66</v>
      </c>
      <c r="AH8" s="12"/>
      <c r="AI8" s="12" t="n">
        <v>86</v>
      </c>
      <c r="AJ8" s="12" t="n">
        <v>111</v>
      </c>
    </row>
    <row r="9">
      <c r="B9" s="17" t="s">
        <v>83</v>
      </c>
      <c r="C9" s="16" t="n">
        <v>0.20457386468901</v>
      </c>
      <c r="D9" s="16" t="n">
        <v>0.275364310458312</v>
      </c>
      <c r="E9" s="16" t="n">
        <v>0.152196288198657</v>
      </c>
      <c r="F9" s="16"/>
      <c r="G9" s="16" t="n">
        <v>0.183452649775792</v>
      </c>
      <c r="H9" s="16" t="n">
        <v>0.197678306820071</v>
      </c>
      <c r="I9" s="16" t="n">
        <v>0.21931811071119</v>
      </c>
      <c r="J9" s="16"/>
      <c r="K9" s="16" t="n">
        <v>0.27414558796946</v>
      </c>
      <c r="L9" s="16" t="n">
        <v>0.170968127552402</v>
      </c>
      <c r="M9" s="16" t="n">
        <v>0.197274737640913</v>
      </c>
      <c r="N9" s="16" t="n">
        <v>0.240955971492683</v>
      </c>
      <c r="O9" s="16" t="n">
        <v>0.237709065816785</v>
      </c>
      <c r="P9" s="16" t="n">
        <v>0.141783928377791</v>
      </c>
      <c r="Q9" s="16" t="n">
        <v>0.162687775113811</v>
      </c>
      <c r="R9" s="16" t="n">
        <v>0.203475373302259</v>
      </c>
      <c r="S9" s="16" t="n">
        <v>0.0978370549383915</v>
      </c>
      <c r="T9" s="16" t="n">
        <v>0.417828248139733</v>
      </c>
      <c r="U9" s="16" t="n">
        <v>0.162610828231959</v>
      </c>
      <c r="V9" s="16" t="n">
        <v>0.222617803353738</v>
      </c>
      <c r="W9" s="16"/>
      <c r="X9" s="16" t="n">
        <v>0.187744374746149</v>
      </c>
      <c r="Y9" s="16" t="n">
        <v>0.232545931770602</v>
      </c>
      <c r="Z9" s="16"/>
      <c r="AA9" s="16" t="n">
        <v>0.228689263150228</v>
      </c>
      <c r="AB9" s="16" t="n">
        <v>0.193014410280436</v>
      </c>
      <c r="AC9" s="16" t="n">
        <v>0.202833663661656</v>
      </c>
      <c r="AD9" s="16"/>
      <c r="AE9" s="16" t="n">
        <v>0.213668165363146</v>
      </c>
      <c r="AF9" s="16" t="n">
        <v>0.219266869701143</v>
      </c>
      <c r="AG9" s="16" t="n">
        <v>0.142861001910998</v>
      </c>
      <c r="AH9" s="16"/>
      <c r="AI9" s="16" t="n">
        <v>0.336382502074984</v>
      </c>
      <c r="AJ9" s="16" t="n">
        <v>0.143429485740307</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0.528256271026459</v>
      </c>
      <c r="D14" s="16" t="n">
        <v>0.432770066451657</v>
      </c>
      <c r="E14" s="16" t="n">
        <v>0.602474653777743</v>
      </c>
      <c r="F14" s="16"/>
      <c r="G14" s="16" t="n">
        <v>0.57601174621592</v>
      </c>
      <c r="H14" s="16" t="n">
        <v>0.561897926463281</v>
      </c>
      <c r="I14" s="16" t="n">
        <v>0.477266220090682</v>
      </c>
      <c r="J14" s="16"/>
      <c r="K14" s="16" t="n">
        <v>0.502203078578631</v>
      </c>
      <c r="L14" s="16" t="n">
        <v>0.486003619275374</v>
      </c>
      <c r="M14" s="16" t="n">
        <v>0.515828468793307</v>
      </c>
      <c r="N14" s="16" t="n">
        <v>0.483310491101779</v>
      </c>
      <c r="O14" s="16" t="n">
        <v>0.513370990110367</v>
      </c>
      <c r="P14" s="16" t="n">
        <v>0.558199254096744</v>
      </c>
      <c r="Q14" s="16" t="n">
        <v>0.543955135233001</v>
      </c>
      <c r="R14" s="16" t="n">
        <v>0.659266914007953</v>
      </c>
      <c r="S14" s="16" t="n">
        <v>0.647601702283526</v>
      </c>
      <c r="T14" s="16" t="n">
        <v>0.449449452098533</v>
      </c>
      <c r="U14" s="16" t="n">
        <v>0.472870638785181</v>
      </c>
      <c r="V14" s="16" t="n">
        <v>0.469501981221996</v>
      </c>
      <c r="W14" s="16"/>
      <c r="X14" s="16" t="n">
        <v>0.55977827557302</v>
      </c>
      <c r="Y14" s="16" t="n">
        <v>0.47586397460415</v>
      </c>
      <c r="Z14" s="16"/>
      <c r="AA14" s="16" t="n">
        <v>0.444038870936255</v>
      </c>
      <c r="AB14" s="16" t="n">
        <v>0.579938202176698</v>
      </c>
      <c r="AC14" s="16" t="n">
        <v>0.518976766128852</v>
      </c>
      <c r="AD14" s="16"/>
      <c r="AE14" s="16" t="n">
        <v>0.512909974742926</v>
      </c>
      <c r="AF14" s="16" t="n">
        <v>0.505350359315068</v>
      </c>
      <c r="AG14" s="16" t="n">
        <v>0.628002966197657</v>
      </c>
      <c r="AH14" s="16"/>
      <c r="AI14" s="16" t="n">
        <v>0.395235461655064</v>
      </c>
      <c r="AJ14" s="16" t="n">
        <v>0.560758852446698</v>
      </c>
    </row>
    <row r="15">
      <c r="B15" s="17" t="s">
        <v>405</v>
      </c>
      <c r="C15" s="16" t="n">
        <v>0.207397608385663</v>
      </c>
      <c r="D15" s="16" t="n">
        <v>0.233424458231927</v>
      </c>
      <c r="E15" s="16" t="n">
        <v>0.187718508612587</v>
      </c>
      <c r="F15" s="16"/>
      <c r="G15" s="16" t="n">
        <v>0.149674873778296</v>
      </c>
      <c r="H15" s="16" t="n">
        <v>0.173563466671133</v>
      </c>
      <c r="I15" s="16" t="n">
        <v>0.262351444156391</v>
      </c>
      <c r="J15" s="16"/>
      <c r="K15" s="16" t="n">
        <v>0.150987697178234</v>
      </c>
      <c r="L15" s="16" t="n">
        <v>0.2516051643601</v>
      </c>
      <c r="M15" s="16" t="n">
        <v>0.227519483813725</v>
      </c>
      <c r="N15" s="16" t="n">
        <v>0.275733537405538</v>
      </c>
      <c r="O15" s="16" t="n">
        <v>0.203608841497173</v>
      </c>
      <c r="P15" s="16" t="n">
        <v>0.241390776245799</v>
      </c>
      <c r="Q15" s="16" t="n">
        <v>0.245763394760094</v>
      </c>
      <c r="R15" s="16" t="n">
        <v>0.0997000996864871</v>
      </c>
      <c r="S15" s="16" t="n">
        <v>0.193686737455839</v>
      </c>
      <c r="T15" s="16" t="n">
        <v>0.04258568518051</v>
      </c>
      <c r="U15" s="16" t="n">
        <v>0.267788189822446</v>
      </c>
      <c r="V15" s="16" t="n">
        <v>0.307880215424266</v>
      </c>
      <c r="W15" s="16"/>
      <c r="X15" s="16" t="n">
        <v>0.205340869450061</v>
      </c>
      <c r="Y15" s="16" t="n">
        <v>0.210816086287923</v>
      </c>
      <c r="Z15" s="16"/>
      <c r="AA15" s="16" t="n">
        <v>0.272845142464922</v>
      </c>
      <c r="AB15" s="16" t="n">
        <v>0.16887518683894</v>
      </c>
      <c r="AC15" s="16" t="n">
        <v>0.212381500097863</v>
      </c>
      <c r="AD15" s="16"/>
      <c r="AE15" s="16" t="n">
        <v>0.217863933766411</v>
      </c>
      <c r="AF15" s="16" t="n">
        <v>0.21773250654783</v>
      </c>
      <c r="AG15" s="16" t="n">
        <v>0.151667346467014</v>
      </c>
      <c r="AH15" s="16"/>
      <c r="AI15" s="16" t="n">
        <v>0.22554754762806</v>
      </c>
      <c r="AJ15" s="16" t="n">
        <v>0.237295094124219</v>
      </c>
    </row>
    <row r="16">
      <c r="B16" s="17" t="s">
        <v>94</v>
      </c>
      <c r="C16" s="22" t="n">
        <v>0.059772255898868</v>
      </c>
      <c r="D16" s="22" t="n">
        <v>0.0584411648581037</v>
      </c>
      <c r="E16" s="22" t="n">
        <v>0.0576105494110131</v>
      </c>
      <c r="F16" s="22"/>
      <c r="G16" s="22" t="n">
        <v>0.0908607302299912</v>
      </c>
      <c r="H16" s="22" t="n">
        <v>0.066860300045515</v>
      </c>
      <c r="I16" s="22" t="n">
        <v>0.0410642250417375</v>
      </c>
      <c r="J16" s="22"/>
      <c r="K16" s="22" t="n">
        <v>0.0726636362736758</v>
      </c>
      <c r="L16" s="22" t="n">
        <v>0.091423088812125</v>
      </c>
      <c r="M16" s="22" t="n">
        <v>0.0593773097520557</v>
      </c>
      <c r="N16" s="22" t="n">
        <v>0</v>
      </c>
      <c r="O16" s="22" t="n">
        <v>0.0453111025756755</v>
      </c>
      <c r="P16" s="22" t="n">
        <v>0.0586260412796665</v>
      </c>
      <c r="Q16" s="22" t="n">
        <v>0.0475936948930938</v>
      </c>
      <c r="R16" s="22" t="n">
        <v>0.0375576130033015</v>
      </c>
      <c r="S16" s="22" t="n">
        <v>0.0608745053222437</v>
      </c>
      <c r="T16" s="22" t="n">
        <v>0.0901366145812242</v>
      </c>
      <c r="U16" s="22" t="n">
        <v>0.096730343160415</v>
      </c>
      <c r="V16" s="22" t="n">
        <v>0</v>
      </c>
      <c r="W16" s="22"/>
      <c r="X16" s="22" t="n">
        <v>0.04713648023077</v>
      </c>
      <c r="Y16" s="22" t="n">
        <v>0.0807740073373254</v>
      </c>
      <c r="Z16" s="22"/>
      <c r="AA16" s="22" t="n">
        <v>0.0544267234485946</v>
      </c>
      <c r="AB16" s="22" t="n">
        <v>0.0581722007039263</v>
      </c>
      <c r="AC16" s="22" t="n">
        <v>0.0658080701116282</v>
      </c>
      <c r="AD16" s="22"/>
      <c r="AE16" s="22" t="n">
        <v>0.055557926127517</v>
      </c>
      <c r="AF16" s="22" t="n">
        <v>0.057650264435959</v>
      </c>
      <c r="AG16" s="22" t="n">
        <v>0.0774686854243312</v>
      </c>
      <c r="AH16" s="22"/>
      <c r="AI16" s="22" t="n">
        <v>0.0428344886418929</v>
      </c>
      <c r="AJ16" s="22" t="n">
        <v>0.0585165676887765</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385</v>
      </c>
      <c r="D7" s="11" t="n">
        <v>172</v>
      </c>
      <c r="E7" s="11" t="n">
        <v>207</v>
      </c>
      <c r="F7" s="11"/>
      <c r="G7" s="11" t="n">
        <v>77</v>
      </c>
      <c r="H7" s="11" t="n">
        <v>150</v>
      </c>
      <c r="I7" s="11" t="n">
        <v>158</v>
      </c>
      <c r="J7" s="11"/>
      <c r="K7" s="11" t="n">
        <v>51</v>
      </c>
      <c r="L7" s="11" t="n">
        <v>57</v>
      </c>
      <c r="M7" s="11" t="n">
        <v>26</v>
      </c>
      <c r="N7" s="11" t="n">
        <v>20</v>
      </c>
      <c r="O7" s="11" t="n">
        <v>29</v>
      </c>
      <c r="P7" s="11" t="n">
        <v>37</v>
      </c>
      <c r="Q7" s="11" t="n">
        <v>45</v>
      </c>
      <c r="R7" s="11" t="n">
        <v>14</v>
      </c>
      <c r="S7" s="11" t="n">
        <v>50</v>
      </c>
      <c r="T7" s="11" t="n">
        <v>26</v>
      </c>
      <c r="U7" s="11" t="n">
        <v>22</v>
      </c>
      <c r="V7" s="11" t="n">
        <v>8</v>
      </c>
      <c r="W7" s="11"/>
      <c r="X7" s="11" t="n">
        <v>241</v>
      </c>
      <c r="Y7" s="11" t="n">
        <v>144</v>
      </c>
      <c r="Z7" s="11"/>
      <c r="AA7" s="11" t="n">
        <v>81</v>
      </c>
      <c r="AB7" s="11" t="n">
        <v>182</v>
      </c>
      <c r="AC7" s="11" t="n">
        <v>122</v>
      </c>
      <c r="AD7" s="11"/>
      <c r="AE7" s="11" t="n">
        <v>178</v>
      </c>
      <c r="AF7" s="11" t="n">
        <v>150</v>
      </c>
      <c r="AG7" s="11" t="n">
        <v>57</v>
      </c>
      <c r="AH7" s="11"/>
      <c r="AI7" s="11" t="n">
        <v>79</v>
      </c>
      <c r="AJ7" s="11" t="n">
        <v>81</v>
      </c>
    </row>
    <row r="8" ht="30" customHeight="1">
      <c r="B8" s="12" t="s">
        <v>20</v>
      </c>
      <c r="C8" s="12" t="n">
        <v>395</v>
      </c>
      <c r="D8" s="12" t="n">
        <v>211</v>
      </c>
      <c r="E8" s="12" t="n">
        <v>178</v>
      </c>
      <c r="F8" s="12"/>
      <c r="G8" s="12" t="n">
        <v>79</v>
      </c>
      <c r="H8" s="12" t="n">
        <v>144</v>
      </c>
      <c r="I8" s="12" t="n">
        <v>172</v>
      </c>
      <c r="J8" s="12"/>
      <c r="K8" s="12" t="n">
        <v>46</v>
      </c>
      <c r="L8" s="12" t="n">
        <v>57</v>
      </c>
      <c r="M8" s="12" t="n">
        <v>27</v>
      </c>
      <c r="N8" s="12" t="n">
        <v>31</v>
      </c>
      <c r="O8" s="12" t="n">
        <v>28</v>
      </c>
      <c r="P8" s="12" t="n">
        <v>33</v>
      </c>
      <c r="Q8" s="12" t="n">
        <v>37</v>
      </c>
      <c r="R8" s="12" t="n">
        <v>13</v>
      </c>
      <c r="S8" s="12" t="n">
        <v>48</v>
      </c>
      <c r="T8" s="12" t="n">
        <v>44</v>
      </c>
      <c r="U8" s="12" t="n">
        <v>22</v>
      </c>
      <c r="V8" s="12" t="n">
        <v>9</v>
      </c>
      <c r="W8" s="12"/>
      <c r="X8" s="12" t="n">
        <v>249</v>
      </c>
      <c r="Y8" s="12" t="n">
        <v>147</v>
      </c>
      <c r="Z8" s="12"/>
      <c r="AA8" s="12" t="n">
        <v>86</v>
      </c>
      <c r="AB8" s="12" t="n">
        <v>180</v>
      </c>
      <c r="AC8" s="12" t="n">
        <v>129</v>
      </c>
      <c r="AD8" s="12"/>
      <c r="AE8" s="12" t="n">
        <v>183</v>
      </c>
      <c r="AF8" s="12" t="n">
        <v>153</v>
      </c>
      <c r="AG8" s="12" t="n">
        <v>59</v>
      </c>
      <c r="AH8" s="12"/>
      <c r="AI8" s="12" t="n">
        <v>81</v>
      </c>
      <c r="AJ8" s="12" t="n">
        <v>81</v>
      </c>
    </row>
    <row r="9">
      <c r="B9" s="17" t="s">
        <v>403</v>
      </c>
      <c r="C9" s="16" t="n">
        <v>0.232125692855063</v>
      </c>
      <c r="D9" s="16" t="n">
        <v>0.283164171061174</v>
      </c>
      <c r="E9" s="16" t="n">
        <v>0.179293108014138</v>
      </c>
      <c r="F9" s="16"/>
      <c r="G9" s="16" t="n">
        <v>0.261212212224828</v>
      </c>
      <c r="H9" s="16" t="n">
        <v>0.239644279808939</v>
      </c>
      <c r="I9" s="16" t="n">
        <v>0.212386565977744</v>
      </c>
      <c r="J9" s="16"/>
      <c r="K9" s="16" t="n">
        <v>0.241282061865221</v>
      </c>
      <c r="L9" s="16" t="n">
        <v>0.257894109647829</v>
      </c>
      <c r="M9" s="16" t="n">
        <v>0.283868716287363</v>
      </c>
      <c r="N9" s="16" t="n">
        <v>0.320986772467974</v>
      </c>
      <c r="O9" s="16" t="n">
        <v>0.13725236269258</v>
      </c>
      <c r="P9" s="16" t="n">
        <v>0.246907620337515</v>
      </c>
      <c r="Q9" s="16" t="n">
        <v>0.119017855202223</v>
      </c>
      <c r="R9" s="16" t="n">
        <v>0.144746462320383</v>
      </c>
      <c r="S9" s="16" t="n">
        <v>0.315813845620174</v>
      </c>
      <c r="T9" s="16" t="n">
        <v>0.158493598551627</v>
      </c>
      <c r="U9" s="16" t="n">
        <v>0.251915199854828</v>
      </c>
      <c r="V9" s="16" t="n">
        <v>0.262301122179127</v>
      </c>
      <c r="W9" s="16"/>
      <c r="X9" s="16" t="n">
        <v>0.216448680729011</v>
      </c>
      <c r="Y9" s="16" t="n">
        <v>0.258700843727031</v>
      </c>
      <c r="Z9" s="16"/>
      <c r="AA9" s="16" t="n">
        <v>0.242438802230266</v>
      </c>
      <c r="AB9" s="16" t="n">
        <v>0.253150089653686</v>
      </c>
      <c r="AC9" s="16" t="n">
        <v>0.196066811643667</v>
      </c>
      <c r="AD9" s="16"/>
      <c r="AE9" s="16" t="n">
        <v>0.223935825570099</v>
      </c>
      <c r="AF9" s="16" t="n">
        <v>0.238483397437695</v>
      </c>
      <c r="AG9" s="16" t="n">
        <v>0.240940977456891</v>
      </c>
      <c r="AH9" s="16"/>
      <c r="AI9" s="16" t="n">
        <v>0.266859005471727</v>
      </c>
      <c r="AJ9" s="16" t="n">
        <v>0.222512687944995</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404</v>
      </c>
      <c r="C13" s="16" t="n">
        <v>0.537511179559391</v>
      </c>
      <c r="D13" s="16" t="n">
        <v>0.469204960012636</v>
      </c>
      <c r="E13" s="16" t="n">
        <v>0.613604278328797</v>
      </c>
      <c r="F13" s="16"/>
      <c r="G13" s="16" t="n">
        <v>0.60667534033793</v>
      </c>
      <c r="H13" s="16" t="n">
        <v>0.545697765981815</v>
      </c>
      <c r="I13" s="16" t="n">
        <v>0.498688705825944</v>
      </c>
      <c r="J13" s="16"/>
      <c r="K13" s="16" t="n">
        <v>0.435601549558425</v>
      </c>
      <c r="L13" s="16" t="n">
        <v>0.549086871036127</v>
      </c>
      <c r="M13" s="16" t="n">
        <v>0.431397760039249</v>
      </c>
      <c r="N13" s="16" t="n">
        <v>0.576797931107602</v>
      </c>
      <c r="O13" s="16" t="n">
        <v>0.724162661210714</v>
      </c>
      <c r="P13" s="16" t="n">
        <v>0.507173116993318</v>
      </c>
      <c r="Q13" s="16" t="n">
        <v>0.658418922388226</v>
      </c>
      <c r="R13" s="16" t="n">
        <v>0.517765117118306</v>
      </c>
      <c r="S13" s="16" t="n">
        <v>0.522323774843603</v>
      </c>
      <c r="T13" s="16" t="n">
        <v>0.495926460823025</v>
      </c>
      <c r="U13" s="16" t="n">
        <v>0.483960309464262</v>
      </c>
      <c r="V13" s="16" t="n">
        <v>0.63888850483114</v>
      </c>
      <c r="W13" s="16"/>
      <c r="X13" s="16" t="n">
        <v>0.557392276447855</v>
      </c>
      <c r="Y13" s="16" t="n">
        <v>0.503809403668489</v>
      </c>
      <c r="Z13" s="16"/>
      <c r="AA13" s="16" t="n">
        <v>0.520384180975813</v>
      </c>
      <c r="AB13" s="16" t="n">
        <v>0.53734613731175</v>
      </c>
      <c r="AC13" s="16" t="n">
        <v>0.54916893539922</v>
      </c>
      <c r="AD13" s="16"/>
      <c r="AE13" s="16" t="n">
        <v>0.542935591404139</v>
      </c>
      <c r="AF13" s="16" t="n">
        <v>0.552242911959051</v>
      </c>
      <c r="AG13" s="16" t="n">
        <v>0.482933321013416</v>
      </c>
      <c r="AH13" s="16"/>
      <c r="AI13" s="16" t="n">
        <v>0.441028749296839</v>
      </c>
      <c r="AJ13" s="16" t="n">
        <v>0.54842248077387</v>
      </c>
    </row>
    <row r="14">
      <c r="B14" s="17" t="s">
        <v>405</v>
      </c>
      <c r="C14" s="16" t="n">
        <v>0.190381922938843</v>
      </c>
      <c r="D14" s="16" t="n">
        <v>0.18772392050384</v>
      </c>
      <c r="E14" s="16" t="n">
        <v>0.189433158508925</v>
      </c>
      <c r="F14" s="16"/>
      <c r="G14" s="16" t="n">
        <v>0.0911988441833983</v>
      </c>
      <c r="H14" s="16" t="n">
        <v>0.170130141811376</v>
      </c>
      <c r="I14" s="16" t="n">
        <v>0.253181304375382</v>
      </c>
      <c r="J14" s="16"/>
      <c r="K14" s="16" t="n">
        <v>0.301053510057081</v>
      </c>
      <c r="L14" s="16" t="n">
        <v>0.153065238599063</v>
      </c>
      <c r="M14" s="16" t="n">
        <v>0.242475036200372</v>
      </c>
      <c r="N14" s="16" t="n">
        <v>0.0429945742863918</v>
      </c>
      <c r="O14" s="16" t="n">
        <v>0.138584976096706</v>
      </c>
      <c r="P14" s="16" t="n">
        <v>0.152193508231041</v>
      </c>
      <c r="Q14" s="16" t="n">
        <v>0.194826675934067</v>
      </c>
      <c r="R14" s="16" t="n">
        <v>0.27409249121571</v>
      </c>
      <c r="S14" s="16" t="n">
        <v>0.115047147349781</v>
      </c>
      <c r="T14" s="16" t="n">
        <v>0.313128030124173</v>
      </c>
      <c r="U14" s="16" t="n">
        <v>0.26412449068091</v>
      </c>
      <c r="V14" s="16" t="n">
        <v>0</v>
      </c>
      <c r="W14" s="16"/>
      <c r="X14" s="16" t="n">
        <v>0.179741268934957</v>
      </c>
      <c r="Y14" s="16" t="n">
        <v>0.208419606603052</v>
      </c>
      <c r="Z14" s="16"/>
      <c r="AA14" s="16" t="n">
        <v>0.208721912194377</v>
      </c>
      <c r="AB14" s="16" t="n">
        <v>0.185886183996668</v>
      </c>
      <c r="AC14" s="16" t="n">
        <v>0.184382838909694</v>
      </c>
      <c r="AD14" s="16"/>
      <c r="AE14" s="16" t="n">
        <v>0.187835036914425</v>
      </c>
      <c r="AF14" s="16" t="n">
        <v>0.166890002549362</v>
      </c>
      <c r="AG14" s="16" t="n">
        <v>0.258654858706139</v>
      </c>
      <c r="AH14" s="16"/>
      <c r="AI14" s="16" t="n">
        <v>0.279265818585464</v>
      </c>
      <c r="AJ14" s="16" t="n">
        <v>0.211597457797411</v>
      </c>
    </row>
    <row r="15">
      <c r="B15" s="17" t="s">
        <v>94</v>
      </c>
      <c r="C15" s="22" t="n">
        <v>0.0399812046467034</v>
      </c>
      <c r="D15" s="22" t="n">
        <v>0.0599069484223501</v>
      </c>
      <c r="E15" s="22" t="n">
        <v>0.0176694551481392</v>
      </c>
      <c r="F15" s="22"/>
      <c r="G15" s="22" t="n">
        <v>0.0409136032538442</v>
      </c>
      <c r="H15" s="22" t="n">
        <v>0.04452781239787</v>
      </c>
      <c r="I15" s="22" t="n">
        <v>0.0357434238209302</v>
      </c>
      <c r="J15" s="22"/>
      <c r="K15" s="22" t="n">
        <v>0.0220628785192734</v>
      </c>
      <c r="L15" s="22" t="n">
        <v>0.0399537807169814</v>
      </c>
      <c r="M15" s="22" t="n">
        <v>0.0422584874730164</v>
      </c>
      <c r="N15" s="22" t="n">
        <v>0.0592207221380329</v>
      </c>
      <c r="O15" s="22" t="n">
        <v>0</v>
      </c>
      <c r="P15" s="22" t="n">
        <v>0.0937257544381258</v>
      </c>
      <c r="Q15" s="22" t="n">
        <v>0.0277365464754842</v>
      </c>
      <c r="R15" s="22" t="n">
        <v>0.0633959293456004</v>
      </c>
      <c r="S15" s="22" t="n">
        <v>0.0468152321864414</v>
      </c>
      <c r="T15" s="22" t="n">
        <v>0.0324519105011757</v>
      </c>
      <c r="U15" s="22" t="n">
        <v>0</v>
      </c>
      <c r="V15" s="22" t="n">
        <v>0.0988103729897329</v>
      </c>
      <c r="W15" s="22"/>
      <c r="X15" s="22" t="n">
        <v>0.0464177738881773</v>
      </c>
      <c r="Y15" s="22" t="n">
        <v>0.0290701460014285</v>
      </c>
      <c r="Z15" s="22"/>
      <c r="AA15" s="22" t="n">
        <v>0.0284551045995441</v>
      </c>
      <c r="AB15" s="22" t="n">
        <v>0.0236175890378963</v>
      </c>
      <c r="AC15" s="22" t="n">
        <v>0.0703814140474193</v>
      </c>
      <c r="AD15" s="22"/>
      <c r="AE15" s="22" t="n">
        <v>0.0452935461113372</v>
      </c>
      <c r="AF15" s="22" t="n">
        <v>0.0423836880538916</v>
      </c>
      <c r="AG15" s="22" t="n">
        <v>0.0174708428235546</v>
      </c>
      <c r="AH15" s="22"/>
      <c r="AI15" s="22" t="n">
        <v>0.0128464266459706</v>
      </c>
      <c r="AJ15" s="22" t="n">
        <v>0.0174673734837239</v>
      </c>
    </row>
    <row r="16">
      <c r="B16" s="18" t="s">
        <v>353</v>
      </c>
    </row>
    <row r="17">
      <c r="B17" t="s">
        <v>63</v>
      </c>
    </row>
    <row r="18">
      <c r="B18" t="s">
        <v>64</v>
      </c>
    </row>
    <row r="20">
      <c r="B20"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391</v>
      </c>
      <c r="D7" s="11" t="n">
        <v>170</v>
      </c>
      <c r="E7" s="11" t="n">
        <v>220</v>
      </c>
      <c r="F7" s="11"/>
      <c r="G7" s="11" t="n">
        <v>62</v>
      </c>
      <c r="H7" s="11" t="n">
        <v>159</v>
      </c>
      <c r="I7" s="11" t="n">
        <v>170</v>
      </c>
      <c r="J7" s="11"/>
      <c r="K7" s="11" t="n">
        <v>76</v>
      </c>
      <c r="L7" s="11" t="n">
        <v>51</v>
      </c>
      <c r="M7" s="11" t="n">
        <v>31</v>
      </c>
      <c r="N7" s="11" t="n">
        <v>27</v>
      </c>
      <c r="O7" s="11" t="n">
        <v>20</v>
      </c>
      <c r="P7" s="11" t="n">
        <v>43</v>
      </c>
      <c r="Q7" s="11" t="n">
        <v>32</v>
      </c>
      <c r="R7" s="11" t="n">
        <v>16</v>
      </c>
      <c r="S7" s="11" t="n">
        <v>46</v>
      </c>
      <c r="T7" s="11" t="n">
        <v>14</v>
      </c>
      <c r="U7" s="11" t="n">
        <v>27</v>
      </c>
      <c r="V7" s="11" t="n">
        <v>8</v>
      </c>
      <c r="W7" s="11"/>
      <c r="X7" s="11" t="n">
        <v>236</v>
      </c>
      <c r="Y7" s="11" t="n">
        <v>155</v>
      </c>
      <c r="Z7" s="11"/>
      <c r="AA7" s="11" t="n">
        <v>89</v>
      </c>
      <c r="AB7" s="11" t="n">
        <v>164</v>
      </c>
      <c r="AC7" s="11" t="n">
        <v>138</v>
      </c>
      <c r="AD7" s="11"/>
      <c r="AE7" s="11" t="n">
        <v>179</v>
      </c>
      <c r="AF7" s="11" t="n">
        <v>147</v>
      </c>
      <c r="AG7" s="11" t="n">
        <v>65</v>
      </c>
      <c r="AH7" s="11"/>
      <c r="AI7" s="11" t="n">
        <v>75</v>
      </c>
      <c r="AJ7" s="11" t="n">
        <v>94</v>
      </c>
    </row>
    <row r="8" ht="30" customHeight="1">
      <c r="B8" s="12" t="s">
        <v>20</v>
      </c>
      <c r="C8" s="12" t="n">
        <v>392</v>
      </c>
      <c r="D8" s="12" t="n">
        <v>200</v>
      </c>
      <c r="E8" s="12" t="n">
        <v>191</v>
      </c>
      <c r="F8" s="12"/>
      <c r="G8" s="12" t="n">
        <v>65</v>
      </c>
      <c r="H8" s="12" t="n">
        <v>152</v>
      </c>
      <c r="I8" s="12" t="n">
        <v>176</v>
      </c>
      <c r="J8" s="12"/>
      <c r="K8" s="12" t="n">
        <v>71</v>
      </c>
      <c r="L8" s="12" t="n">
        <v>52</v>
      </c>
      <c r="M8" s="12" t="n">
        <v>33</v>
      </c>
      <c r="N8" s="12" t="n">
        <v>40</v>
      </c>
      <c r="O8" s="12" t="n">
        <v>20</v>
      </c>
      <c r="P8" s="12" t="n">
        <v>36</v>
      </c>
      <c r="Q8" s="12" t="n">
        <v>27</v>
      </c>
      <c r="R8" s="12" t="n">
        <v>14</v>
      </c>
      <c r="S8" s="12" t="n">
        <v>44</v>
      </c>
      <c r="T8" s="12" t="n">
        <v>21</v>
      </c>
      <c r="U8" s="12" t="n">
        <v>26</v>
      </c>
      <c r="V8" s="12" t="n">
        <v>9</v>
      </c>
      <c r="W8" s="12"/>
      <c r="X8" s="12" t="n">
        <v>238</v>
      </c>
      <c r="Y8" s="12" t="n">
        <v>154</v>
      </c>
      <c r="Z8" s="12"/>
      <c r="AA8" s="12" t="n">
        <v>90</v>
      </c>
      <c r="AB8" s="12" t="n">
        <v>163</v>
      </c>
      <c r="AC8" s="12" t="n">
        <v>139</v>
      </c>
      <c r="AD8" s="12"/>
      <c r="AE8" s="12" t="n">
        <v>181</v>
      </c>
      <c r="AF8" s="12" t="n">
        <v>147</v>
      </c>
      <c r="AG8" s="12" t="n">
        <v>64</v>
      </c>
      <c r="AH8" s="12"/>
      <c r="AI8" s="12" t="n">
        <v>77</v>
      </c>
      <c r="AJ8" s="12" t="n">
        <v>93</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0.245418159729496</v>
      </c>
      <c r="D12" s="16" t="n">
        <v>0.266168045514353</v>
      </c>
      <c r="E12" s="16" t="n">
        <v>0.219949555449529</v>
      </c>
      <c r="F12" s="16"/>
      <c r="G12" s="16" t="n">
        <v>0.337024672542083</v>
      </c>
      <c r="H12" s="16" t="n">
        <v>0.272945715086184</v>
      </c>
      <c r="I12" s="16" t="n">
        <v>0.187819427421791</v>
      </c>
      <c r="J12" s="16"/>
      <c r="K12" s="16" t="n">
        <v>0.279810146576835</v>
      </c>
      <c r="L12" s="16" t="n">
        <v>0.212440618999739</v>
      </c>
      <c r="M12" s="16" t="n">
        <v>0.142050998003392</v>
      </c>
      <c r="N12" s="16" t="n">
        <v>0.221576685541888</v>
      </c>
      <c r="O12" s="16" t="n">
        <v>0.461500258008818</v>
      </c>
      <c r="P12" s="16" t="n">
        <v>0.3120497214004</v>
      </c>
      <c r="Q12" s="16" t="n">
        <v>0.218322119551488</v>
      </c>
      <c r="R12" s="16" t="n">
        <v>0.206718301800683</v>
      </c>
      <c r="S12" s="16" t="n">
        <v>0.162132138211645</v>
      </c>
      <c r="T12" s="16" t="n">
        <v>0.371077237570959</v>
      </c>
      <c r="U12" s="16" t="n">
        <v>0.296756083210705</v>
      </c>
      <c r="V12" s="16" t="n">
        <v>0</v>
      </c>
      <c r="W12" s="16"/>
      <c r="X12" s="16" t="n">
        <v>0.236283586349817</v>
      </c>
      <c r="Y12" s="16" t="n">
        <v>0.259548812122037</v>
      </c>
      <c r="Z12" s="16"/>
      <c r="AA12" s="16" t="n">
        <v>0.230603249384344</v>
      </c>
      <c r="AB12" s="16" t="n">
        <v>0.266681765227379</v>
      </c>
      <c r="AC12" s="16" t="n">
        <v>0.230068744457347</v>
      </c>
      <c r="AD12" s="16"/>
      <c r="AE12" s="16" t="n">
        <v>0.238790145855122</v>
      </c>
      <c r="AF12" s="16" t="n">
        <v>0.238738097684582</v>
      </c>
      <c r="AG12" s="16" t="n">
        <v>0.279514410205737</v>
      </c>
      <c r="AH12" s="16"/>
      <c r="AI12" s="16" t="n">
        <v>0.275098026794582</v>
      </c>
      <c r="AJ12" s="16" t="n">
        <v>0.216476895188134</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0.532491610473219</v>
      </c>
      <c r="D14" s="16" t="n">
        <v>0.526034749862214</v>
      </c>
      <c r="E14" s="16" t="n">
        <v>0.541925186172043</v>
      </c>
      <c r="F14" s="16"/>
      <c r="G14" s="16" t="n">
        <v>0.515840253223128</v>
      </c>
      <c r="H14" s="16" t="n">
        <v>0.542525232032662</v>
      </c>
      <c r="I14" s="16" t="n">
        <v>0.529987415770877</v>
      </c>
      <c r="J14" s="16"/>
      <c r="K14" s="16" t="n">
        <v>0.528946645579202</v>
      </c>
      <c r="L14" s="16" t="n">
        <v>0.530626639934101</v>
      </c>
      <c r="M14" s="16" t="n">
        <v>0.638133818221823</v>
      </c>
      <c r="N14" s="16" t="n">
        <v>0.600416535853453</v>
      </c>
      <c r="O14" s="16" t="n">
        <v>0.382377160525694</v>
      </c>
      <c r="P14" s="16" t="n">
        <v>0.45957934211408</v>
      </c>
      <c r="Q14" s="16" t="n">
        <v>0.589883300110098</v>
      </c>
      <c r="R14" s="16" t="n">
        <v>0.482428963730075</v>
      </c>
      <c r="S14" s="16" t="n">
        <v>0.463996826204114</v>
      </c>
      <c r="T14" s="16" t="n">
        <v>0.56840985409203</v>
      </c>
      <c r="U14" s="16" t="n">
        <v>0.504142008541999</v>
      </c>
      <c r="V14" s="16" t="n">
        <v>0.751577536287518</v>
      </c>
      <c r="W14" s="16"/>
      <c r="X14" s="16" t="n">
        <v>0.535344251040257</v>
      </c>
      <c r="Y14" s="16" t="n">
        <v>0.528078741850001</v>
      </c>
      <c r="Z14" s="16"/>
      <c r="AA14" s="16" t="n">
        <v>0.591745773937018</v>
      </c>
      <c r="AB14" s="16" t="n">
        <v>0.547569288349883</v>
      </c>
      <c r="AC14" s="16" t="n">
        <v>0.476464700525196</v>
      </c>
      <c r="AD14" s="16"/>
      <c r="AE14" s="16" t="n">
        <v>0.587047645645536</v>
      </c>
      <c r="AF14" s="16" t="n">
        <v>0.478351686194481</v>
      </c>
      <c r="AG14" s="16" t="n">
        <v>0.502781974937703</v>
      </c>
      <c r="AH14" s="16"/>
      <c r="AI14" s="16" t="n">
        <v>0.517432562545185</v>
      </c>
      <c r="AJ14" s="16" t="n">
        <v>0.621031990493284</v>
      </c>
    </row>
    <row r="15">
      <c r="B15" s="17" t="s">
        <v>405</v>
      </c>
      <c r="C15" s="16" t="n">
        <v>0.159326870300087</v>
      </c>
      <c r="D15" s="16" t="n">
        <v>0.157225993443599</v>
      </c>
      <c r="E15" s="16" t="n">
        <v>0.162325698397006</v>
      </c>
      <c r="F15" s="16"/>
      <c r="G15" s="16" t="n">
        <v>0.119041111108731</v>
      </c>
      <c r="H15" s="16" t="n">
        <v>0.126294619521932</v>
      </c>
      <c r="I15" s="16" t="n">
        <v>0.202712043439599</v>
      </c>
      <c r="J15" s="16"/>
      <c r="K15" s="16" t="n">
        <v>0.126883014957811</v>
      </c>
      <c r="L15" s="16" t="n">
        <v>0.180389720335875</v>
      </c>
      <c r="M15" s="16" t="n">
        <v>0.166095844272777</v>
      </c>
      <c r="N15" s="16" t="n">
        <v>0.11401523052474</v>
      </c>
      <c r="O15" s="16" t="n">
        <v>0.156122581465488</v>
      </c>
      <c r="P15" s="16" t="n">
        <v>0.133185529881588</v>
      </c>
      <c r="Q15" s="16" t="n">
        <v>0.163963504976268</v>
      </c>
      <c r="R15" s="16" t="n">
        <v>0.170700258470139</v>
      </c>
      <c r="S15" s="16" t="n">
        <v>0.323180390146653</v>
      </c>
      <c r="T15" s="16" t="n">
        <v>0</v>
      </c>
      <c r="U15" s="16" t="n">
        <v>0.165648310630694</v>
      </c>
      <c r="V15" s="16" t="n">
        <v>0.104493343404741</v>
      </c>
      <c r="W15" s="16"/>
      <c r="X15" s="16" t="n">
        <v>0.146561524294093</v>
      </c>
      <c r="Y15" s="16" t="n">
        <v>0.179074116239618</v>
      </c>
      <c r="Z15" s="16"/>
      <c r="AA15" s="16" t="n">
        <v>0.136716073307396</v>
      </c>
      <c r="AB15" s="16" t="n">
        <v>0.152365110249316</v>
      </c>
      <c r="AC15" s="16" t="n">
        <v>0.182123154996936</v>
      </c>
      <c r="AD15" s="16"/>
      <c r="AE15" s="16" t="n">
        <v>0.12794753332821</v>
      </c>
      <c r="AF15" s="16" t="n">
        <v>0.20159045262221</v>
      </c>
      <c r="AG15" s="16" t="n">
        <v>0.150835502441695</v>
      </c>
      <c r="AH15" s="16"/>
      <c r="AI15" s="16" t="n">
        <v>0.151536721904598</v>
      </c>
      <c r="AJ15" s="16" t="n">
        <v>0.136475972841245</v>
      </c>
    </row>
    <row r="16">
      <c r="B16" s="17" t="s">
        <v>94</v>
      </c>
      <c r="C16" s="22" t="n">
        <v>0.062763359497198</v>
      </c>
      <c r="D16" s="22" t="n">
        <v>0.0505712111798338</v>
      </c>
      <c r="E16" s="22" t="n">
        <v>0.0757995599814213</v>
      </c>
      <c r="F16" s="22"/>
      <c r="G16" s="22" t="n">
        <v>0.0280939631260585</v>
      </c>
      <c r="H16" s="22" t="n">
        <v>0.0582344333592225</v>
      </c>
      <c r="I16" s="22" t="n">
        <v>0.079481113367733</v>
      </c>
      <c r="J16" s="22"/>
      <c r="K16" s="22" t="n">
        <v>0.0643601928861514</v>
      </c>
      <c r="L16" s="22" t="n">
        <v>0.0765430207302849</v>
      </c>
      <c r="M16" s="22" t="n">
        <v>0.0537193395020082</v>
      </c>
      <c r="N16" s="22" t="n">
        <v>0.063991548079919</v>
      </c>
      <c r="O16" s="22" t="n">
        <v>0</v>
      </c>
      <c r="P16" s="22" t="n">
        <v>0.095185406603932</v>
      </c>
      <c r="Q16" s="22" t="n">
        <v>0.0278310753621458</v>
      </c>
      <c r="R16" s="22" t="n">
        <v>0.140152475999103</v>
      </c>
      <c r="S16" s="22" t="n">
        <v>0.0506906454375883</v>
      </c>
      <c r="T16" s="22" t="n">
        <v>0.0605129083370112</v>
      </c>
      <c r="U16" s="22" t="n">
        <v>0.033453597616602</v>
      </c>
      <c r="V16" s="22" t="n">
        <v>0.143929120307741</v>
      </c>
      <c r="W16" s="22"/>
      <c r="X16" s="22" t="n">
        <v>0.0818106383158326</v>
      </c>
      <c r="Y16" s="22" t="n">
        <v>0.0332983297883438</v>
      </c>
      <c r="Z16" s="22"/>
      <c r="AA16" s="22" t="n">
        <v>0.0409349033712415</v>
      </c>
      <c r="AB16" s="22" t="n">
        <v>0.0333838361734224</v>
      </c>
      <c r="AC16" s="22" t="n">
        <v>0.111343400020521</v>
      </c>
      <c r="AD16" s="22"/>
      <c r="AE16" s="22" t="n">
        <v>0.0462146751711326</v>
      </c>
      <c r="AF16" s="22" t="n">
        <v>0.0813197634987277</v>
      </c>
      <c r="AG16" s="22" t="n">
        <v>0.0668681124148639</v>
      </c>
      <c r="AH16" s="22"/>
      <c r="AI16" s="22" t="n">
        <v>0.055932688755635</v>
      </c>
      <c r="AJ16" s="22" t="n">
        <v>0.0260151414773363</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413</v>
      </c>
      <c r="D7" s="11" t="n">
        <v>171</v>
      </c>
      <c r="E7" s="11" t="n">
        <v>234</v>
      </c>
      <c r="F7" s="11"/>
      <c r="G7" s="11" t="n">
        <v>57</v>
      </c>
      <c r="H7" s="11" t="n">
        <v>195</v>
      </c>
      <c r="I7" s="11" t="n">
        <v>161</v>
      </c>
      <c r="J7" s="11"/>
      <c r="K7" s="11" t="n">
        <v>66</v>
      </c>
      <c r="L7" s="11" t="n">
        <v>47</v>
      </c>
      <c r="M7" s="11" t="n">
        <v>37</v>
      </c>
      <c r="N7" s="11" t="n">
        <v>17</v>
      </c>
      <c r="O7" s="11" t="n">
        <v>38</v>
      </c>
      <c r="P7" s="11" t="n">
        <v>41</v>
      </c>
      <c r="Q7" s="11" t="n">
        <v>39</v>
      </c>
      <c r="R7" s="11" t="n">
        <v>19</v>
      </c>
      <c r="S7" s="11" t="n">
        <v>50</v>
      </c>
      <c r="T7" s="11" t="n">
        <v>28</v>
      </c>
      <c r="U7" s="11" t="n">
        <v>19</v>
      </c>
      <c r="V7" s="11" t="n">
        <v>12</v>
      </c>
      <c r="W7" s="11"/>
      <c r="X7" s="11" t="n">
        <v>272</v>
      </c>
      <c r="Y7" s="11" t="n">
        <v>141</v>
      </c>
      <c r="Z7" s="11"/>
      <c r="AA7" s="11" t="n">
        <v>95</v>
      </c>
      <c r="AB7" s="11" t="n">
        <v>193</v>
      </c>
      <c r="AC7" s="11" t="n">
        <v>125</v>
      </c>
      <c r="AD7" s="11"/>
      <c r="AE7" s="11" t="n">
        <v>188</v>
      </c>
      <c r="AF7" s="11" t="n">
        <v>150</v>
      </c>
      <c r="AG7" s="11" t="n">
        <v>75</v>
      </c>
      <c r="AH7" s="11"/>
      <c r="AI7" s="11" t="n">
        <v>85</v>
      </c>
      <c r="AJ7" s="11" t="n">
        <v>117</v>
      </c>
    </row>
    <row r="8" ht="30" customHeight="1">
      <c r="B8" s="12" t="s">
        <v>20</v>
      </c>
      <c r="C8" s="12" t="n">
        <v>414</v>
      </c>
      <c r="D8" s="12" t="n">
        <v>205</v>
      </c>
      <c r="E8" s="12" t="n">
        <v>201</v>
      </c>
      <c r="F8" s="12"/>
      <c r="G8" s="12" t="n">
        <v>62</v>
      </c>
      <c r="H8" s="12" t="n">
        <v>178</v>
      </c>
      <c r="I8" s="12" t="n">
        <v>174</v>
      </c>
      <c r="J8" s="12"/>
      <c r="K8" s="12" t="n">
        <v>60</v>
      </c>
      <c r="L8" s="12" t="n">
        <v>47</v>
      </c>
      <c r="M8" s="12" t="n">
        <v>38</v>
      </c>
      <c r="N8" s="12" t="n">
        <v>25</v>
      </c>
      <c r="O8" s="12" t="n">
        <v>35</v>
      </c>
      <c r="P8" s="12" t="n">
        <v>34</v>
      </c>
      <c r="Q8" s="12" t="n">
        <v>33</v>
      </c>
      <c r="R8" s="12" t="n">
        <v>18</v>
      </c>
      <c r="S8" s="12" t="n">
        <v>47</v>
      </c>
      <c r="T8" s="12" t="n">
        <v>46</v>
      </c>
      <c r="U8" s="12" t="n">
        <v>18</v>
      </c>
      <c r="V8" s="12" t="n">
        <v>13</v>
      </c>
      <c r="W8" s="12"/>
      <c r="X8" s="12" t="n">
        <v>276</v>
      </c>
      <c r="Y8" s="12" t="n">
        <v>138</v>
      </c>
      <c r="Z8" s="12"/>
      <c r="AA8" s="12" t="n">
        <v>98</v>
      </c>
      <c r="AB8" s="12" t="n">
        <v>189</v>
      </c>
      <c r="AC8" s="12" t="n">
        <v>126</v>
      </c>
      <c r="AD8" s="12"/>
      <c r="AE8" s="12" t="n">
        <v>195</v>
      </c>
      <c r="AF8" s="12" t="n">
        <v>146</v>
      </c>
      <c r="AG8" s="12" t="n">
        <v>73</v>
      </c>
      <c r="AH8" s="12"/>
      <c r="AI8" s="12" t="n">
        <v>85</v>
      </c>
      <c r="AJ8" s="12" t="n">
        <v>115</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0.458041886618501</v>
      </c>
      <c r="D11" s="16" t="n">
        <v>0.534659102468416</v>
      </c>
      <c r="E11" s="16" t="n">
        <v>0.372763195026</v>
      </c>
      <c r="F11" s="16"/>
      <c r="G11" s="16" t="n">
        <v>0.46475492224584</v>
      </c>
      <c r="H11" s="16" t="n">
        <v>0.429971819350177</v>
      </c>
      <c r="I11" s="16" t="n">
        <v>0.48435859673456</v>
      </c>
      <c r="J11" s="16"/>
      <c r="K11" s="16" t="n">
        <v>0.437414248940029</v>
      </c>
      <c r="L11" s="16" t="n">
        <v>0.429905697768827</v>
      </c>
      <c r="M11" s="16" t="n">
        <v>0.453884045443489</v>
      </c>
      <c r="N11" s="16" t="n">
        <v>0.42418489728055</v>
      </c>
      <c r="O11" s="16" t="n">
        <v>0.497905506350252</v>
      </c>
      <c r="P11" s="16" t="n">
        <v>0.398697590779564</v>
      </c>
      <c r="Q11" s="16" t="n">
        <v>0.493517057211102</v>
      </c>
      <c r="R11" s="16" t="n">
        <v>0.393558370618496</v>
      </c>
      <c r="S11" s="16" t="n">
        <v>0.534713284228389</v>
      </c>
      <c r="T11" s="16" t="n">
        <v>0.428240406472037</v>
      </c>
      <c r="U11" s="16" t="n">
        <v>0.591967690132777</v>
      </c>
      <c r="V11" s="16" t="n">
        <v>0.429486421675382</v>
      </c>
      <c r="W11" s="16"/>
      <c r="X11" s="16" t="n">
        <v>0.444147861874309</v>
      </c>
      <c r="Y11" s="16" t="n">
        <v>0.485796111934742</v>
      </c>
      <c r="Z11" s="16"/>
      <c r="AA11" s="16" t="n">
        <v>0.476245284758139</v>
      </c>
      <c r="AB11" s="16" t="n">
        <v>0.457946923666072</v>
      </c>
      <c r="AC11" s="16" t="n">
        <v>0.443997753858037</v>
      </c>
      <c r="AD11" s="16"/>
      <c r="AE11" s="16" t="n">
        <v>0.441114457961188</v>
      </c>
      <c r="AF11" s="16" t="n">
        <v>0.515534875314455</v>
      </c>
      <c r="AG11" s="16" t="n">
        <v>0.388478746198032</v>
      </c>
      <c r="AH11" s="16"/>
      <c r="AI11" s="16" t="n">
        <v>0.469194323452236</v>
      </c>
      <c r="AJ11" s="16" t="n">
        <v>0.474853440991429</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0.247038475886882</v>
      </c>
      <c r="D14" s="16" t="n">
        <v>0.242304764640189</v>
      </c>
      <c r="E14" s="16" t="n">
        <v>0.256471668219501</v>
      </c>
      <c r="F14" s="16"/>
      <c r="G14" s="16" t="n">
        <v>0.258345074277371</v>
      </c>
      <c r="H14" s="16" t="n">
        <v>0.269964234879488</v>
      </c>
      <c r="I14" s="16" t="n">
        <v>0.219574463917302</v>
      </c>
      <c r="J14" s="16"/>
      <c r="K14" s="16" t="n">
        <v>0.257852929847302</v>
      </c>
      <c r="L14" s="16" t="n">
        <v>0.313863837604858</v>
      </c>
      <c r="M14" s="16" t="n">
        <v>0.280444288764819</v>
      </c>
      <c r="N14" s="16" t="n">
        <v>0.245860362836752</v>
      </c>
      <c r="O14" s="16" t="n">
        <v>0.359037865330671</v>
      </c>
      <c r="P14" s="16" t="n">
        <v>0.235979507411936</v>
      </c>
      <c r="Q14" s="16" t="n">
        <v>0.196419779058069</v>
      </c>
      <c r="R14" s="16" t="n">
        <v>0.308127319572409</v>
      </c>
      <c r="S14" s="16" t="n">
        <v>0.230747238723654</v>
      </c>
      <c r="T14" s="16" t="n">
        <v>0.103145642710072</v>
      </c>
      <c r="U14" s="16" t="n">
        <v>0.0894692530408929</v>
      </c>
      <c r="V14" s="16" t="n">
        <v>0.419809027338057</v>
      </c>
      <c r="W14" s="16"/>
      <c r="X14" s="16" t="n">
        <v>0.255611529429149</v>
      </c>
      <c r="Y14" s="16" t="n">
        <v>0.229913239388383</v>
      </c>
      <c r="Z14" s="16"/>
      <c r="AA14" s="16" t="n">
        <v>0.269143002065295</v>
      </c>
      <c r="AB14" s="16" t="n">
        <v>0.26046215499791</v>
      </c>
      <c r="AC14" s="16" t="n">
        <v>0.209744956456171</v>
      </c>
      <c r="AD14" s="16"/>
      <c r="AE14" s="16" t="n">
        <v>0.277412066729578</v>
      </c>
      <c r="AF14" s="16" t="n">
        <v>0.186839697140393</v>
      </c>
      <c r="AG14" s="16" t="n">
        <v>0.286229179047077</v>
      </c>
      <c r="AH14" s="16"/>
      <c r="AI14" s="16" t="n">
        <v>0.316854702188817</v>
      </c>
      <c r="AJ14" s="16" t="n">
        <v>0.201811946825174</v>
      </c>
    </row>
    <row r="15">
      <c r="B15" s="17" t="s">
        <v>405</v>
      </c>
      <c r="C15" s="16" t="n">
        <v>0.250063209850728</v>
      </c>
      <c r="D15" s="16" t="n">
        <v>0.156102450911296</v>
      </c>
      <c r="E15" s="16" t="n">
        <v>0.346716341178391</v>
      </c>
      <c r="F15" s="16"/>
      <c r="G15" s="16" t="n">
        <v>0.212731622032963</v>
      </c>
      <c r="H15" s="16" t="n">
        <v>0.257672825481183</v>
      </c>
      <c r="I15" s="16" t="n">
        <v>0.255556850935046</v>
      </c>
      <c r="J15" s="16"/>
      <c r="K15" s="16" t="n">
        <v>0.256179636506207</v>
      </c>
      <c r="L15" s="16" t="n">
        <v>0.238669928719817</v>
      </c>
      <c r="M15" s="16" t="n">
        <v>0.20525066273645</v>
      </c>
      <c r="N15" s="16" t="n">
        <v>0.329954739882698</v>
      </c>
      <c r="O15" s="16" t="n">
        <v>0.10940402228355</v>
      </c>
      <c r="P15" s="16" t="n">
        <v>0.343431836640675</v>
      </c>
      <c r="Q15" s="16" t="n">
        <v>0.22465996032553</v>
      </c>
      <c r="R15" s="16" t="n">
        <v>0.235711985996714</v>
      </c>
      <c r="S15" s="16" t="n">
        <v>0.191234147945467</v>
      </c>
      <c r="T15" s="16" t="n">
        <v>0.38821310932153</v>
      </c>
      <c r="U15" s="16" t="n">
        <v>0.31856305682633</v>
      </c>
      <c r="V15" s="16" t="n">
        <v>0.0795031131091653</v>
      </c>
      <c r="W15" s="16"/>
      <c r="X15" s="16" t="n">
        <v>0.25644819237333</v>
      </c>
      <c r="Y15" s="16" t="n">
        <v>0.237308788663548</v>
      </c>
      <c r="Z15" s="16"/>
      <c r="AA15" s="16" t="n">
        <v>0.22283332067722</v>
      </c>
      <c r="AB15" s="16" t="n">
        <v>0.242595588227012</v>
      </c>
      <c r="AC15" s="16" t="n">
        <v>0.282447187509033</v>
      </c>
      <c r="AD15" s="16"/>
      <c r="AE15" s="16" t="n">
        <v>0.23292398753403</v>
      </c>
      <c r="AF15" s="16" t="n">
        <v>0.26699469462492</v>
      </c>
      <c r="AG15" s="16" t="n">
        <v>0.261905805830654</v>
      </c>
      <c r="AH15" s="16"/>
      <c r="AI15" s="16" t="n">
        <v>0.193418448049502</v>
      </c>
      <c r="AJ15" s="16" t="n">
        <v>0.28238256348883</v>
      </c>
    </row>
    <row r="16">
      <c r="B16" s="17" t="s">
        <v>94</v>
      </c>
      <c r="C16" s="22" t="n">
        <v>0.0448564276438881</v>
      </c>
      <c r="D16" s="22" t="n">
        <v>0.0669336819800987</v>
      </c>
      <c r="E16" s="22" t="n">
        <v>0.0240487955761086</v>
      </c>
      <c r="F16" s="22"/>
      <c r="G16" s="22" t="n">
        <v>0.0641683814438252</v>
      </c>
      <c r="H16" s="22" t="n">
        <v>0.042391120289151</v>
      </c>
      <c r="I16" s="22" t="n">
        <v>0.0405100884130915</v>
      </c>
      <c r="J16" s="22"/>
      <c r="K16" s="22" t="n">
        <v>0.0485531847064623</v>
      </c>
      <c r="L16" s="22" t="n">
        <v>0.0175605359064989</v>
      </c>
      <c r="M16" s="22" t="n">
        <v>0.0604210030552418</v>
      </c>
      <c r="N16" s="22" t="n">
        <v>0</v>
      </c>
      <c r="O16" s="22" t="n">
        <v>0.0336526060355276</v>
      </c>
      <c r="P16" s="22" t="n">
        <v>0.021891065167825</v>
      </c>
      <c r="Q16" s="22" t="n">
        <v>0.0854032034052998</v>
      </c>
      <c r="R16" s="22" t="n">
        <v>0.0626023238123814</v>
      </c>
      <c r="S16" s="22" t="n">
        <v>0.04330532910249</v>
      </c>
      <c r="T16" s="22" t="n">
        <v>0.0804008414963611</v>
      </c>
      <c r="U16" s="22" t="n">
        <v>0</v>
      </c>
      <c r="V16" s="22" t="n">
        <v>0.0712014378773959</v>
      </c>
      <c r="W16" s="22"/>
      <c r="X16" s="22" t="n">
        <v>0.0437924163232114</v>
      </c>
      <c r="Y16" s="22" t="n">
        <v>0.0469818600133271</v>
      </c>
      <c r="Z16" s="22"/>
      <c r="AA16" s="22" t="n">
        <v>0.0317783924993455</v>
      </c>
      <c r="AB16" s="22" t="n">
        <v>0.0389953331090068</v>
      </c>
      <c r="AC16" s="22" t="n">
        <v>0.0638101021767597</v>
      </c>
      <c r="AD16" s="22"/>
      <c r="AE16" s="22" t="n">
        <v>0.0485494877752048</v>
      </c>
      <c r="AF16" s="22" t="n">
        <v>0.0306307329202325</v>
      </c>
      <c r="AG16" s="22" t="n">
        <v>0.0633862689242369</v>
      </c>
      <c r="AH16" s="22"/>
      <c r="AI16" s="22" t="n">
        <v>0.0205325263094447</v>
      </c>
      <c r="AJ16" s="22" t="n">
        <v>0.0409520486945676</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431</v>
      </c>
      <c r="D7" s="11" t="n">
        <v>176</v>
      </c>
      <c r="E7" s="11" t="n">
        <v>250</v>
      </c>
      <c r="F7" s="11"/>
      <c r="G7" s="11" t="n">
        <v>70</v>
      </c>
      <c r="H7" s="11" t="n">
        <v>186</v>
      </c>
      <c r="I7" s="11" t="n">
        <v>175</v>
      </c>
      <c r="J7" s="11"/>
      <c r="K7" s="11" t="n">
        <v>69</v>
      </c>
      <c r="L7" s="11" t="n">
        <v>57</v>
      </c>
      <c r="M7" s="11" t="n">
        <v>35</v>
      </c>
      <c r="N7" s="11" t="n">
        <v>32</v>
      </c>
      <c r="O7" s="11" t="n">
        <v>37</v>
      </c>
      <c r="P7" s="11" t="n">
        <v>44</v>
      </c>
      <c r="Q7" s="11" t="n">
        <v>47</v>
      </c>
      <c r="R7" s="11" t="n">
        <v>20</v>
      </c>
      <c r="S7" s="11" t="n">
        <v>48</v>
      </c>
      <c r="T7" s="11" t="n">
        <v>15</v>
      </c>
      <c r="U7" s="11" t="n">
        <v>16</v>
      </c>
      <c r="V7" s="11" t="n">
        <v>11</v>
      </c>
      <c r="W7" s="11"/>
      <c r="X7" s="11" t="n">
        <v>268</v>
      </c>
      <c r="Y7" s="11" t="n">
        <v>163</v>
      </c>
      <c r="Z7" s="11"/>
      <c r="AA7" s="11" t="n">
        <v>109</v>
      </c>
      <c r="AB7" s="11" t="n">
        <v>186</v>
      </c>
      <c r="AC7" s="11" t="n">
        <v>136</v>
      </c>
      <c r="AD7" s="11"/>
      <c r="AE7" s="11" t="n">
        <v>180</v>
      </c>
      <c r="AF7" s="11" t="n">
        <v>161</v>
      </c>
      <c r="AG7" s="11" t="n">
        <v>90</v>
      </c>
      <c r="AH7" s="11"/>
      <c r="AI7" s="11" t="n">
        <v>78</v>
      </c>
      <c r="AJ7" s="11" t="n">
        <v>122</v>
      </c>
    </row>
    <row r="8" ht="30" customHeight="1">
      <c r="B8" s="12" t="s">
        <v>20</v>
      </c>
      <c r="C8" s="12" t="n">
        <v>429</v>
      </c>
      <c r="D8" s="12" t="n">
        <v>207</v>
      </c>
      <c r="E8" s="12" t="n">
        <v>217</v>
      </c>
      <c r="F8" s="12"/>
      <c r="G8" s="12" t="n">
        <v>76</v>
      </c>
      <c r="H8" s="12" t="n">
        <v>173</v>
      </c>
      <c r="I8" s="12" t="n">
        <v>181</v>
      </c>
      <c r="J8" s="12"/>
      <c r="K8" s="12" t="n">
        <v>63</v>
      </c>
      <c r="L8" s="12" t="n">
        <v>58</v>
      </c>
      <c r="M8" s="12" t="n">
        <v>36</v>
      </c>
      <c r="N8" s="12" t="n">
        <v>48</v>
      </c>
      <c r="O8" s="12" t="n">
        <v>33</v>
      </c>
      <c r="P8" s="12" t="n">
        <v>37</v>
      </c>
      <c r="Q8" s="12" t="n">
        <v>41</v>
      </c>
      <c r="R8" s="12" t="n">
        <v>18</v>
      </c>
      <c r="S8" s="12" t="n">
        <v>45</v>
      </c>
      <c r="T8" s="12" t="n">
        <v>23</v>
      </c>
      <c r="U8" s="12" t="n">
        <v>15</v>
      </c>
      <c r="V8" s="12" t="n">
        <v>13</v>
      </c>
      <c r="W8" s="12"/>
      <c r="X8" s="12" t="n">
        <v>271</v>
      </c>
      <c r="Y8" s="12" t="n">
        <v>158</v>
      </c>
      <c r="Z8" s="12"/>
      <c r="AA8" s="12" t="n">
        <v>112</v>
      </c>
      <c r="AB8" s="12" t="n">
        <v>180</v>
      </c>
      <c r="AC8" s="12" t="n">
        <v>138</v>
      </c>
      <c r="AD8" s="12"/>
      <c r="AE8" s="12" t="n">
        <v>183</v>
      </c>
      <c r="AF8" s="12" t="n">
        <v>157</v>
      </c>
      <c r="AG8" s="12" t="n">
        <v>89</v>
      </c>
      <c r="AH8" s="12"/>
      <c r="AI8" s="12" t="n">
        <v>78</v>
      </c>
      <c r="AJ8" s="12" t="n">
        <v>117</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0.534028941746677</v>
      </c>
      <c r="D10" s="16" t="n">
        <v>0.491770631015336</v>
      </c>
      <c r="E10" s="16" t="n">
        <v>0.578096873276934</v>
      </c>
      <c r="F10" s="16"/>
      <c r="G10" s="16" t="n">
        <v>0.539573809837762</v>
      </c>
      <c r="H10" s="16" t="n">
        <v>0.522972562483332</v>
      </c>
      <c r="I10" s="16" t="n">
        <v>0.542307288253533</v>
      </c>
      <c r="J10" s="16"/>
      <c r="K10" s="16" t="n">
        <v>0.559334390546487</v>
      </c>
      <c r="L10" s="16" t="n">
        <v>0.519248230249667</v>
      </c>
      <c r="M10" s="16" t="n">
        <v>0.499732787756115</v>
      </c>
      <c r="N10" s="16" t="n">
        <v>0.609097500003992</v>
      </c>
      <c r="O10" s="16" t="n">
        <v>0.644208842085857</v>
      </c>
      <c r="P10" s="16" t="n">
        <v>0.529566151184689</v>
      </c>
      <c r="Q10" s="16" t="n">
        <v>0.371089310792084</v>
      </c>
      <c r="R10" s="16" t="n">
        <v>0.400739169894094</v>
      </c>
      <c r="S10" s="16" t="n">
        <v>0.560612295247488</v>
      </c>
      <c r="T10" s="16" t="n">
        <v>0.456638082447278</v>
      </c>
      <c r="U10" s="16" t="n">
        <v>0.580811115718154</v>
      </c>
      <c r="V10" s="16" t="n">
        <v>0.726246367732001</v>
      </c>
      <c r="W10" s="16"/>
      <c r="X10" s="16" t="n">
        <v>0.518814397404174</v>
      </c>
      <c r="Y10" s="16" t="n">
        <v>0.560025519492168</v>
      </c>
      <c r="Z10" s="16"/>
      <c r="AA10" s="16" t="n">
        <v>0.610997777818709</v>
      </c>
      <c r="AB10" s="16" t="n">
        <v>0.499636046996359</v>
      </c>
      <c r="AC10" s="16" t="n">
        <v>0.516284441339532</v>
      </c>
      <c r="AD10" s="16"/>
      <c r="AE10" s="16" t="n">
        <v>0.585539614991862</v>
      </c>
      <c r="AF10" s="16" t="n">
        <v>0.471936190828576</v>
      </c>
      <c r="AG10" s="16" t="n">
        <v>0.5373110826369</v>
      </c>
      <c r="AH10" s="16"/>
      <c r="AI10" s="16" t="n">
        <v>0.551351208025662</v>
      </c>
      <c r="AJ10" s="16" t="n">
        <v>0.58222414678897</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0.151318893598753</v>
      </c>
      <c r="D14" s="16" t="n">
        <v>0.173172625415591</v>
      </c>
      <c r="E14" s="16" t="n">
        <v>0.127729583487164</v>
      </c>
      <c r="F14" s="16"/>
      <c r="G14" s="16" t="n">
        <v>0.136309336696603</v>
      </c>
      <c r="H14" s="16" t="n">
        <v>0.140636216451112</v>
      </c>
      <c r="I14" s="16" t="n">
        <v>0.167845172519437</v>
      </c>
      <c r="J14" s="16"/>
      <c r="K14" s="16" t="n">
        <v>0.208887907402444</v>
      </c>
      <c r="L14" s="16" t="n">
        <v>0.172118816038566</v>
      </c>
      <c r="M14" s="16" t="n">
        <v>0.14474743664334</v>
      </c>
      <c r="N14" s="16" t="n">
        <v>0.0965100931887312</v>
      </c>
      <c r="O14" s="16" t="n">
        <v>0.0489591837623967</v>
      </c>
      <c r="P14" s="16" t="n">
        <v>0.152549280005543</v>
      </c>
      <c r="Q14" s="16" t="n">
        <v>0.272289182591029</v>
      </c>
      <c r="R14" s="16" t="n">
        <v>0.0937844625249102</v>
      </c>
      <c r="S14" s="16" t="n">
        <v>0.12102122461305</v>
      </c>
      <c r="T14" s="16" t="n">
        <v>0.0607717795232727</v>
      </c>
      <c r="U14" s="16" t="n">
        <v>0.24141133835096</v>
      </c>
      <c r="V14" s="16" t="n">
        <v>0.111644530164937</v>
      </c>
      <c r="W14" s="16"/>
      <c r="X14" s="16" t="n">
        <v>0.166716573310663</v>
      </c>
      <c r="Y14" s="16" t="n">
        <v>0.125009398636581</v>
      </c>
      <c r="Z14" s="16"/>
      <c r="AA14" s="16" t="n">
        <v>0.131236164972017</v>
      </c>
      <c r="AB14" s="16" t="n">
        <v>0.150896781258158</v>
      </c>
      <c r="AC14" s="16" t="n">
        <v>0.168204739528674</v>
      </c>
      <c r="AD14" s="16"/>
      <c r="AE14" s="16" t="n">
        <v>0.123738225544168</v>
      </c>
      <c r="AF14" s="16" t="n">
        <v>0.172549894220103</v>
      </c>
      <c r="AG14" s="16" t="n">
        <v>0.170800719066881</v>
      </c>
      <c r="AH14" s="16"/>
      <c r="AI14" s="16" t="n">
        <v>0.157396308318364</v>
      </c>
      <c r="AJ14" s="16" t="n">
        <v>0.16232587145959</v>
      </c>
    </row>
    <row r="15">
      <c r="B15" s="17" t="s">
        <v>405</v>
      </c>
      <c r="C15" s="16" t="n">
        <v>0.260879296841658</v>
      </c>
      <c r="D15" s="16" t="n">
        <v>0.269972133689769</v>
      </c>
      <c r="E15" s="16" t="n">
        <v>0.249875794560247</v>
      </c>
      <c r="F15" s="16"/>
      <c r="G15" s="16" t="n">
        <v>0.290505877342781</v>
      </c>
      <c r="H15" s="16" t="n">
        <v>0.262926249884902</v>
      </c>
      <c r="I15" s="16" t="n">
        <v>0.246512084306875</v>
      </c>
      <c r="J15" s="16"/>
      <c r="K15" s="16" t="n">
        <v>0.218577814619983</v>
      </c>
      <c r="L15" s="16" t="n">
        <v>0.231128644117158</v>
      </c>
      <c r="M15" s="16" t="n">
        <v>0.208473313071016</v>
      </c>
      <c r="N15" s="16" t="n">
        <v>0.221101609962107</v>
      </c>
      <c r="O15" s="16" t="n">
        <v>0.283791165271015</v>
      </c>
      <c r="P15" s="16" t="n">
        <v>0.272536893125723</v>
      </c>
      <c r="Q15" s="16" t="n">
        <v>0.333996696838058</v>
      </c>
      <c r="R15" s="16" t="n">
        <v>0.400739169894094</v>
      </c>
      <c r="S15" s="16" t="n">
        <v>0.263690922674531</v>
      </c>
      <c r="T15" s="16" t="n">
        <v>0.428164117271197</v>
      </c>
      <c r="U15" s="16" t="n">
        <v>0.177777545930887</v>
      </c>
      <c r="V15" s="16" t="n">
        <v>0.162109102103062</v>
      </c>
      <c r="W15" s="16"/>
      <c r="X15" s="16" t="n">
        <v>0.256393901240395</v>
      </c>
      <c r="Y15" s="16" t="n">
        <v>0.268543340722472</v>
      </c>
      <c r="Z15" s="16"/>
      <c r="AA15" s="16" t="n">
        <v>0.242662062050829</v>
      </c>
      <c r="AB15" s="16" t="n">
        <v>0.289690994124813</v>
      </c>
      <c r="AC15" s="16" t="n">
        <v>0.238115439564491</v>
      </c>
      <c r="AD15" s="16"/>
      <c r="AE15" s="16" t="n">
        <v>0.242676954136488</v>
      </c>
      <c r="AF15" s="16" t="n">
        <v>0.313820258119521</v>
      </c>
      <c r="AG15" s="16" t="n">
        <v>0.204924573047786</v>
      </c>
      <c r="AH15" s="16"/>
      <c r="AI15" s="16" t="n">
        <v>0.27661780282421</v>
      </c>
      <c r="AJ15" s="16" t="n">
        <v>0.199311603168472</v>
      </c>
    </row>
    <row r="16">
      <c r="B16" s="17" t="s">
        <v>94</v>
      </c>
      <c r="C16" s="22" t="n">
        <v>0.053772867812911</v>
      </c>
      <c r="D16" s="22" t="n">
        <v>0.0650846098793037</v>
      </c>
      <c r="E16" s="22" t="n">
        <v>0.0442977486756549</v>
      </c>
      <c r="F16" s="22"/>
      <c r="G16" s="22" t="n">
        <v>0.0336109761228541</v>
      </c>
      <c r="H16" s="22" t="n">
        <v>0.0734649711806536</v>
      </c>
      <c r="I16" s="22" t="n">
        <v>0.0433354549201554</v>
      </c>
      <c r="J16" s="22"/>
      <c r="K16" s="22" t="n">
        <v>0.0131998874310857</v>
      </c>
      <c r="L16" s="22" t="n">
        <v>0.0775043095946093</v>
      </c>
      <c r="M16" s="22" t="n">
        <v>0.14704646252953</v>
      </c>
      <c r="N16" s="22" t="n">
        <v>0.0732907968451703</v>
      </c>
      <c r="O16" s="22" t="n">
        <v>0.0230408088807312</v>
      </c>
      <c r="P16" s="22" t="n">
        <v>0.0453476756840447</v>
      </c>
      <c r="Q16" s="22" t="n">
        <v>0.0226248097788293</v>
      </c>
      <c r="R16" s="22" t="n">
        <v>0.104737197686902</v>
      </c>
      <c r="S16" s="22" t="n">
        <v>0.0546755574649317</v>
      </c>
      <c r="T16" s="22" t="n">
        <v>0.0544260207582522</v>
      </c>
      <c r="U16" s="22" t="n">
        <v>0</v>
      </c>
      <c r="V16" s="22" t="n">
        <v>0</v>
      </c>
      <c r="W16" s="22"/>
      <c r="X16" s="22" t="n">
        <v>0.0580751280447676</v>
      </c>
      <c r="Y16" s="22" t="n">
        <v>0.046421741148779</v>
      </c>
      <c r="Z16" s="22"/>
      <c r="AA16" s="22" t="n">
        <v>0.0151039951584446</v>
      </c>
      <c r="AB16" s="22" t="n">
        <v>0.0597761776206707</v>
      </c>
      <c r="AC16" s="22" t="n">
        <v>0.077395379567303</v>
      </c>
      <c r="AD16" s="22"/>
      <c r="AE16" s="22" t="n">
        <v>0.0480452053274818</v>
      </c>
      <c r="AF16" s="22" t="n">
        <v>0.0416936568317997</v>
      </c>
      <c r="AG16" s="22" t="n">
        <v>0.0869636252484327</v>
      </c>
      <c r="AH16" s="22"/>
      <c r="AI16" s="22" t="n">
        <v>0.0146346808317641</v>
      </c>
      <c r="AJ16" s="22" t="n">
        <v>0.0561383785829675</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413</v>
      </c>
      <c r="D7" s="11" t="n">
        <v>164</v>
      </c>
      <c r="E7" s="11" t="n">
        <v>244</v>
      </c>
      <c r="F7" s="11"/>
      <c r="G7" s="11" t="n">
        <v>60</v>
      </c>
      <c r="H7" s="11" t="n">
        <v>169</v>
      </c>
      <c r="I7" s="11" t="n">
        <v>184</v>
      </c>
      <c r="J7" s="11"/>
      <c r="K7" s="11" t="n">
        <v>69</v>
      </c>
      <c r="L7" s="11" t="n">
        <v>51</v>
      </c>
      <c r="M7" s="11" t="n">
        <v>43</v>
      </c>
      <c r="N7" s="11" t="n">
        <v>24</v>
      </c>
      <c r="O7" s="11" t="n">
        <v>30</v>
      </c>
      <c r="P7" s="11" t="n">
        <v>40</v>
      </c>
      <c r="Q7" s="11" t="n">
        <v>42</v>
      </c>
      <c r="R7" s="11" t="n">
        <v>19</v>
      </c>
      <c r="S7" s="11" t="n">
        <v>43</v>
      </c>
      <c r="T7" s="11" t="n">
        <v>24</v>
      </c>
      <c r="U7" s="11" t="n">
        <v>17</v>
      </c>
      <c r="V7" s="11" t="n">
        <v>11</v>
      </c>
      <c r="W7" s="11"/>
      <c r="X7" s="11" t="n">
        <v>257</v>
      </c>
      <c r="Y7" s="11" t="n">
        <v>156</v>
      </c>
      <c r="Z7" s="11"/>
      <c r="AA7" s="11" t="n">
        <v>116</v>
      </c>
      <c r="AB7" s="11" t="n">
        <v>170</v>
      </c>
      <c r="AC7" s="11" t="n">
        <v>127</v>
      </c>
      <c r="AD7" s="11"/>
      <c r="AE7" s="11" t="n">
        <v>189</v>
      </c>
      <c r="AF7" s="11" t="n">
        <v>146</v>
      </c>
      <c r="AG7" s="11" t="n">
        <v>78</v>
      </c>
      <c r="AH7" s="11"/>
      <c r="AI7" s="11" t="n">
        <v>82</v>
      </c>
      <c r="AJ7" s="11" t="n">
        <v>122</v>
      </c>
    </row>
    <row r="8" ht="30" customHeight="1">
      <c r="B8" s="12" t="s">
        <v>20</v>
      </c>
      <c r="C8" s="12" t="n">
        <v>415</v>
      </c>
      <c r="D8" s="12" t="n">
        <v>200</v>
      </c>
      <c r="E8" s="12" t="n">
        <v>210</v>
      </c>
      <c r="F8" s="12"/>
      <c r="G8" s="12" t="n">
        <v>62</v>
      </c>
      <c r="H8" s="12" t="n">
        <v>158</v>
      </c>
      <c r="I8" s="12" t="n">
        <v>196</v>
      </c>
      <c r="J8" s="12"/>
      <c r="K8" s="12" t="n">
        <v>63</v>
      </c>
      <c r="L8" s="12" t="n">
        <v>51</v>
      </c>
      <c r="M8" s="12" t="n">
        <v>45</v>
      </c>
      <c r="N8" s="12" t="n">
        <v>35</v>
      </c>
      <c r="O8" s="12" t="n">
        <v>27</v>
      </c>
      <c r="P8" s="12" t="n">
        <v>33</v>
      </c>
      <c r="Q8" s="12" t="n">
        <v>35</v>
      </c>
      <c r="R8" s="12" t="n">
        <v>17</v>
      </c>
      <c r="S8" s="12" t="n">
        <v>41</v>
      </c>
      <c r="T8" s="12" t="n">
        <v>39</v>
      </c>
      <c r="U8" s="12" t="n">
        <v>16</v>
      </c>
      <c r="V8" s="12" t="n">
        <v>13</v>
      </c>
      <c r="W8" s="12"/>
      <c r="X8" s="12" t="n">
        <v>260</v>
      </c>
      <c r="Y8" s="12" t="n">
        <v>156</v>
      </c>
      <c r="Z8" s="12"/>
      <c r="AA8" s="12" t="n">
        <v>123</v>
      </c>
      <c r="AB8" s="12" t="n">
        <v>166</v>
      </c>
      <c r="AC8" s="12" t="n">
        <v>127</v>
      </c>
      <c r="AD8" s="12"/>
      <c r="AE8" s="12" t="n">
        <v>194</v>
      </c>
      <c r="AF8" s="12" t="n">
        <v>145</v>
      </c>
      <c r="AG8" s="12" t="n">
        <v>76</v>
      </c>
      <c r="AH8" s="12"/>
      <c r="AI8" s="12" t="n">
        <v>85</v>
      </c>
      <c r="AJ8" s="12" t="n">
        <v>120</v>
      </c>
    </row>
    <row r="9">
      <c r="B9" s="17" t="s">
        <v>83</v>
      </c>
      <c r="C9" s="16" t="n">
        <v>0.331099477459125</v>
      </c>
      <c r="D9" s="16" t="n">
        <v>0.421911127724339</v>
      </c>
      <c r="E9" s="16" t="n">
        <v>0.248342864833884</v>
      </c>
      <c r="F9" s="16"/>
      <c r="G9" s="16" t="n">
        <v>0.301791122067644</v>
      </c>
      <c r="H9" s="16" t="n">
        <v>0.348067644251675</v>
      </c>
      <c r="I9" s="16" t="n">
        <v>0.326661248101028</v>
      </c>
      <c r="J9" s="16"/>
      <c r="K9" s="16" t="n">
        <v>0.273490121555006</v>
      </c>
      <c r="L9" s="16" t="n">
        <v>0.196734062240085</v>
      </c>
      <c r="M9" s="16" t="n">
        <v>0.31850164862477</v>
      </c>
      <c r="N9" s="16" t="n">
        <v>0.566214808511677</v>
      </c>
      <c r="O9" s="16" t="n">
        <v>0.219586769308473</v>
      </c>
      <c r="P9" s="16" t="n">
        <v>0.298031843733051</v>
      </c>
      <c r="Q9" s="16" t="n">
        <v>0.328205439263806</v>
      </c>
      <c r="R9" s="16" t="n">
        <v>0.539167432542965</v>
      </c>
      <c r="S9" s="16" t="n">
        <v>0.366996094085078</v>
      </c>
      <c r="T9" s="16" t="n">
        <v>0.316467641638145</v>
      </c>
      <c r="U9" s="16" t="n">
        <v>0.454336879635148</v>
      </c>
      <c r="V9" s="16" t="n">
        <v>0.371263209673976</v>
      </c>
      <c r="W9" s="16"/>
      <c r="X9" s="16" t="n">
        <v>0.372305722431611</v>
      </c>
      <c r="Y9" s="16" t="n">
        <v>0.262475486292129</v>
      </c>
      <c r="Z9" s="16"/>
      <c r="AA9" s="16" t="n">
        <v>0.358670615032855</v>
      </c>
      <c r="AB9" s="16" t="n">
        <v>0.289105698252778</v>
      </c>
      <c r="AC9" s="16" t="n">
        <v>0.359464006658424</v>
      </c>
      <c r="AD9" s="16"/>
      <c r="AE9" s="16" t="n">
        <v>0.384644336125579</v>
      </c>
      <c r="AF9" s="16" t="n">
        <v>0.28810262912429</v>
      </c>
      <c r="AG9" s="16" t="n">
        <v>0.276528985598009</v>
      </c>
      <c r="AH9" s="16"/>
      <c r="AI9" s="16" t="n">
        <v>0.368711346497615</v>
      </c>
      <c r="AJ9" s="16" t="n">
        <v>0.294720235559898</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0.362921852305241</v>
      </c>
      <c r="D14" s="16" t="n">
        <v>0.308081812403607</v>
      </c>
      <c r="E14" s="16" t="n">
        <v>0.409252179533783</v>
      </c>
      <c r="F14" s="16"/>
      <c r="G14" s="16" t="n">
        <v>0.413827205477539</v>
      </c>
      <c r="H14" s="16" t="n">
        <v>0.339126361549359</v>
      </c>
      <c r="I14" s="16" t="n">
        <v>0.366046921569432</v>
      </c>
      <c r="J14" s="16"/>
      <c r="K14" s="16" t="n">
        <v>0.363293372865532</v>
      </c>
      <c r="L14" s="16" t="n">
        <v>0.427914850553175</v>
      </c>
      <c r="M14" s="16" t="n">
        <v>0.422218583751318</v>
      </c>
      <c r="N14" s="16" t="n">
        <v>0.146729321200818</v>
      </c>
      <c r="O14" s="16" t="n">
        <v>0.527814141641185</v>
      </c>
      <c r="P14" s="16" t="n">
        <v>0.404413658299495</v>
      </c>
      <c r="Q14" s="16" t="n">
        <v>0.307697313352781</v>
      </c>
      <c r="R14" s="16" t="n">
        <v>0.299800252595359</v>
      </c>
      <c r="S14" s="16" t="n">
        <v>0.358114581797664</v>
      </c>
      <c r="T14" s="16" t="n">
        <v>0.386098458043603</v>
      </c>
      <c r="U14" s="16" t="n">
        <v>0.288145114854795</v>
      </c>
      <c r="V14" s="16" t="n">
        <v>0.309552508750937</v>
      </c>
      <c r="W14" s="16"/>
      <c r="X14" s="16" t="n">
        <v>0.331372255374528</v>
      </c>
      <c r="Y14" s="16" t="n">
        <v>0.41546387020911</v>
      </c>
      <c r="Z14" s="16"/>
      <c r="AA14" s="16" t="n">
        <v>0.334590485373923</v>
      </c>
      <c r="AB14" s="16" t="n">
        <v>0.415112433003573</v>
      </c>
      <c r="AC14" s="16" t="n">
        <v>0.32192089828666</v>
      </c>
      <c r="AD14" s="16"/>
      <c r="AE14" s="16" t="n">
        <v>0.375139316391165</v>
      </c>
      <c r="AF14" s="16" t="n">
        <v>0.3690079800677</v>
      </c>
      <c r="AG14" s="16" t="n">
        <v>0.319992645464992</v>
      </c>
      <c r="AH14" s="16"/>
      <c r="AI14" s="16" t="n">
        <v>0.427264804356314</v>
      </c>
      <c r="AJ14" s="16" t="n">
        <v>0.339144760088455</v>
      </c>
    </row>
    <row r="15">
      <c r="B15" s="17" t="s">
        <v>405</v>
      </c>
      <c r="C15" s="16" t="n">
        <v>0.154024686382742</v>
      </c>
      <c r="D15" s="16" t="n">
        <v>0.145074556563731</v>
      </c>
      <c r="E15" s="16" t="n">
        <v>0.166517043768859</v>
      </c>
      <c r="F15" s="16"/>
      <c r="G15" s="16" t="n">
        <v>0.111523892147896</v>
      </c>
      <c r="H15" s="16" t="n">
        <v>0.151293208849627</v>
      </c>
      <c r="I15" s="16" t="n">
        <v>0.16966372068275</v>
      </c>
      <c r="J15" s="16"/>
      <c r="K15" s="16" t="n">
        <v>0.166627828724355</v>
      </c>
      <c r="L15" s="16" t="n">
        <v>0.178949965221584</v>
      </c>
      <c r="M15" s="16" t="n">
        <v>0.146754740286471</v>
      </c>
      <c r="N15" s="16" t="n">
        <v>0.164011812337373</v>
      </c>
      <c r="O15" s="16" t="n">
        <v>0.145481176377361</v>
      </c>
      <c r="P15" s="16" t="n">
        <v>0.174363616897271</v>
      </c>
      <c r="Q15" s="16" t="n">
        <v>0.215162181757912</v>
      </c>
      <c r="R15" s="16" t="n">
        <v>0.0476793746178457</v>
      </c>
      <c r="S15" s="16" t="n">
        <v>0.121671034243266</v>
      </c>
      <c r="T15" s="16" t="n">
        <v>0.119038920241396</v>
      </c>
      <c r="U15" s="16" t="n">
        <v>0.145351686544368</v>
      </c>
      <c r="V15" s="16" t="n">
        <v>0.152627090848946</v>
      </c>
      <c r="W15" s="16"/>
      <c r="X15" s="16" t="n">
        <v>0.140869057773974</v>
      </c>
      <c r="Y15" s="16" t="n">
        <v>0.175933786375892</v>
      </c>
      <c r="Z15" s="16"/>
      <c r="AA15" s="16" t="n">
        <v>0.192544823249213</v>
      </c>
      <c r="AB15" s="16" t="n">
        <v>0.143806290036634</v>
      </c>
      <c r="AC15" s="16" t="n">
        <v>0.13010965258018</v>
      </c>
      <c r="AD15" s="16"/>
      <c r="AE15" s="16" t="n">
        <v>0.13931750739227</v>
      </c>
      <c r="AF15" s="16" t="n">
        <v>0.17498646283037</v>
      </c>
      <c r="AG15" s="16" t="n">
        <v>0.151467515181568</v>
      </c>
      <c r="AH15" s="16"/>
      <c r="AI15" s="16" t="n">
        <v>0.145502569641883</v>
      </c>
      <c r="AJ15" s="16" t="n">
        <v>0.206317909558781</v>
      </c>
    </row>
    <row r="16">
      <c r="B16" s="17" t="s">
        <v>94</v>
      </c>
      <c r="C16" s="22" t="n">
        <v>0.151953983852892</v>
      </c>
      <c r="D16" s="22" t="n">
        <v>0.124932503308323</v>
      </c>
      <c r="E16" s="22" t="n">
        <v>0.175887911863474</v>
      </c>
      <c r="F16" s="22"/>
      <c r="G16" s="22" t="n">
        <v>0.172857780306922</v>
      </c>
      <c r="H16" s="22" t="n">
        <v>0.161512785349338</v>
      </c>
      <c r="I16" s="22" t="n">
        <v>0.13762810964679</v>
      </c>
      <c r="J16" s="22"/>
      <c r="K16" s="22" t="n">
        <v>0.196588676855107</v>
      </c>
      <c r="L16" s="22" t="n">
        <v>0.196401121985156</v>
      </c>
      <c r="M16" s="22" t="n">
        <v>0.112525027337441</v>
      </c>
      <c r="N16" s="22" t="n">
        <v>0.123044057950132</v>
      </c>
      <c r="O16" s="22" t="n">
        <v>0.107117912672981</v>
      </c>
      <c r="P16" s="22" t="n">
        <v>0.123190881070183</v>
      </c>
      <c r="Q16" s="22" t="n">
        <v>0.148935065625501</v>
      </c>
      <c r="R16" s="22" t="n">
        <v>0.11335294024383</v>
      </c>
      <c r="S16" s="22" t="n">
        <v>0.153218289873992</v>
      </c>
      <c r="T16" s="22" t="n">
        <v>0.178394980076856</v>
      </c>
      <c r="U16" s="22" t="n">
        <v>0.112166318965689</v>
      </c>
      <c r="V16" s="22" t="n">
        <v>0.166557190726141</v>
      </c>
      <c r="W16" s="22"/>
      <c r="X16" s="22" t="n">
        <v>0.155452964419888</v>
      </c>
      <c r="Y16" s="22" t="n">
        <v>0.146126857122869</v>
      </c>
      <c r="Z16" s="22"/>
      <c r="AA16" s="22" t="n">
        <v>0.114194076344009</v>
      </c>
      <c r="AB16" s="22" t="n">
        <v>0.151975578707015</v>
      </c>
      <c r="AC16" s="22" t="n">
        <v>0.188505442474737</v>
      </c>
      <c r="AD16" s="22"/>
      <c r="AE16" s="22" t="n">
        <v>0.100898840090986</v>
      </c>
      <c r="AF16" s="22" t="n">
        <v>0.16790292797764</v>
      </c>
      <c r="AG16" s="22" t="n">
        <v>0.252010853755431</v>
      </c>
      <c r="AH16" s="22"/>
      <c r="AI16" s="22" t="n">
        <v>0.0585212795041876</v>
      </c>
      <c r="AJ16" s="22" t="n">
        <v>0.159817094792867</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437</v>
      </c>
      <c r="D7" s="11" t="n">
        <v>178</v>
      </c>
      <c r="E7" s="11" t="n">
        <v>250</v>
      </c>
      <c r="F7" s="11"/>
      <c r="G7" s="11" t="n">
        <v>74</v>
      </c>
      <c r="H7" s="11" t="n">
        <v>181</v>
      </c>
      <c r="I7" s="11" t="n">
        <v>182</v>
      </c>
      <c r="J7" s="11"/>
      <c r="K7" s="11" t="n">
        <v>71</v>
      </c>
      <c r="L7" s="11" t="n">
        <v>54</v>
      </c>
      <c r="M7" s="11" t="n">
        <v>28</v>
      </c>
      <c r="N7" s="11" t="n">
        <v>21</v>
      </c>
      <c r="O7" s="11" t="n">
        <v>40</v>
      </c>
      <c r="P7" s="11" t="n">
        <v>52</v>
      </c>
      <c r="Q7" s="11" t="n">
        <v>50</v>
      </c>
      <c r="R7" s="11" t="n">
        <v>18</v>
      </c>
      <c r="S7" s="11" t="n">
        <v>37</v>
      </c>
      <c r="T7" s="11" t="n">
        <v>22</v>
      </c>
      <c r="U7" s="11" t="n">
        <v>29</v>
      </c>
      <c r="V7" s="11" t="n">
        <v>15</v>
      </c>
      <c r="W7" s="11"/>
      <c r="X7" s="11" t="n">
        <v>268</v>
      </c>
      <c r="Y7" s="11" t="n">
        <v>169</v>
      </c>
      <c r="Z7" s="11"/>
      <c r="AA7" s="11" t="n">
        <v>111</v>
      </c>
      <c r="AB7" s="11" t="n">
        <v>187</v>
      </c>
      <c r="AC7" s="11" t="n">
        <v>139</v>
      </c>
      <c r="AD7" s="11"/>
      <c r="AE7" s="11" t="n">
        <v>193</v>
      </c>
      <c r="AF7" s="11" t="n">
        <v>165</v>
      </c>
      <c r="AG7" s="11" t="n">
        <v>79</v>
      </c>
      <c r="AH7" s="11"/>
      <c r="AI7" s="11" t="n">
        <v>82</v>
      </c>
      <c r="AJ7" s="11" t="n">
        <v>114</v>
      </c>
    </row>
    <row r="8" ht="30" customHeight="1">
      <c r="B8" s="12" t="s">
        <v>20</v>
      </c>
      <c r="C8" s="12" t="n">
        <v>435</v>
      </c>
      <c r="D8" s="12" t="n">
        <v>213</v>
      </c>
      <c r="E8" s="12" t="n">
        <v>213</v>
      </c>
      <c r="F8" s="12"/>
      <c r="G8" s="12" t="n">
        <v>79</v>
      </c>
      <c r="H8" s="12" t="n">
        <v>164</v>
      </c>
      <c r="I8" s="12" t="n">
        <v>192</v>
      </c>
      <c r="J8" s="12"/>
      <c r="K8" s="12" t="n">
        <v>65</v>
      </c>
      <c r="L8" s="12" t="n">
        <v>55</v>
      </c>
      <c r="M8" s="12" t="n">
        <v>27</v>
      </c>
      <c r="N8" s="12" t="n">
        <v>32</v>
      </c>
      <c r="O8" s="12" t="n">
        <v>37</v>
      </c>
      <c r="P8" s="12" t="n">
        <v>45</v>
      </c>
      <c r="Q8" s="12" t="n">
        <v>41</v>
      </c>
      <c r="R8" s="12" t="n">
        <v>17</v>
      </c>
      <c r="S8" s="12" t="n">
        <v>34</v>
      </c>
      <c r="T8" s="12" t="n">
        <v>37</v>
      </c>
      <c r="U8" s="12" t="n">
        <v>29</v>
      </c>
      <c r="V8" s="12" t="n">
        <v>17</v>
      </c>
      <c r="W8" s="12"/>
      <c r="X8" s="12" t="n">
        <v>268</v>
      </c>
      <c r="Y8" s="12" t="n">
        <v>167</v>
      </c>
      <c r="Z8" s="12"/>
      <c r="AA8" s="12" t="n">
        <v>111</v>
      </c>
      <c r="AB8" s="12" t="n">
        <v>182</v>
      </c>
      <c r="AC8" s="12" t="n">
        <v>142</v>
      </c>
      <c r="AD8" s="12"/>
      <c r="AE8" s="12" t="n">
        <v>194</v>
      </c>
      <c r="AF8" s="12" t="n">
        <v>164</v>
      </c>
      <c r="AG8" s="12" t="n">
        <v>77</v>
      </c>
      <c r="AH8" s="12"/>
      <c r="AI8" s="12" t="n">
        <v>82</v>
      </c>
      <c r="AJ8" s="12" t="n">
        <v>108</v>
      </c>
    </row>
    <row r="9">
      <c r="B9" s="17" t="s">
        <v>403</v>
      </c>
      <c r="C9" s="16" t="n">
        <v>0.505219520722137</v>
      </c>
      <c r="D9" s="16" t="n">
        <v>0.597828885041502</v>
      </c>
      <c r="E9" s="16" t="n">
        <v>0.405613733668652</v>
      </c>
      <c r="F9" s="16"/>
      <c r="G9" s="16" t="n">
        <v>0.561368492696847</v>
      </c>
      <c r="H9" s="16" t="n">
        <v>0.490467767903447</v>
      </c>
      <c r="I9" s="16" t="n">
        <v>0.494715907749039</v>
      </c>
      <c r="J9" s="16"/>
      <c r="K9" s="16" t="n">
        <v>0.578011058102398</v>
      </c>
      <c r="L9" s="16" t="n">
        <v>0.484122358827926</v>
      </c>
      <c r="M9" s="16" t="n">
        <v>0.300534021651829</v>
      </c>
      <c r="N9" s="16" t="n">
        <v>0.671411376852141</v>
      </c>
      <c r="O9" s="16" t="n">
        <v>0.445084928597777</v>
      </c>
      <c r="P9" s="16" t="n">
        <v>0.537513520180276</v>
      </c>
      <c r="Q9" s="16" t="n">
        <v>0.463236725610519</v>
      </c>
      <c r="R9" s="16" t="n">
        <v>0.227702528748074</v>
      </c>
      <c r="S9" s="16" t="n">
        <v>0.55859588682262</v>
      </c>
      <c r="T9" s="16" t="n">
        <v>0.398581032297077</v>
      </c>
      <c r="U9" s="16" t="n">
        <v>0.643707025447391</v>
      </c>
      <c r="V9" s="16" t="n">
        <v>0.628951696787196</v>
      </c>
      <c r="W9" s="16"/>
      <c r="X9" s="16" t="n">
        <v>0.482469696778735</v>
      </c>
      <c r="Y9" s="16" t="n">
        <v>0.541823941391842</v>
      </c>
      <c r="Z9" s="16"/>
      <c r="AA9" s="16" t="n">
        <v>0.545927095855248</v>
      </c>
      <c r="AB9" s="16" t="n">
        <v>0.509096948364472</v>
      </c>
      <c r="AC9" s="16" t="n">
        <v>0.468280977182787</v>
      </c>
      <c r="AD9" s="16"/>
      <c r="AE9" s="16" t="n">
        <v>0.477247634060578</v>
      </c>
      <c r="AF9" s="16" t="n">
        <v>0.538308102948573</v>
      </c>
      <c r="AG9" s="16" t="n">
        <v>0.505071527947923</v>
      </c>
      <c r="AH9" s="16"/>
      <c r="AI9" s="16" t="n">
        <v>0.56130859213866</v>
      </c>
      <c r="AJ9" s="16" t="n">
        <v>0.537535376302377</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404</v>
      </c>
      <c r="C13" s="16" t="n">
        <v>0.244721179975776</v>
      </c>
      <c r="D13" s="16" t="n">
        <v>0.177513097944757</v>
      </c>
      <c r="E13" s="16" t="n">
        <v>0.316977756052721</v>
      </c>
      <c r="F13" s="16"/>
      <c r="G13" s="16" t="n">
        <v>0.210888215191309</v>
      </c>
      <c r="H13" s="16" t="n">
        <v>0.249400663269577</v>
      </c>
      <c r="I13" s="16" t="n">
        <v>0.254662748116621</v>
      </c>
      <c r="J13" s="16"/>
      <c r="K13" s="16" t="n">
        <v>0.232974800397495</v>
      </c>
      <c r="L13" s="16" t="n">
        <v>0.323419317006125</v>
      </c>
      <c r="M13" s="16" t="n">
        <v>0.355797227756685</v>
      </c>
      <c r="N13" s="16" t="n">
        <v>0.0930911852412875</v>
      </c>
      <c r="O13" s="16" t="n">
        <v>0.241269439314958</v>
      </c>
      <c r="P13" s="16" t="n">
        <v>0.205898696579345</v>
      </c>
      <c r="Q13" s="16" t="n">
        <v>0.264720088430942</v>
      </c>
      <c r="R13" s="16" t="n">
        <v>0.295571706636215</v>
      </c>
      <c r="S13" s="16" t="n">
        <v>0.289752174534469</v>
      </c>
      <c r="T13" s="16" t="n">
        <v>0.165745062819913</v>
      </c>
      <c r="U13" s="16" t="n">
        <v>0.267187433215562</v>
      </c>
      <c r="V13" s="16" t="n">
        <v>0.19828969172434</v>
      </c>
      <c r="W13" s="16"/>
      <c r="X13" s="16" t="n">
        <v>0.256879910638764</v>
      </c>
      <c r="Y13" s="16" t="n">
        <v>0.225157806953423</v>
      </c>
      <c r="Z13" s="16"/>
      <c r="AA13" s="16" t="n">
        <v>0.284598359185174</v>
      </c>
      <c r="AB13" s="16" t="n">
        <v>0.228581255885706</v>
      </c>
      <c r="AC13" s="16" t="n">
        <v>0.234049127694224</v>
      </c>
      <c r="AD13" s="16"/>
      <c r="AE13" s="16" t="n">
        <v>0.259786234825743</v>
      </c>
      <c r="AF13" s="16" t="n">
        <v>0.233652189239522</v>
      </c>
      <c r="AG13" s="16" t="n">
        <v>0.230291953605428</v>
      </c>
      <c r="AH13" s="16"/>
      <c r="AI13" s="16" t="n">
        <v>0.262988485353886</v>
      </c>
      <c r="AJ13" s="16" t="n">
        <v>0.208974447275643</v>
      </c>
    </row>
    <row r="14">
      <c r="B14" s="17" t="s">
        <v>405</v>
      </c>
      <c r="C14" s="16" t="n">
        <v>0.130208715697263</v>
      </c>
      <c r="D14" s="16" t="n">
        <v>0.129828858490826</v>
      </c>
      <c r="E14" s="16" t="n">
        <v>0.135949098074889</v>
      </c>
      <c r="F14" s="16"/>
      <c r="G14" s="16" t="n">
        <v>0.0508670786654007</v>
      </c>
      <c r="H14" s="16" t="n">
        <v>0.130493481208117</v>
      </c>
      <c r="I14" s="16" t="n">
        <v>0.162696368618749</v>
      </c>
      <c r="J14" s="16"/>
      <c r="K14" s="16" t="n">
        <v>0.0903289844148433</v>
      </c>
      <c r="L14" s="16" t="n">
        <v>0.0534039639534865</v>
      </c>
      <c r="M14" s="16" t="n">
        <v>0.141250992435277</v>
      </c>
      <c r="N14" s="16" t="n">
        <v>0.156493135851659</v>
      </c>
      <c r="O14" s="16" t="n">
        <v>0.169260404275673</v>
      </c>
      <c r="P14" s="16" t="n">
        <v>0.147300662303042</v>
      </c>
      <c r="Q14" s="16" t="n">
        <v>0.136006537793444</v>
      </c>
      <c r="R14" s="16" t="n">
        <v>0.254672575552844</v>
      </c>
      <c r="S14" s="16" t="n">
        <v>0.120873714360805</v>
      </c>
      <c r="T14" s="16" t="n">
        <v>0.208260992889232</v>
      </c>
      <c r="U14" s="16" t="n">
        <v>0.089105541337047</v>
      </c>
      <c r="V14" s="16" t="n">
        <v>0.113095752375145</v>
      </c>
      <c r="W14" s="16"/>
      <c r="X14" s="16" t="n">
        <v>0.122266219590152</v>
      </c>
      <c r="Y14" s="16" t="n">
        <v>0.142988175854647</v>
      </c>
      <c r="Z14" s="16"/>
      <c r="AA14" s="16" t="n">
        <v>0.135163080615464</v>
      </c>
      <c r="AB14" s="16" t="n">
        <v>0.120767483549652</v>
      </c>
      <c r="AC14" s="16" t="n">
        <v>0.138397912182106</v>
      </c>
      <c r="AD14" s="16"/>
      <c r="AE14" s="16" t="n">
        <v>0.129059980362331</v>
      </c>
      <c r="AF14" s="16" t="n">
        <v>0.129912417214643</v>
      </c>
      <c r="AG14" s="16" t="n">
        <v>0.133759413425496</v>
      </c>
      <c r="AH14" s="16"/>
      <c r="AI14" s="16" t="n">
        <v>0.127991968776882</v>
      </c>
      <c r="AJ14" s="16" t="n">
        <v>0.167056078770586</v>
      </c>
    </row>
    <row r="15">
      <c r="B15" s="17" t="s">
        <v>94</v>
      </c>
      <c r="C15" s="22" t="n">
        <v>0.119850583604823</v>
      </c>
      <c r="D15" s="22" t="n">
        <v>0.0948291585229151</v>
      </c>
      <c r="E15" s="22" t="n">
        <v>0.141459412203737</v>
      </c>
      <c r="F15" s="22"/>
      <c r="G15" s="22" t="n">
        <v>0.176876213446444</v>
      </c>
      <c r="H15" s="22" t="n">
        <v>0.12963808761886</v>
      </c>
      <c r="I15" s="22" t="n">
        <v>0.0879249755155916</v>
      </c>
      <c r="J15" s="22"/>
      <c r="K15" s="22" t="n">
        <v>0.0986851570852643</v>
      </c>
      <c r="L15" s="22" t="n">
        <v>0.139054360212463</v>
      </c>
      <c r="M15" s="22" t="n">
        <v>0.202417758156209</v>
      </c>
      <c r="N15" s="22" t="n">
        <v>0.079004302054912</v>
      </c>
      <c r="O15" s="22" t="n">
        <v>0.144385227811592</v>
      </c>
      <c r="P15" s="22" t="n">
        <v>0.109287120937337</v>
      </c>
      <c r="Q15" s="22" t="n">
        <v>0.136036648165095</v>
      </c>
      <c r="R15" s="22" t="n">
        <v>0.222053189062867</v>
      </c>
      <c r="S15" s="22" t="n">
        <v>0.0307782242821059</v>
      </c>
      <c r="T15" s="22" t="n">
        <v>0.227412911993778</v>
      </c>
      <c r="U15" s="22" t="n">
        <v>0</v>
      </c>
      <c r="V15" s="22" t="n">
        <v>0.0596628591133195</v>
      </c>
      <c r="W15" s="22"/>
      <c r="X15" s="22" t="n">
        <v>0.138384172992349</v>
      </c>
      <c r="Y15" s="22" t="n">
        <v>0.0900300758000878</v>
      </c>
      <c r="Z15" s="22"/>
      <c r="AA15" s="22" t="n">
        <v>0.0343114643441146</v>
      </c>
      <c r="AB15" s="22" t="n">
        <v>0.141554312200171</v>
      </c>
      <c r="AC15" s="22" t="n">
        <v>0.159271982940884</v>
      </c>
      <c r="AD15" s="22"/>
      <c r="AE15" s="22" t="n">
        <v>0.133906150751348</v>
      </c>
      <c r="AF15" s="22" t="n">
        <v>0.0981272905972619</v>
      </c>
      <c r="AG15" s="22" t="n">
        <v>0.130877105021153</v>
      </c>
      <c r="AH15" s="22"/>
      <c r="AI15" s="22" t="n">
        <v>0.0477109537305719</v>
      </c>
      <c r="AJ15" s="22" t="n">
        <v>0.0864340976513943</v>
      </c>
    </row>
    <row r="16">
      <c r="B16" s="18" t="s">
        <v>353</v>
      </c>
    </row>
    <row r="17">
      <c r="B17" t="s">
        <v>63</v>
      </c>
    </row>
    <row r="18">
      <c r="B18" t="s">
        <v>64</v>
      </c>
    </row>
    <row r="20">
      <c r="B20"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389</v>
      </c>
      <c r="D7" s="11" t="n">
        <v>157</v>
      </c>
      <c r="E7" s="11" t="n">
        <v>228</v>
      </c>
      <c r="F7" s="11"/>
      <c r="G7" s="11" t="n">
        <v>64</v>
      </c>
      <c r="H7" s="11" t="n">
        <v>172</v>
      </c>
      <c r="I7" s="11" t="n">
        <v>153</v>
      </c>
      <c r="J7" s="11"/>
      <c r="K7" s="11" t="n">
        <v>60</v>
      </c>
      <c r="L7" s="11" t="n">
        <v>46</v>
      </c>
      <c r="M7" s="11" t="n">
        <v>32</v>
      </c>
      <c r="N7" s="11" t="n">
        <v>25</v>
      </c>
      <c r="O7" s="11" t="n">
        <v>24</v>
      </c>
      <c r="P7" s="11" t="n">
        <v>47</v>
      </c>
      <c r="Q7" s="11" t="n">
        <v>41</v>
      </c>
      <c r="R7" s="11" t="n">
        <v>16</v>
      </c>
      <c r="S7" s="11" t="n">
        <v>57</v>
      </c>
      <c r="T7" s="11" t="n">
        <v>18</v>
      </c>
      <c r="U7" s="11" t="n">
        <v>18</v>
      </c>
      <c r="V7" s="11" t="n">
        <v>5</v>
      </c>
      <c r="W7" s="11"/>
      <c r="X7" s="11" t="n">
        <v>243</v>
      </c>
      <c r="Y7" s="11" t="n">
        <v>146</v>
      </c>
      <c r="Z7" s="11"/>
      <c r="AA7" s="11" t="n">
        <v>75</v>
      </c>
      <c r="AB7" s="11" t="n">
        <v>196</v>
      </c>
      <c r="AC7" s="11" t="n">
        <v>118</v>
      </c>
      <c r="AD7" s="11"/>
      <c r="AE7" s="11" t="n">
        <v>170</v>
      </c>
      <c r="AF7" s="11" t="n">
        <v>141</v>
      </c>
      <c r="AG7" s="11" t="n">
        <v>78</v>
      </c>
      <c r="AH7" s="11"/>
      <c r="AI7" s="11" t="n">
        <v>73</v>
      </c>
      <c r="AJ7" s="11" t="n">
        <v>96</v>
      </c>
    </row>
    <row r="8" ht="30" customHeight="1">
      <c r="B8" s="12" t="s">
        <v>20</v>
      </c>
      <c r="C8" s="12" t="n">
        <v>385</v>
      </c>
      <c r="D8" s="12" t="n">
        <v>184</v>
      </c>
      <c r="E8" s="12" t="n">
        <v>198</v>
      </c>
      <c r="F8" s="12"/>
      <c r="G8" s="12" t="n">
        <v>67</v>
      </c>
      <c r="H8" s="12" t="n">
        <v>159</v>
      </c>
      <c r="I8" s="12" t="n">
        <v>159</v>
      </c>
      <c r="J8" s="12"/>
      <c r="K8" s="12" t="n">
        <v>56</v>
      </c>
      <c r="L8" s="12" t="n">
        <v>47</v>
      </c>
      <c r="M8" s="12" t="n">
        <v>33</v>
      </c>
      <c r="N8" s="12" t="n">
        <v>37</v>
      </c>
      <c r="O8" s="12" t="n">
        <v>21</v>
      </c>
      <c r="P8" s="12" t="n">
        <v>41</v>
      </c>
      <c r="Q8" s="12" t="n">
        <v>34</v>
      </c>
      <c r="R8" s="12" t="n">
        <v>14</v>
      </c>
      <c r="S8" s="12" t="n">
        <v>53</v>
      </c>
      <c r="T8" s="12" t="n">
        <v>28</v>
      </c>
      <c r="U8" s="12" t="n">
        <v>17</v>
      </c>
      <c r="V8" s="12" t="n">
        <v>5</v>
      </c>
      <c r="W8" s="12"/>
      <c r="X8" s="12" t="n">
        <v>242</v>
      </c>
      <c r="Y8" s="12" t="n">
        <v>143</v>
      </c>
      <c r="Z8" s="12"/>
      <c r="AA8" s="12" t="n">
        <v>77</v>
      </c>
      <c r="AB8" s="12" t="n">
        <v>188</v>
      </c>
      <c r="AC8" s="12" t="n">
        <v>120</v>
      </c>
      <c r="AD8" s="12"/>
      <c r="AE8" s="12" t="n">
        <v>170</v>
      </c>
      <c r="AF8" s="12" t="n">
        <v>137</v>
      </c>
      <c r="AG8" s="12" t="n">
        <v>78</v>
      </c>
      <c r="AH8" s="12"/>
      <c r="AI8" s="12" t="n">
        <v>72</v>
      </c>
      <c r="AJ8" s="12" t="n">
        <v>93</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0.366985685017031</v>
      </c>
      <c r="D12" s="16" t="n">
        <v>0.42042312887526</v>
      </c>
      <c r="E12" s="16" t="n">
        <v>0.324389914029025</v>
      </c>
      <c r="F12" s="16"/>
      <c r="G12" s="16" t="n">
        <v>0.358378653074241</v>
      </c>
      <c r="H12" s="16" t="n">
        <v>0.361133453642995</v>
      </c>
      <c r="I12" s="16" t="n">
        <v>0.376421859038005</v>
      </c>
      <c r="J12" s="16"/>
      <c r="K12" s="16" t="n">
        <v>0.508115162140375</v>
      </c>
      <c r="L12" s="16" t="n">
        <v>0.40497506503389</v>
      </c>
      <c r="M12" s="16" t="n">
        <v>0.265422235746243</v>
      </c>
      <c r="N12" s="16" t="n">
        <v>0.201390128482274</v>
      </c>
      <c r="O12" s="16" t="n">
        <v>0.377412586900147</v>
      </c>
      <c r="P12" s="16" t="n">
        <v>0.405480614566043</v>
      </c>
      <c r="Q12" s="16" t="n">
        <v>0.42647739517298</v>
      </c>
      <c r="R12" s="16" t="n">
        <v>0.504110750969612</v>
      </c>
      <c r="S12" s="16" t="n">
        <v>0.316221361264484</v>
      </c>
      <c r="T12" s="16" t="n">
        <v>0.300065532547939</v>
      </c>
      <c r="U12" s="16" t="n">
        <v>0.33463821294905</v>
      </c>
      <c r="V12" s="16" t="n">
        <v>0.17376799128478</v>
      </c>
      <c r="W12" s="16"/>
      <c r="X12" s="16" t="n">
        <v>0.366356578413921</v>
      </c>
      <c r="Y12" s="16" t="n">
        <v>0.368052822294149</v>
      </c>
      <c r="Z12" s="16"/>
      <c r="AA12" s="16" t="n">
        <v>0.470615921285569</v>
      </c>
      <c r="AB12" s="16" t="n">
        <v>0.344664314892061</v>
      </c>
      <c r="AC12" s="16" t="n">
        <v>0.335151764314093</v>
      </c>
      <c r="AD12" s="16"/>
      <c r="AE12" s="16" t="n">
        <v>0.370273025285875</v>
      </c>
      <c r="AF12" s="16" t="n">
        <v>0.375999913890194</v>
      </c>
      <c r="AG12" s="16" t="n">
        <v>0.343908188442441</v>
      </c>
      <c r="AH12" s="16"/>
      <c r="AI12" s="16" t="n">
        <v>0.288567744126412</v>
      </c>
      <c r="AJ12" s="16" t="n">
        <v>0.407510344122298</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0.335607674976914</v>
      </c>
      <c r="D14" s="16" t="n">
        <v>0.341879623820977</v>
      </c>
      <c r="E14" s="16" t="n">
        <v>0.327040910205896</v>
      </c>
      <c r="F14" s="16"/>
      <c r="G14" s="16" t="n">
        <v>0.366594171768235</v>
      </c>
      <c r="H14" s="16" t="n">
        <v>0.364620970575272</v>
      </c>
      <c r="I14" s="16" t="n">
        <v>0.293733245201766</v>
      </c>
      <c r="J14" s="16"/>
      <c r="K14" s="16" t="n">
        <v>0.253435836301489</v>
      </c>
      <c r="L14" s="16" t="n">
        <v>0.324764691001844</v>
      </c>
      <c r="M14" s="16" t="n">
        <v>0.418621963293445</v>
      </c>
      <c r="N14" s="16" t="n">
        <v>0.360107025852724</v>
      </c>
      <c r="O14" s="16" t="n">
        <v>0.318497212485844</v>
      </c>
      <c r="P14" s="16" t="n">
        <v>0.35384657724012</v>
      </c>
      <c r="Q14" s="16" t="n">
        <v>0.335859348049287</v>
      </c>
      <c r="R14" s="16" t="n">
        <v>0.308798240017278</v>
      </c>
      <c r="S14" s="16" t="n">
        <v>0.317413411843402</v>
      </c>
      <c r="T14" s="16" t="n">
        <v>0.322066982121071</v>
      </c>
      <c r="U14" s="16" t="n">
        <v>0.480840663559081</v>
      </c>
      <c r="V14" s="16" t="n">
        <v>0.41311600435761</v>
      </c>
      <c r="W14" s="16"/>
      <c r="X14" s="16" t="n">
        <v>0.331077414855282</v>
      </c>
      <c r="Y14" s="16" t="n">
        <v>0.343292238176442</v>
      </c>
      <c r="Z14" s="16"/>
      <c r="AA14" s="16" t="n">
        <v>0.331164574251772</v>
      </c>
      <c r="AB14" s="16" t="n">
        <v>0.331972635200336</v>
      </c>
      <c r="AC14" s="16" t="n">
        <v>0.344164873841694</v>
      </c>
      <c r="AD14" s="16"/>
      <c r="AE14" s="16" t="n">
        <v>0.38786380999923</v>
      </c>
      <c r="AF14" s="16" t="n">
        <v>0.293514310143275</v>
      </c>
      <c r="AG14" s="16" t="n">
        <v>0.295986241567036</v>
      </c>
      <c r="AH14" s="16"/>
      <c r="AI14" s="16" t="n">
        <v>0.479358451225434</v>
      </c>
      <c r="AJ14" s="16" t="n">
        <v>0.219028292913416</v>
      </c>
    </row>
    <row r="15">
      <c r="B15" s="17" t="s">
        <v>405</v>
      </c>
      <c r="C15" s="16" t="n">
        <v>0.163151456344158</v>
      </c>
      <c r="D15" s="16" t="n">
        <v>0.12504522465842</v>
      </c>
      <c r="E15" s="16" t="n">
        <v>0.197222965427599</v>
      </c>
      <c r="F15" s="16"/>
      <c r="G15" s="16" t="n">
        <v>0.0832112625285635</v>
      </c>
      <c r="H15" s="16" t="n">
        <v>0.165207055625466</v>
      </c>
      <c r="I15" s="16" t="n">
        <v>0.194677754402098</v>
      </c>
      <c r="J15" s="16"/>
      <c r="K15" s="16" t="n">
        <v>0.177207646163184</v>
      </c>
      <c r="L15" s="16" t="n">
        <v>0.195458338934373</v>
      </c>
      <c r="M15" s="16" t="n">
        <v>0.0254737154478712</v>
      </c>
      <c r="N15" s="16" t="n">
        <v>0.191419919460096</v>
      </c>
      <c r="O15" s="16" t="n">
        <v>0.191962161678141</v>
      </c>
      <c r="P15" s="16" t="n">
        <v>0.118931593242283</v>
      </c>
      <c r="Q15" s="16" t="n">
        <v>0.110939194644193</v>
      </c>
      <c r="R15" s="16" t="n">
        <v>0.0787353130967952</v>
      </c>
      <c r="S15" s="16" t="n">
        <v>0.263223913628275</v>
      </c>
      <c r="T15" s="16" t="n">
        <v>0.184149736044011</v>
      </c>
      <c r="U15" s="16" t="n">
        <v>0.131301219310603</v>
      </c>
      <c r="V15" s="16" t="n">
        <v>0.17376799128478</v>
      </c>
      <c r="W15" s="16"/>
      <c r="X15" s="16" t="n">
        <v>0.175951740817919</v>
      </c>
      <c r="Y15" s="16" t="n">
        <v>0.141438664502285</v>
      </c>
      <c r="Z15" s="16"/>
      <c r="AA15" s="16" t="n">
        <v>0.128686838820445</v>
      </c>
      <c r="AB15" s="16" t="n">
        <v>0.172330243933081</v>
      </c>
      <c r="AC15" s="16" t="n">
        <v>0.170989307279122</v>
      </c>
      <c r="AD15" s="16"/>
      <c r="AE15" s="16" t="n">
        <v>0.160795134634191</v>
      </c>
      <c r="AF15" s="16" t="n">
        <v>0.174498048623111</v>
      </c>
      <c r="AG15" s="16" t="n">
        <v>0.148260500932876</v>
      </c>
      <c r="AH15" s="16"/>
      <c r="AI15" s="16" t="n">
        <v>0.159703808212781</v>
      </c>
      <c r="AJ15" s="16" t="n">
        <v>0.21348130769417</v>
      </c>
    </row>
    <row r="16">
      <c r="B16" s="17" t="s">
        <v>94</v>
      </c>
      <c r="C16" s="22" t="n">
        <v>0.134255183661897</v>
      </c>
      <c r="D16" s="22" t="n">
        <v>0.112652022645343</v>
      </c>
      <c r="E16" s="22" t="n">
        <v>0.151346210337481</v>
      </c>
      <c r="F16" s="22"/>
      <c r="G16" s="22" t="n">
        <v>0.19181591262896</v>
      </c>
      <c r="H16" s="22" t="n">
        <v>0.109038520156268</v>
      </c>
      <c r="I16" s="22" t="n">
        <v>0.135167141358131</v>
      </c>
      <c r="J16" s="22"/>
      <c r="K16" s="22" t="n">
        <v>0.0612413553949522</v>
      </c>
      <c r="L16" s="22" t="n">
        <v>0.0748019050298932</v>
      </c>
      <c r="M16" s="22" t="n">
        <v>0.290482085512441</v>
      </c>
      <c r="N16" s="22" t="n">
        <v>0.247082926204906</v>
      </c>
      <c r="O16" s="22" t="n">
        <v>0.112128038935868</v>
      </c>
      <c r="P16" s="22" t="n">
        <v>0.121741214951554</v>
      </c>
      <c r="Q16" s="22" t="n">
        <v>0.126724062133539</v>
      </c>
      <c r="R16" s="22" t="n">
        <v>0.108355695916316</v>
      </c>
      <c r="S16" s="22" t="n">
        <v>0.10314131326384</v>
      </c>
      <c r="T16" s="22" t="n">
        <v>0.193717749286979</v>
      </c>
      <c r="U16" s="22" t="n">
        <v>0.0532199041812656</v>
      </c>
      <c r="V16" s="22" t="n">
        <v>0.23934801307283</v>
      </c>
      <c r="W16" s="22"/>
      <c r="X16" s="22" t="n">
        <v>0.126614265912878</v>
      </c>
      <c r="Y16" s="22" t="n">
        <v>0.147216275027124</v>
      </c>
      <c r="Z16" s="22"/>
      <c r="AA16" s="22" t="n">
        <v>0.0695326656422135</v>
      </c>
      <c r="AB16" s="22" t="n">
        <v>0.151032805974523</v>
      </c>
      <c r="AC16" s="22" t="n">
        <v>0.149694054565091</v>
      </c>
      <c r="AD16" s="22"/>
      <c r="AE16" s="22" t="n">
        <v>0.081068030080704</v>
      </c>
      <c r="AF16" s="22" t="n">
        <v>0.155987727343421</v>
      </c>
      <c r="AG16" s="22" t="n">
        <v>0.211845069057647</v>
      </c>
      <c r="AH16" s="22"/>
      <c r="AI16" s="22" t="n">
        <v>0.0723699964353733</v>
      </c>
      <c r="AJ16" s="22" t="n">
        <v>0.159980055270116</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394</v>
      </c>
      <c r="D7" s="11" t="n">
        <v>159</v>
      </c>
      <c r="E7" s="11" t="n">
        <v>229</v>
      </c>
      <c r="F7" s="11"/>
      <c r="G7" s="11" t="n">
        <v>62</v>
      </c>
      <c r="H7" s="11" t="n">
        <v>183</v>
      </c>
      <c r="I7" s="11" t="n">
        <v>149</v>
      </c>
      <c r="J7" s="11"/>
      <c r="K7" s="11" t="n">
        <v>64</v>
      </c>
      <c r="L7" s="11" t="n">
        <v>62</v>
      </c>
      <c r="M7" s="11" t="n">
        <v>30</v>
      </c>
      <c r="N7" s="11" t="n">
        <v>26</v>
      </c>
      <c r="O7" s="11" t="n">
        <v>34</v>
      </c>
      <c r="P7" s="11" t="n">
        <v>40</v>
      </c>
      <c r="Q7" s="11" t="n">
        <v>30</v>
      </c>
      <c r="R7" s="11" t="n">
        <v>9</v>
      </c>
      <c r="S7" s="11" t="n">
        <v>56</v>
      </c>
      <c r="T7" s="11" t="n">
        <v>17</v>
      </c>
      <c r="U7" s="11" t="n">
        <v>18</v>
      </c>
      <c r="V7" s="11" t="n">
        <v>8</v>
      </c>
      <c r="W7" s="11"/>
      <c r="X7" s="11" t="n">
        <v>245</v>
      </c>
      <c r="Y7" s="11" t="n">
        <v>149</v>
      </c>
      <c r="Z7" s="11"/>
      <c r="AA7" s="11" t="n">
        <v>81</v>
      </c>
      <c r="AB7" s="11" t="n">
        <v>173</v>
      </c>
      <c r="AC7" s="11" t="n">
        <v>140</v>
      </c>
      <c r="AD7" s="11"/>
      <c r="AE7" s="11" t="n">
        <v>183</v>
      </c>
      <c r="AF7" s="11" t="n">
        <v>154</v>
      </c>
      <c r="AG7" s="11" t="n">
        <v>57</v>
      </c>
      <c r="AH7" s="11"/>
      <c r="AI7" s="11" t="n">
        <v>68</v>
      </c>
      <c r="AJ7" s="11" t="n">
        <v>100</v>
      </c>
    </row>
    <row r="8" ht="30" customHeight="1">
      <c r="B8" s="12" t="s">
        <v>20</v>
      </c>
      <c r="C8" s="12" t="n">
        <v>393</v>
      </c>
      <c r="D8" s="12" t="n">
        <v>189</v>
      </c>
      <c r="E8" s="12" t="n">
        <v>198</v>
      </c>
      <c r="F8" s="12"/>
      <c r="G8" s="12" t="n">
        <v>65</v>
      </c>
      <c r="H8" s="12" t="n">
        <v>172</v>
      </c>
      <c r="I8" s="12" t="n">
        <v>156</v>
      </c>
      <c r="J8" s="12"/>
      <c r="K8" s="12" t="n">
        <v>57</v>
      </c>
      <c r="L8" s="12" t="n">
        <v>61</v>
      </c>
      <c r="M8" s="12" t="n">
        <v>30</v>
      </c>
      <c r="N8" s="12" t="n">
        <v>40</v>
      </c>
      <c r="O8" s="12" t="n">
        <v>32</v>
      </c>
      <c r="P8" s="12" t="n">
        <v>33</v>
      </c>
      <c r="Q8" s="12" t="n">
        <v>27</v>
      </c>
      <c r="R8" s="12" t="n">
        <v>7</v>
      </c>
      <c r="S8" s="12" t="n">
        <v>54</v>
      </c>
      <c r="T8" s="12" t="n">
        <v>25</v>
      </c>
      <c r="U8" s="12" t="n">
        <v>17</v>
      </c>
      <c r="V8" s="12" t="n">
        <v>9</v>
      </c>
      <c r="W8" s="12"/>
      <c r="X8" s="12" t="n">
        <v>249</v>
      </c>
      <c r="Y8" s="12" t="n">
        <v>144</v>
      </c>
      <c r="Z8" s="12"/>
      <c r="AA8" s="12" t="n">
        <v>82</v>
      </c>
      <c r="AB8" s="12" t="n">
        <v>165</v>
      </c>
      <c r="AC8" s="12" t="n">
        <v>145</v>
      </c>
      <c r="AD8" s="12"/>
      <c r="AE8" s="12" t="n">
        <v>187</v>
      </c>
      <c r="AF8" s="12" t="n">
        <v>152</v>
      </c>
      <c r="AG8" s="12" t="n">
        <v>54</v>
      </c>
      <c r="AH8" s="12"/>
      <c r="AI8" s="12" t="n">
        <v>69</v>
      </c>
      <c r="AJ8" s="12" t="n">
        <v>97</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v>
      </c>
      <c r="D10" s="16" t="n">
        <v>0</v>
      </c>
      <c r="E10" s="16" t="n">
        <v>0</v>
      </c>
      <c r="F10" s="16"/>
      <c r="G10" s="16" t="n">
        <v>0</v>
      </c>
      <c r="H10" s="16" t="n">
        <v>0</v>
      </c>
      <c r="I10" s="16" t="n">
        <v>0</v>
      </c>
      <c r="J10" s="16"/>
      <c r="K10" s="16" t="n">
        <v>0</v>
      </c>
      <c r="L10" s="16" t="n">
        <v>0</v>
      </c>
      <c r="M10" s="16" t="n">
        <v>0</v>
      </c>
      <c r="N10" s="16" t="n">
        <v>0</v>
      </c>
      <c r="O10" s="16" t="n">
        <v>0</v>
      </c>
      <c r="P10" s="16" t="n">
        <v>0</v>
      </c>
      <c r="Q10" s="16" t="n">
        <v>0</v>
      </c>
      <c r="R10" s="16" t="n">
        <v>0</v>
      </c>
      <c r="S10" s="16" t="n">
        <v>0</v>
      </c>
      <c r="T10" s="16" t="n">
        <v>0</v>
      </c>
      <c r="U10" s="16" t="n">
        <v>0</v>
      </c>
      <c r="V10" s="16" t="n">
        <v>0</v>
      </c>
      <c r="W10" s="16"/>
      <c r="X10" s="16" t="n">
        <v>0</v>
      </c>
      <c r="Y10" s="16" t="n">
        <v>0</v>
      </c>
      <c r="Z10" s="16"/>
      <c r="AA10" s="16" t="n">
        <v>0</v>
      </c>
      <c r="AB10" s="16" t="n">
        <v>0</v>
      </c>
      <c r="AC10" s="16" t="n">
        <v>0</v>
      </c>
      <c r="AD10" s="16"/>
      <c r="AE10" s="16" t="n">
        <v>0</v>
      </c>
      <c r="AF10" s="16" t="n">
        <v>0</v>
      </c>
      <c r="AG10" s="16" t="n">
        <v>0</v>
      </c>
      <c r="AH10" s="16"/>
      <c r="AI10" s="16" t="n">
        <v>0</v>
      </c>
      <c r="AJ10" s="16" t="n">
        <v>0</v>
      </c>
    </row>
    <row r="11">
      <c r="B11" s="17" t="s">
        <v>50</v>
      </c>
      <c r="C11" s="16" t="n">
        <v>0.492101656972959</v>
      </c>
      <c r="D11" s="16" t="n">
        <v>0.493504661536178</v>
      </c>
      <c r="E11" s="16" t="n">
        <v>0.486022428088271</v>
      </c>
      <c r="F11" s="16"/>
      <c r="G11" s="16" t="n">
        <v>0.508274435362038</v>
      </c>
      <c r="H11" s="16" t="n">
        <v>0.476893897737138</v>
      </c>
      <c r="I11" s="16" t="n">
        <v>0.502080404289819</v>
      </c>
      <c r="J11" s="16"/>
      <c r="K11" s="16" t="n">
        <v>0.408321512631086</v>
      </c>
      <c r="L11" s="16" t="n">
        <v>0.469590248277302</v>
      </c>
      <c r="M11" s="16" t="n">
        <v>0.500102350665939</v>
      </c>
      <c r="N11" s="16" t="n">
        <v>0.49461506898105</v>
      </c>
      <c r="O11" s="16" t="n">
        <v>0.439756725265794</v>
      </c>
      <c r="P11" s="16" t="n">
        <v>0.471335868568442</v>
      </c>
      <c r="Q11" s="16" t="n">
        <v>0.587178523217585</v>
      </c>
      <c r="R11" s="16" t="n">
        <v>0.89625893422301</v>
      </c>
      <c r="S11" s="16" t="n">
        <v>0.505779401085865</v>
      </c>
      <c r="T11" s="16" t="n">
        <v>0.606983117908188</v>
      </c>
      <c r="U11" s="16" t="n">
        <v>0.498173891542808</v>
      </c>
      <c r="V11" s="16" t="n">
        <v>0.382652991923794</v>
      </c>
      <c r="W11" s="16"/>
      <c r="X11" s="16" t="n">
        <v>0.520984628126459</v>
      </c>
      <c r="Y11" s="16" t="n">
        <v>0.442004837789618</v>
      </c>
      <c r="Z11" s="16"/>
      <c r="AA11" s="16" t="n">
        <v>0.533497370858961</v>
      </c>
      <c r="AB11" s="16" t="n">
        <v>0.459267462342276</v>
      </c>
      <c r="AC11" s="16" t="n">
        <v>0.505936014295924</v>
      </c>
      <c r="AD11" s="16"/>
      <c r="AE11" s="16" t="n">
        <v>0.479385799151372</v>
      </c>
      <c r="AF11" s="16" t="n">
        <v>0.516612909983449</v>
      </c>
      <c r="AG11" s="16" t="n">
        <v>0.467488817341201</v>
      </c>
      <c r="AH11" s="16"/>
      <c r="AI11" s="16" t="n">
        <v>0.394426823650602</v>
      </c>
      <c r="AJ11" s="16" t="n">
        <v>0.578770288852978</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0.25838853458628</v>
      </c>
      <c r="D14" s="16" t="n">
        <v>0.219959274284389</v>
      </c>
      <c r="E14" s="16" t="n">
        <v>0.297835289629395</v>
      </c>
      <c r="F14" s="16"/>
      <c r="G14" s="16" t="n">
        <v>0.248413182742963</v>
      </c>
      <c r="H14" s="16" t="n">
        <v>0.262974621201788</v>
      </c>
      <c r="I14" s="16" t="n">
        <v>0.257509081887846</v>
      </c>
      <c r="J14" s="16"/>
      <c r="K14" s="16" t="n">
        <v>0.345168766394992</v>
      </c>
      <c r="L14" s="16" t="n">
        <v>0.262184433197532</v>
      </c>
      <c r="M14" s="16" t="n">
        <v>0.188568193604916</v>
      </c>
      <c r="N14" s="16" t="n">
        <v>0.259576379120409</v>
      </c>
      <c r="O14" s="16" t="n">
        <v>0.202765293579677</v>
      </c>
      <c r="P14" s="16" t="n">
        <v>0.164605832386443</v>
      </c>
      <c r="Q14" s="16" t="n">
        <v>0.223058586262983</v>
      </c>
      <c r="R14" s="16" t="n">
        <v>0.10374106577699</v>
      </c>
      <c r="S14" s="16" t="n">
        <v>0.310032410912553</v>
      </c>
      <c r="T14" s="16" t="n">
        <v>0.274438826048799</v>
      </c>
      <c r="U14" s="16" t="n">
        <v>0.222837261540934</v>
      </c>
      <c r="V14" s="16" t="n">
        <v>0.395729563961308</v>
      </c>
      <c r="W14" s="16"/>
      <c r="X14" s="16" t="n">
        <v>0.220754206074795</v>
      </c>
      <c r="Y14" s="16" t="n">
        <v>0.323664372743876</v>
      </c>
      <c r="Z14" s="16"/>
      <c r="AA14" s="16" t="n">
        <v>0.258124503279955</v>
      </c>
      <c r="AB14" s="16" t="n">
        <v>0.300034472591441</v>
      </c>
      <c r="AC14" s="16" t="n">
        <v>0.211269165038559</v>
      </c>
      <c r="AD14" s="16"/>
      <c r="AE14" s="16" t="n">
        <v>0.256899580877121</v>
      </c>
      <c r="AF14" s="16" t="n">
        <v>0.282585061604538</v>
      </c>
      <c r="AG14" s="16" t="n">
        <v>0.195885285934676</v>
      </c>
      <c r="AH14" s="16"/>
      <c r="AI14" s="16" t="n">
        <v>0.418676129192954</v>
      </c>
      <c r="AJ14" s="16" t="n">
        <v>0.190830856506388</v>
      </c>
    </row>
    <row r="15">
      <c r="B15" s="17" t="s">
        <v>405</v>
      </c>
      <c r="C15" s="16" t="n">
        <v>0.146492250727169</v>
      </c>
      <c r="D15" s="16" t="n">
        <v>0.184157620821021</v>
      </c>
      <c r="E15" s="16" t="n">
        <v>0.114580089116833</v>
      </c>
      <c r="F15" s="16"/>
      <c r="G15" s="16" t="n">
        <v>0.13297511252156</v>
      </c>
      <c r="H15" s="16" t="n">
        <v>0.124451200158714</v>
      </c>
      <c r="I15" s="16" t="n">
        <v>0.176393209171868</v>
      </c>
      <c r="J15" s="16"/>
      <c r="K15" s="16" t="n">
        <v>0.152418427445232</v>
      </c>
      <c r="L15" s="16" t="n">
        <v>0.157354098942285</v>
      </c>
      <c r="M15" s="16" t="n">
        <v>0.183935073396197</v>
      </c>
      <c r="N15" s="16" t="n">
        <v>0.170123833432977</v>
      </c>
      <c r="O15" s="16" t="n">
        <v>0.187575649317963</v>
      </c>
      <c r="P15" s="16" t="n">
        <v>0.186080547008198</v>
      </c>
      <c r="Q15" s="16" t="n">
        <v>0.0902297488175272</v>
      </c>
      <c r="R15" s="16" t="n">
        <v>0</v>
      </c>
      <c r="S15" s="16" t="n">
        <v>0.114084738993214</v>
      </c>
      <c r="T15" s="16" t="n">
        <v>0.0498772025089878</v>
      </c>
      <c r="U15" s="16" t="n">
        <v>0.278988846916258</v>
      </c>
      <c r="V15" s="16" t="n">
        <v>0</v>
      </c>
      <c r="W15" s="16"/>
      <c r="X15" s="16" t="n">
        <v>0.163312514850315</v>
      </c>
      <c r="Y15" s="16" t="n">
        <v>0.117317906927322</v>
      </c>
      <c r="Z15" s="16"/>
      <c r="AA15" s="16" t="n">
        <v>0.141500240383479</v>
      </c>
      <c r="AB15" s="16" t="n">
        <v>0.133128130214983</v>
      </c>
      <c r="AC15" s="16" t="n">
        <v>0.164486591780645</v>
      </c>
      <c r="AD15" s="16"/>
      <c r="AE15" s="16" t="n">
        <v>0.156231290892404</v>
      </c>
      <c r="AF15" s="16" t="n">
        <v>0.111280659581927</v>
      </c>
      <c r="AG15" s="16" t="n">
        <v>0.211299480537363</v>
      </c>
      <c r="AH15" s="16"/>
      <c r="AI15" s="16" t="n">
        <v>0.123804110928526</v>
      </c>
      <c r="AJ15" s="16" t="n">
        <v>0.173312230080759</v>
      </c>
    </row>
    <row r="16">
      <c r="B16" s="17" t="s">
        <v>94</v>
      </c>
      <c r="C16" s="22" t="n">
        <v>0.103017557713591</v>
      </c>
      <c r="D16" s="22" t="n">
        <v>0.102378443358411</v>
      </c>
      <c r="E16" s="22" t="n">
        <v>0.101562193165501</v>
      </c>
      <c r="F16" s="22"/>
      <c r="G16" s="22" t="n">
        <v>0.110337269373439</v>
      </c>
      <c r="H16" s="22" t="n">
        <v>0.13568028090236</v>
      </c>
      <c r="I16" s="22" t="n">
        <v>0.0640173046504674</v>
      </c>
      <c r="J16" s="22"/>
      <c r="K16" s="22" t="n">
        <v>0.0940912935286903</v>
      </c>
      <c r="L16" s="22" t="n">
        <v>0.110871219582881</v>
      </c>
      <c r="M16" s="22" t="n">
        <v>0.127394382332949</v>
      </c>
      <c r="N16" s="22" t="n">
        <v>0.0756847184655645</v>
      </c>
      <c r="O16" s="22" t="n">
        <v>0.169902331836567</v>
      </c>
      <c r="P16" s="22" t="n">
        <v>0.177977752036917</v>
      </c>
      <c r="Q16" s="22" t="n">
        <v>0.099533141701905</v>
      </c>
      <c r="R16" s="22" t="n">
        <v>0</v>
      </c>
      <c r="S16" s="22" t="n">
        <v>0.0701034490083676</v>
      </c>
      <c r="T16" s="22" t="n">
        <v>0.0687008535340251</v>
      </c>
      <c r="U16" s="22" t="n">
        <v>0</v>
      </c>
      <c r="V16" s="22" t="n">
        <v>0.221617444114898</v>
      </c>
      <c r="W16" s="22"/>
      <c r="X16" s="22" t="n">
        <v>0.0949486509484305</v>
      </c>
      <c r="Y16" s="22" t="n">
        <v>0.117012882539184</v>
      </c>
      <c r="Z16" s="22"/>
      <c r="AA16" s="22" t="n">
        <v>0.0668778854776058</v>
      </c>
      <c r="AB16" s="22" t="n">
        <v>0.1075699348513</v>
      </c>
      <c r="AC16" s="22" t="n">
        <v>0.118308228884871</v>
      </c>
      <c r="AD16" s="22"/>
      <c r="AE16" s="22" t="n">
        <v>0.107483329079103</v>
      </c>
      <c r="AF16" s="22" t="n">
        <v>0.0895213688300862</v>
      </c>
      <c r="AG16" s="22" t="n">
        <v>0.12532641618676</v>
      </c>
      <c r="AH16" s="22"/>
      <c r="AI16" s="22" t="n">
        <v>0.0630929362279183</v>
      </c>
      <c r="AJ16" s="22" t="n">
        <v>0.0570866245598752</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408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420</v>
      </c>
      <c r="D7" s="11" t="n">
        <v>189</v>
      </c>
      <c r="E7" s="11" t="n">
        <v>229</v>
      </c>
      <c r="F7" s="11"/>
      <c r="G7" s="11" t="n">
        <v>71</v>
      </c>
      <c r="H7" s="11" t="n">
        <v>179</v>
      </c>
      <c r="I7" s="11" t="n">
        <v>170</v>
      </c>
      <c r="J7" s="11"/>
      <c r="K7" s="11" t="n">
        <v>56</v>
      </c>
      <c r="L7" s="11" t="n">
        <v>55</v>
      </c>
      <c r="M7" s="11" t="n">
        <v>30</v>
      </c>
      <c r="N7" s="11" t="n">
        <v>21</v>
      </c>
      <c r="O7" s="11" t="n">
        <v>39</v>
      </c>
      <c r="P7" s="11" t="n">
        <v>39</v>
      </c>
      <c r="Q7" s="11" t="n">
        <v>43</v>
      </c>
      <c r="R7" s="11" t="n">
        <v>28</v>
      </c>
      <c r="S7" s="11" t="n">
        <v>54</v>
      </c>
      <c r="T7" s="11" t="n">
        <v>22</v>
      </c>
      <c r="U7" s="11" t="n">
        <v>23</v>
      </c>
      <c r="V7" s="11" t="n">
        <v>10</v>
      </c>
      <c r="W7" s="11"/>
      <c r="X7" s="11" t="n">
        <v>271</v>
      </c>
      <c r="Y7" s="11" t="n">
        <v>149</v>
      </c>
      <c r="Z7" s="11"/>
      <c r="AA7" s="11" t="n">
        <v>88</v>
      </c>
      <c r="AB7" s="11" t="n">
        <v>199</v>
      </c>
      <c r="AC7" s="11" t="n">
        <v>133</v>
      </c>
      <c r="AD7" s="11"/>
      <c r="AE7" s="11" t="n">
        <v>194</v>
      </c>
      <c r="AF7" s="11" t="n">
        <v>161</v>
      </c>
      <c r="AG7" s="11" t="n">
        <v>65</v>
      </c>
      <c r="AH7" s="11"/>
      <c r="AI7" s="11" t="n">
        <v>95</v>
      </c>
      <c r="AJ7" s="11" t="n">
        <v>102</v>
      </c>
    </row>
    <row r="8" ht="30" customHeight="1">
      <c r="B8" s="12" t="s">
        <v>20</v>
      </c>
      <c r="C8" s="12" t="n">
        <v>424</v>
      </c>
      <c r="D8" s="12" t="n">
        <v>224</v>
      </c>
      <c r="E8" s="12" t="n">
        <v>197</v>
      </c>
      <c r="F8" s="12"/>
      <c r="G8" s="12" t="n">
        <v>77</v>
      </c>
      <c r="H8" s="12" t="n">
        <v>169</v>
      </c>
      <c r="I8" s="12" t="n">
        <v>178</v>
      </c>
      <c r="J8" s="12"/>
      <c r="K8" s="12" t="n">
        <v>50</v>
      </c>
      <c r="L8" s="12" t="n">
        <v>57</v>
      </c>
      <c r="M8" s="12" t="n">
        <v>32</v>
      </c>
      <c r="N8" s="12" t="n">
        <v>32</v>
      </c>
      <c r="O8" s="12" t="n">
        <v>36</v>
      </c>
      <c r="P8" s="12" t="n">
        <v>33</v>
      </c>
      <c r="Q8" s="12" t="n">
        <v>38</v>
      </c>
      <c r="R8" s="12" t="n">
        <v>27</v>
      </c>
      <c r="S8" s="12" t="n">
        <v>50</v>
      </c>
      <c r="T8" s="12" t="n">
        <v>34</v>
      </c>
      <c r="U8" s="12" t="n">
        <v>23</v>
      </c>
      <c r="V8" s="12" t="n">
        <v>12</v>
      </c>
      <c r="W8" s="12"/>
      <c r="X8" s="12" t="n">
        <v>277</v>
      </c>
      <c r="Y8" s="12" t="n">
        <v>146</v>
      </c>
      <c r="Z8" s="12"/>
      <c r="AA8" s="12" t="n">
        <v>92</v>
      </c>
      <c r="AB8" s="12" t="n">
        <v>196</v>
      </c>
      <c r="AC8" s="12" t="n">
        <v>135</v>
      </c>
      <c r="AD8" s="12"/>
      <c r="AE8" s="12" t="n">
        <v>198</v>
      </c>
      <c r="AF8" s="12" t="n">
        <v>158</v>
      </c>
      <c r="AG8" s="12" t="n">
        <v>67</v>
      </c>
      <c r="AH8" s="12"/>
      <c r="AI8" s="12" t="n">
        <v>98</v>
      </c>
      <c r="AJ8" s="12" t="n">
        <v>99</v>
      </c>
    </row>
    <row r="9">
      <c r="B9" s="17" t="s">
        <v>83</v>
      </c>
      <c r="C9" s="16" t="n">
        <v>0</v>
      </c>
      <c r="D9" s="16" t="n">
        <v>0</v>
      </c>
      <c r="E9" s="16" t="n">
        <v>0</v>
      </c>
      <c r="F9" s="16"/>
      <c r="G9" s="16" t="n">
        <v>0</v>
      </c>
      <c r="H9" s="16" t="n">
        <v>0</v>
      </c>
      <c r="I9" s="16" t="n">
        <v>0</v>
      </c>
      <c r="J9" s="16"/>
      <c r="K9" s="16" t="n">
        <v>0</v>
      </c>
      <c r="L9" s="16" t="n">
        <v>0</v>
      </c>
      <c r="M9" s="16" t="n">
        <v>0</v>
      </c>
      <c r="N9" s="16" t="n">
        <v>0</v>
      </c>
      <c r="O9" s="16" t="n">
        <v>0</v>
      </c>
      <c r="P9" s="16" t="n">
        <v>0</v>
      </c>
      <c r="Q9" s="16" t="n">
        <v>0</v>
      </c>
      <c r="R9" s="16" t="n">
        <v>0</v>
      </c>
      <c r="S9" s="16" t="n">
        <v>0</v>
      </c>
      <c r="T9" s="16" t="n">
        <v>0</v>
      </c>
      <c r="U9" s="16" t="n">
        <v>0</v>
      </c>
      <c r="V9" s="16" t="n">
        <v>0</v>
      </c>
      <c r="W9" s="16"/>
      <c r="X9" s="16" t="n">
        <v>0</v>
      </c>
      <c r="Y9" s="16" t="n">
        <v>0</v>
      </c>
      <c r="Z9" s="16"/>
      <c r="AA9" s="16" t="n">
        <v>0</v>
      </c>
      <c r="AB9" s="16" t="n">
        <v>0</v>
      </c>
      <c r="AC9" s="16" t="n">
        <v>0</v>
      </c>
      <c r="AD9" s="16"/>
      <c r="AE9" s="16" t="n">
        <v>0</v>
      </c>
      <c r="AF9" s="16" t="n">
        <v>0</v>
      </c>
      <c r="AG9" s="16" t="n">
        <v>0</v>
      </c>
      <c r="AH9" s="16"/>
      <c r="AI9" s="16" t="n">
        <v>0</v>
      </c>
      <c r="AJ9" s="16" t="n">
        <v>0</v>
      </c>
    </row>
    <row r="10">
      <c r="B10" s="17" t="s">
        <v>73</v>
      </c>
      <c r="C10" s="16" t="n">
        <v>0.436961038388401</v>
      </c>
      <c r="D10" s="16" t="n">
        <v>0.380602530575828</v>
      </c>
      <c r="E10" s="16" t="n">
        <v>0.501369795573666</v>
      </c>
      <c r="F10" s="16"/>
      <c r="G10" s="16" t="n">
        <v>0.425391328485984</v>
      </c>
      <c r="H10" s="16" t="n">
        <v>0.482236261768628</v>
      </c>
      <c r="I10" s="16" t="n">
        <v>0.39908188394641</v>
      </c>
      <c r="J10" s="16"/>
      <c r="K10" s="16" t="n">
        <v>0.353067565401491</v>
      </c>
      <c r="L10" s="16" t="n">
        <v>0.486764901380544</v>
      </c>
      <c r="M10" s="16" t="n">
        <v>0.500066453777368</v>
      </c>
      <c r="N10" s="16" t="n">
        <v>0.517558488994961</v>
      </c>
      <c r="O10" s="16" t="n">
        <v>0.50043275059965</v>
      </c>
      <c r="P10" s="16" t="n">
        <v>0.44312629361154</v>
      </c>
      <c r="Q10" s="16" t="n">
        <v>0.396014608306736</v>
      </c>
      <c r="R10" s="16" t="n">
        <v>0.445640127907152</v>
      </c>
      <c r="S10" s="16" t="n">
        <v>0.459856699305954</v>
      </c>
      <c r="T10" s="16" t="n">
        <v>0.288778114913875</v>
      </c>
      <c r="U10" s="16" t="n">
        <v>0.499626551174284</v>
      </c>
      <c r="V10" s="16" t="n">
        <v>0.274715897731746</v>
      </c>
      <c r="W10" s="16"/>
      <c r="X10" s="16" t="n">
        <v>0.448444171152258</v>
      </c>
      <c r="Y10" s="16" t="n">
        <v>0.415218285862527</v>
      </c>
      <c r="Z10" s="16"/>
      <c r="AA10" s="16" t="n">
        <v>0.393018166827728</v>
      </c>
      <c r="AB10" s="16" t="n">
        <v>0.466590898244997</v>
      </c>
      <c r="AC10" s="16" t="n">
        <v>0.423832287131805</v>
      </c>
      <c r="AD10" s="16"/>
      <c r="AE10" s="16" t="n">
        <v>0.410860481287969</v>
      </c>
      <c r="AF10" s="16" t="n">
        <v>0.475276668664631</v>
      </c>
      <c r="AG10" s="16" t="n">
        <v>0.423402614948431</v>
      </c>
      <c r="AH10" s="16"/>
      <c r="AI10" s="16" t="n">
        <v>0.457455123098366</v>
      </c>
      <c r="AJ10" s="16" t="n">
        <v>0.414172931991739</v>
      </c>
    </row>
    <row r="11">
      <c r="B11" s="17" t="s">
        <v>50</v>
      </c>
      <c r="C11" s="16" t="n">
        <v>0</v>
      </c>
      <c r="D11" s="16" t="n">
        <v>0</v>
      </c>
      <c r="E11" s="16" t="n">
        <v>0</v>
      </c>
      <c r="F11" s="16"/>
      <c r="G11" s="16" t="n">
        <v>0</v>
      </c>
      <c r="H11" s="16" t="n">
        <v>0</v>
      </c>
      <c r="I11" s="16" t="n">
        <v>0</v>
      </c>
      <c r="J11" s="16"/>
      <c r="K11" s="16" t="n">
        <v>0</v>
      </c>
      <c r="L11" s="16" t="n">
        <v>0</v>
      </c>
      <c r="M11" s="16" t="n">
        <v>0</v>
      </c>
      <c r="N11" s="16" t="n">
        <v>0</v>
      </c>
      <c r="O11" s="16" t="n">
        <v>0</v>
      </c>
      <c r="P11" s="16" t="n">
        <v>0</v>
      </c>
      <c r="Q11" s="16" t="n">
        <v>0</v>
      </c>
      <c r="R11" s="16" t="n">
        <v>0</v>
      </c>
      <c r="S11" s="16" t="n">
        <v>0</v>
      </c>
      <c r="T11" s="16" t="n">
        <v>0</v>
      </c>
      <c r="U11" s="16" t="n">
        <v>0</v>
      </c>
      <c r="V11" s="16" t="n">
        <v>0</v>
      </c>
      <c r="W11" s="16"/>
      <c r="X11" s="16" t="n">
        <v>0</v>
      </c>
      <c r="Y11" s="16" t="n">
        <v>0</v>
      </c>
      <c r="Z11" s="16"/>
      <c r="AA11" s="16" t="n">
        <v>0</v>
      </c>
      <c r="AB11" s="16" t="n">
        <v>0</v>
      </c>
      <c r="AC11" s="16" t="n">
        <v>0</v>
      </c>
      <c r="AD11" s="16"/>
      <c r="AE11" s="16" t="n">
        <v>0</v>
      </c>
      <c r="AF11" s="16" t="n">
        <v>0</v>
      </c>
      <c r="AG11" s="16" t="n">
        <v>0</v>
      </c>
      <c r="AH11" s="16"/>
      <c r="AI11" s="16" t="n">
        <v>0</v>
      </c>
      <c r="AJ11" s="16" t="n">
        <v>0</v>
      </c>
    </row>
    <row r="12">
      <c r="B12" s="17" t="s">
        <v>402</v>
      </c>
      <c r="C12" s="16" t="n">
        <v>0</v>
      </c>
      <c r="D12" s="16" t="n">
        <v>0</v>
      </c>
      <c r="E12" s="16" t="n">
        <v>0</v>
      </c>
      <c r="F12" s="16"/>
      <c r="G12" s="16" t="n">
        <v>0</v>
      </c>
      <c r="H12" s="16" t="n">
        <v>0</v>
      </c>
      <c r="I12" s="16" t="n">
        <v>0</v>
      </c>
      <c r="J12" s="16"/>
      <c r="K12" s="16" t="n">
        <v>0</v>
      </c>
      <c r="L12" s="16" t="n">
        <v>0</v>
      </c>
      <c r="M12" s="16" t="n">
        <v>0</v>
      </c>
      <c r="N12" s="16" t="n">
        <v>0</v>
      </c>
      <c r="O12" s="16" t="n">
        <v>0</v>
      </c>
      <c r="P12" s="16" t="n">
        <v>0</v>
      </c>
      <c r="Q12" s="16" t="n">
        <v>0</v>
      </c>
      <c r="R12" s="16" t="n">
        <v>0</v>
      </c>
      <c r="S12" s="16" t="n">
        <v>0</v>
      </c>
      <c r="T12" s="16" t="n">
        <v>0</v>
      </c>
      <c r="U12" s="16" t="n">
        <v>0</v>
      </c>
      <c r="V12" s="16" t="n">
        <v>0</v>
      </c>
      <c r="W12" s="16"/>
      <c r="X12" s="16" t="n">
        <v>0</v>
      </c>
      <c r="Y12" s="16" t="n">
        <v>0</v>
      </c>
      <c r="Z12" s="16"/>
      <c r="AA12" s="16" t="n">
        <v>0</v>
      </c>
      <c r="AB12" s="16" t="n">
        <v>0</v>
      </c>
      <c r="AC12" s="16" t="n">
        <v>0</v>
      </c>
      <c r="AD12" s="16"/>
      <c r="AE12" s="16" t="n">
        <v>0</v>
      </c>
      <c r="AF12" s="16" t="n">
        <v>0</v>
      </c>
      <c r="AG12" s="16" t="n">
        <v>0</v>
      </c>
      <c r="AH12" s="16"/>
      <c r="AI12" s="16" t="n">
        <v>0</v>
      </c>
      <c r="AJ12" s="16" t="n">
        <v>0</v>
      </c>
    </row>
    <row r="13">
      <c r="B13" s="17" t="s">
        <v>403</v>
      </c>
      <c r="C13" s="16" t="n">
        <v>0</v>
      </c>
      <c r="D13" s="16" t="n">
        <v>0</v>
      </c>
      <c r="E13" s="16" t="n">
        <v>0</v>
      </c>
      <c r="F13" s="16"/>
      <c r="G13" s="16" t="n">
        <v>0</v>
      </c>
      <c r="H13" s="16" t="n">
        <v>0</v>
      </c>
      <c r="I13" s="16" t="n">
        <v>0</v>
      </c>
      <c r="J13" s="16"/>
      <c r="K13" s="16" t="n">
        <v>0</v>
      </c>
      <c r="L13" s="16" t="n">
        <v>0</v>
      </c>
      <c r="M13" s="16" t="n">
        <v>0</v>
      </c>
      <c r="N13" s="16" t="n">
        <v>0</v>
      </c>
      <c r="O13" s="16" t="n">
        <v>0</v>
      </c>
      <c r="P13" s="16" t="n">
        <v>0</v>
      </c>
      <c r="Q13" s="16" t="n">
        <v>0</v>
      </c>
      <c r="R13" s="16" t="n">
        <v>0</v>
      </c>
      <c r="S13" s="16" t="n">
        <v>0</v>
      </c>
      <c r="T13" s="16" t="n">
        <v>0</v>
      </c>
      <c r="U13" s="16" t="n">
        <v>0</v>
      </c>
      <c r="V13" s="16" t="n">
        <v>0</v>
      </c>
      <c r="W13" s="16"/>
      <c r="X13" s="16" t="n">
        <v>0</v>
      </c>
      <c r="Y13" s="16" t="n">
        <v>0</v>
      </c>
      <c r="Z13" s="16"/>
      <c r="AA13" s="16" t="n">
        <v>0</v>
      </c>
      <c r="AB13" s="16" t="n">
        <v>0</v>
      </c>
      <c r="AC13" s="16" t="n">
        <v>0</v>
      </c>
      <c r="AD13" s="16"/>
      <c r="AE13" s="16" t="n">
        <v>0</v>
      </c>
      <c r="AF13" s="16" t="n">
        <v>0</v>
      </c>
      <c r="AG13" s="16" t="n">
        <v>0</v>
      </c>
      <c r="AH13" s="16"/>
      <c r="AI13" s="16" t="n">
        <v>0</v>
      </c>
      <c r="AJ13" s="16" t="n">
        <v>0</v>
      </c>
    </row>
    <row r="14">
      <c r="B14" s="17" t="s">
        <v>404</v>
      </c>
      <c r="C14" s="16" t="n">
        <v>0.216350985492572</v>
      </c>
      <c r="D14" s="16" t="n">
        <v>0.249017404420903</v>
      </c>
      <c r="E14" s="16" t="n">
        <v>0.174663675118986</v>
      </c>
      <c r="F14" s="16"/>
      <c r="G14" s="16" t="n">
        <v>0.214654336935428</v>
      </c>
      <c r="H14" s="16" t="n">
        <v>0.190096378817208</v>
      </c>
      <c r="I14" s="16" t="n">
        <v>0.241926682104208</v>
      </c>
      <c r="J14" s="16"/>
      <c r="K14" s="16" t="n">
        <v>0.337544476083506</v>
      </c>
      <c r="L14" s="16" t="n">
        <v>0.165857103772316</v>
      </c>
      <c r="M14" s="16" t="n">
        <v>0.264973170173486</v>
      </c>
      <c r="N14" s="16" t="n">
        <v>0.154021168558813</v>
      </c>
      <c r="O14" s="16" t="n">
        <v>0.163071069564148</v>
      </c>
      <c r="P14" s="16" t="n">
        <v>0.156368539494775</v>
      </c>
      <c r="Q14" s="16" t="n">
        <v>0.13926961351509</v>
      </c>
      <c r="R14" s="16" t="n">
        <v>0.269526325535281</v>
      </c>
      <c r="S14" s="16" t="n">
        <v>0.180001748680856</v>
      </c>
      <c r="T14" s="16" t="n">
        <v>0.25383304689536</v>
      </c>
      <c r="U14" s="16" t="n">
        <v>0.282894097318668</v>
      </c>
      <c r="V14" s="16" t="n">
        <v>0.350148834199671</v>
      </c>
      <c r="W14" s="16"/>
      <c r="X14" s="16" t="n">
        <v>0.202465272002259</v>
      </c>
      <c r="Y14" s="16" t="n">
        <v>0.242642907590288</v>
      </c>
      <c r="Z14" s="16"/>
      <c r="AA14" s="16" t="n">
        <v>0.255659038393319</v>
      </c>
      <c r="AB14" s="16" t="n">
        <v>0.211850257827376</v>
      </c>
      <c r="AC14" s="16" t="n">
        <v>0.196193183836412</v>
      </c>
      <c r="AD14" s="16"/>
      <c r="AE14" s="16" t="n">
        <v>0.250953397115696</v>
      </c>
      <c r="AF14" s="16" t="n">
        <v>0.167426615796886</v>
      </c>
      <c r="AG14" s="16" t="n">
        <v>0.229921316939611</v>
      </c>
      <c r="AH14" s="16"/>
      <c r="AI14" s="16" t="n">
        <v>0.288252329032744</v>
      </c>
      <c r="AJ14" s="16" t="n">
        <v>0.226842439021303</v>
      </c>
    </row>
    <row r="15">
      <c r="B15" s="17" t="s">
        <v>405</v>
      </c>
      <c r="C15" s="16" t="n">
        <v>0.201564480121028</v>
      </c>
      <c r="D15" s="16" t="n">
        <v>0.216322186228664</v>
      </c>
      <c r="E15" s="16" t="n">
        <v>0.187233468144059</v>
      </c>
      <c r="F15" s="16"/>
      <c r="G15" s="16" t="n">
        <v>0.257986318631423</v>
      </c>
      <c r="H15" s="16" t="n">
        <v>0.144889314188347</v>
      </c>
      <c r="I15" s="16" t="n">
        <v>0.230970017420875</v>
      </c>
      <c r="J15" s="16"/>
      <c r="K15" s="16" t="n">
        <v>0.162210852246376</v>
      </c>
      <c r="L15" s="16" t="n">
        <v>0.212844174699643</v>
      </c>
      <c r="M15" s="16" t="n">
        <v>0.108180303932629</v>
      </c>
      <c r="N15" s="16" t="n">
        <v>0.196479672057759</v>
      </c>
      <c r="O15" s="16" t="n">
        <v>0.152064276530078</v>
      </c>
      <c r="P15" s="16" t="n">
        <v>0.204468329721489</v>
      </c>
      <c r="Q15" s="16" t="n">
        <v>0.265413986240477</v>
      </c>
      <c r="R15" s="16" t="n">
        <v>0.216139869114558</v>
      </c>
      <c r="S15" s="16" t="n">
        <v>0.261770050501879</v>
      </c>
      <c r="T15" s="16" t="n">
        <v>0.300083080394111</v>
      </c>
      <c r="U15" s="16" t="n">
        <v>0.0852096072592149</v>
      </c>
      <c r="V15" s="16" t="n">
        <v>0.175584829899448</v>
      </c>
      <c r="W15" s="16"/>
      <c r="X15" s="16" t="n">
        <v>0.204798410608364</v>
      </c>
      <c r="Y15" s="16" t="n">
        <v>0.195441190273388</v>
      </c>
      <c r="Z15" s="16"/>
      <c r="AA15" s="16" t="n">
        <v>0.229794955881997</v>
      </c>
      <c r="AB15" s="16" t="n">
        <v>0.194365336921445</v>
      </c>
      <c r="AC15" s="16" t="n">
        <v>0.192838569188031</v>
      </c>
      <c r="AD15" s="16"/>
      <c r="AE15" s="16" t="n">
        <v>0.213710318466068</v>
      </c>
      <c r="AF15" s="16" t="n">
        <v>0.181999541142393</v>
      </c>
      <c r="AG15" s="16" t="n">
        <v>0.211955719872295</v>
      </c>
      <c r="AH15" s="16"/>
      <c r="AI15" s="16" t="n">
        <v>0.170657242149639</v>
      </c>
      <c r="AJ15" s="16" t="n">
        <v>0.244480869564179</v>
      </c>
    </row>
    <row r="16">
      <c r="B16" s="17" t="s">
        <v>94</v>
      </c>
      <c r="C16" s="22" t="n">
        <v>0.145123495997999</v>
      </c>
      <c r="D16" s="22" t="n">
        <v>0.154057878774605</v>
      </c>
      <c r="E16" s="22" t="n">
        <v>0.136733061163289</v>
      </c>
      <c r="F16" s="22"/>
      <c r="G16" s="22" t="n">
        <v>0.101968015947165</v>
      </c>
      <c r="H16" s="22" t="n">
        <v>0.182778045225817</v>
      </c>
      <c r="I16" s="22" t="n">
        <v>0.128021416528507</v>
      </c>
      <c r="J16" s="22"/>
      <c r="K16" s="22" t="n">
        <v>0.147177106268627</v>
      </c>
      <c r="L16" s="22" t="n">
        <v>0.134533820147497</v>
      </c>
      <c r="M16" s="22" t="n">
        <v>0.126780072116516</v>
      </c>
      <c r="N16" s="22" t="n">
        <v>0.131940670388467</v>
      </c>
      <c r="O16" s="22" t="n">
        <v>0.184431903306124</v>
      </c>
      <c r="P16" s="22" t="n">
        <v>0.196036837172197</v>
      </c>
      <c r="Q16" s="22" t="n">
        <v>0.199301791937698</v>
      </c>
      <c r="R16" s="22" t="n">
        <v>0.0686936774430079</v>
      </c>
      <c r="S16" s="22" t="n">
        <v>0.0983715015113119</v>
      </c>
      <c r="T16" s="22" t="n">
        <v>0.157305757796654</v>
      </c>
      <c r="U16" s="22" t="n">
        <v>0.132269744247833</v>
      </c>
      <c r="V16" s="22" t="n">
        <v>0.199550438169136</v>
      </c>
      <c r="W16" s="22"/>
      <c r="X16" s="22" t="n">
        <v>0.144292146237119</v>
      </c>
      <c r="Y16" s="22" t="n">
        <v>0.146697616273797</v>
      </c>
      <c r="Z16" s="22"/>
      <c r="AA16" s="22" t="n">
        <v>0.121527838896956</v>
      </c>
      <c r="AB16" s="22" t="n">
        <v>0.127193507006182</v>
      </c>
      <c r="AC16" s="22" t="n">
        <v>0.187135959843752</v>
      </c>
      <c r="AD16" s="22"/>
      <c r="AE16" s="22" t="n">
        <v>0.124475803130266</v>
      </c>
      <c r="AF16" s="22" t="n">
        <v>0.17529717439609</v>
      </c>
      <c r="AG16" s="22" t="n">
        <v>0.134720348239663</v>
      </c>
      <c r="AH16" s="22"/>
      <c r="AI16" s="22" t="n">
        <v>0.0836353057192507</v>
      </c>
      <c r="AJ16" s="22" t="n">
        <v>0.114503759422778</v>
      </c>
    </row>
    <row r="17">
      <c r="B17" s="18" t="s">
        <v>353</v>
      </c>
    </row>
    <row r="18">
      <c r="B18" t="s">
        <v>63</v>
      </c>
    </row>
    <row r="19">
      <c r="B19" t="s">
        <v>64</v>
      </c>
    </row>
    <row r="21">
      <c r="B21"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5" t="s">
        <v>416</v>
      </c>
    </row>
    <row r="6" ht="50" customHeight="1">
      <c r="B6" s="19" t="s">
        <v>15</v>
      </c>
      <c r="C6" s="19" t="s">
        <v>296</v>
      </c>
      <c r="D6" s="19" t="s">
        <v>298</v>
      </c>
      <c r="E6" s="19" t="s">
        <v>299</v>
      </c>
      <c r="F6" s="19" t="s">
        <v>409</v>
      </c>
      <c r="G6" s="19" t="s">
        <v>300</v>
      </c>
      <c r="H6" s="19" t="s">
        <v>301</v>
      </c>
      <c r="I6" s="19" t="s">
        <v>302</v>
      </c>
      <c r="J6" s="19" t="s">
        <v>303</v>
      </c>
      <c r="K6" s="19" t="s">
        <v>410</v>
      </c>
      <c r="L6" s="19" t="s">
        <v>305</v>
      </c>
      <c r="M6" s="19" t="s">
        <v>306</v>
      </c>
      <c r="N6" s="19" t="s">
        <v>307</v>
      </c>
    </row>
    <row r="7">
      <c r="B7" s="17" t="s">
        <v>411</v>
      </c>
      <c r="C7" s="16" t="n">
        <v>0.139594969910859</v>
      </c>
      <c r="D7" s="16" t="n">
        <v>0.140728560027683</v>
      </c>
      <c r="E7" s="16" t="n">
        <v>0.107632811514439</v>
      </c>
      <c r="F7" s="16" t="n">
        <v>0.120294381837678</v>
      </c>
      <c r="G7" s="16" t="n">
        <v>0.0932076731445044</v>
      </c>
      <c r="H7" s="16" t="n">
        <v>0.100412117982884</v>
      </c>
      <c r="I7" s="16" t="n">
        <v>0.125586283490459</v>
      </c>
      <c r="J7" s="16" t="n">
        <v>0.113728584000598</v>
      </c>
      <c r="K7" s="16" t="n">
        <v>0.19949813107397</v>
      </c>
      <c r="L7" s="16" t="n">
        <v>0.0714670986816527</v>
      </c>
      <c r="M7" s="16" t="n">
        <v>0.0963769199013246</v>
      </c>
      <c r="N7" s="16" t="n">
        <v>0.135204893727595</v>
      </c>
    </row>
    <row r="8">
      <c r="B8" s="17" t="s">
        <v>412</v>
      </c>
      <c r="C8" s="16" t="n">
        <v>0.207572158842616</v>
      </c>
      <c r="D8" s="16" t="n">
        <v>0.207987036959731</v>
      </c>
      <c r="E8" s="16" t="n">
        <v>0.200394480771895</v>
      </c>
      <c r="F8" s="16" t="n">
        <v>0.192793709690991</v>
      </c>
      <c r="G8" s="16" t="n">
        <v>0.123571547586111</v>
      </c>
      <c r="H8" s="16" t="n">
        <v>0.180109974468249</v>
      </c>
      <c r="I8" s="16" t="n">
        <v>0.184113991138306</v>
      </c>
      <c r="J8" s="16" t="n">
        <v>0.173281170678474</v>
      </c>
      <c r="K8" s="16" t="n">
        <v>0.244778417775685</v>
      </c>
      <c r="L8" s="16" t="n">
        <v>0.120343822158416</v>
      </c>
      <c r="M8" s="16" t="n">
        <v>0.138232288585118</v>
      </c>
      <c r="N8" s="16" t="n">
        <v>0.188354574306104</v>
      </c>
    </row>
    <row r="9">
      <c r="B9" s="17" t="s">
        <v>413</v>
      </c>
      <c r="C9" s="16" t="n">
        <v>0.295530400586893</v>
      </c>
      <c r="D9" s="16" t="n">
        <v>0.322834417791688</v>
      </c>
      <c r="E9" s="16" t="n">
        <v>0.345846065843023</v>
      </c>
      <c r="F9" s="16" t="n">
        <v>0.329198227029574</v>
      </c>
      <c r="G9" s="16" t="n">
        <v>0.210906688018729</v>
      </c>
      <c r="H9" s="16" t="n">
        <v>0.301806197890748</v>
      </c>
      <c r="I9" s="16" t="n">
        <v>0.332893771568809</v>
      </c>
      <c r="J9" s="16" t="n">
        <v>0.309607364465407</v>
      </c>
      <c r="K9" s="16" t="n">
        <v>0.29268049556617</v>
      </c>
      <c r="L9" s="16" t="n">
        <v>0.312794724260846</v>
      </c>
      <c r="M9" s="16" t="n">
        <v>0.306212051445298</v>
      </c>
      <c r="N9" s="16" t="n">
        <v>0.319039726430005</v>
      </c>
    </row>
    <row r="10">
      <c r="B10" s="17" t="s">
        <v>414</v>
      </c>
      <c r="C10" s="16" t="n">
        <v>0.155785601100565</v>
      </c>
      <c r="D10" s="16" t="n">
        <v>0.145381328479857</v>
      </c>
      <c r="E10" s="16" t="n">
        <v>0.147550088920907</v>
      </c>
      <c r="F10" s="16" t="n">
        <v>0.118145613614208</v>
      </c>
      <c r="G10" s="16" t="n">
        <v>0.240566301263642</v>
      </c>
      <c r="H10" s="16" t="n">
        <v>0.174284946433602</v>
      </c>
      <c r="I10" s="16" t="n">
        <v>0.149124696553766</v>
      </c>
      <c r="J10" s="16" t="n">
        <v>0.185402977548007</v>
      </c>
      <c r="K10" s="16" t="n">
        <v>0.110895284758173</v>
      </c>
      <c r="L10" s="16" t="n">
        <v>0.144738085502624</v>
      </c>
      <c r="M10" s="16" t="n">
        <v>0.172557117617843</v>
      </c>
      <c r="N10" s="16" t="n">
        <v>0.150261458414424</v>
      </c>
    </row>
    <row r="11">
      <c r="B11" s="17" t="s">
        <v>415</v>
      </c>
      <c r="C11" s="16" t="n">
        <v>0.078270633301669</v>
      </c>
      <c r="D11" s="16" t="n">
        <v>0.0606634317932889</v>
      </c>
      <c r="E11" s="16" t="n">
        <v>0.0493180773838714</v>
      </c>
      <c r="F11" s="16" t="n">
        <v>0.0566710047574323</v>
      </c>
      <c r="G11" s="16" t="n">
        <v>0.213870872687152</v>
      </c>
      <c r="H11" s="16" t="n">
        <v>0.10363813038866</v>
      </c>
      <c r="I11" s="16" t="n">
        <v>0.070296206114052</v>
      </c>
      <c r="J11" s="16" t="n">
        <v>0.105783515772096</v>
      </c>
      <c r="K11" s="16" t="n">
        <v>0.0478454195315832</v>
      </c>
      <c r="L11" s="16" t="n">
        <v>0.0768737029011883</v>
      </c>
      <c r="M11" s="16" t="n">
        <v>0.0864427482196989</v>
      </c>
      <c r="N11" s="16" t="n">
        <v>0.0871117197025345</v>
      </c>
    </row>
    <row r="12">
      <c r="B12" s="17" t="s">
        <v>94</v>
      </c>
      <c r="C12" s="16" t="n">
        <v>0.123246236257399</v>
      </c>
      <c r="D12" s="16" t="n">
        <v>0.122405224947752</v>
      </c>
      <c r="E12" s="16" t="n">
        <v>0.149258475565864</v>
      </c>
      <c r="F12" s="16" t="n">
        <v>0.182897063070117</v>
      </c>
      <c r="G12" s="16" t="n">
        <v>0.117876917299861</v>
      </c>
      <c r="H12" s="16" t="n">
        <v>0.139748632835857</v>
      </c>
      <c r="I12" s="16" t="n">
        <v>0.137985051134608</v>
      </c>
      <c r="J12" s="16" t="n">
        <v>0.112196387535418</v>
      </c>
      <c r="K12" s="16" t="n">
        <v>0.104302251294419</v>
      </c>
      <c r="L12" s="16" t="n">
        <v>0.273782566495273</v>
      </c>
      <c r="M12" s="16" t="n">
        <v>0.200178874230718</v>
      </c>
      <c r="N12" s="16" t="n">
        <v>0.120027627419337</v>
      </c>
    </row>
    <row r="13">
      <c r="B13" s="18"/>
      <c r="C13" s="18"/>
      <c r="D13" s="18"/>
      <c r="E13" s="18"/>
      <c r="F13" s="18"/>
      <c r="G13" s="18"/>
      <c r="H13" s="18"/>
      <c r="I13" s="18"/>
      <c r="J13" s="18"/>
      <c r="K13" s="18"/>
      <c r="L13" s="18"/>
      <c r="M13" s="18"/>
      <c r="N13" s="18"/>
    </row>
    <row r="14">
      <c r="B14" t="s">
        <v>63</v>
      </c>
    </row>
    <row r="15">
      <c r="B15" t="s">
        <v>64</v>
      </c>
    </row>
    <row r="19">
      <c r="B19"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417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0.139594969910859</v>
      </c>
      <c r="D9" s="16" t="n">
        <v>0.157253369291579</v>
      </c>
      <c r="E9" s="16" t="n">
        <v>0.123282046655853</v>
      </c>
      <c r="F9" s="16"/>
      <c r="G9" s="16" t="n">
        <v>0.185234854592287</v>
      </c>
      <c r="H9" s="16" t="n">
        <v>0.128705628821032</v>
      </c>
      <c r="I9" s="16" t="n">
        <v>0.131699624091699</v>
      </c>
      <c r="J9" s="16"/>
      <c r="K9" s="16" t="n">
        <v>0.168280466763423</v>
      </c>
      <c r="L9" s="16" t="n">
        <v>0.135156230469302</v>
      </c>
      <c r="M9" s="16" t="n">
        <v>0.100825368558408</v>
      </c>
      <c r="N9" s="16" t="n">
        <v>0.118245039556162</v>
      </c>
      <c r="O9" s="16" t="n">
        <v>0.141838300368332</v>
      </c>
      <c r="P9" s="16" t="n">
        <v>0.13103098105999</v>
      </c>
      <c r="Q9" s="16" t="n">
        <v>0.156259659142729</v>
      </c>
      <c r="R9" s="16" t="n">
        <v>0.168475318451008</v>
      </c>
      <c r="S9" s="16" t="n">
        <v>0.151532778524388</v>
      </c>
      <c r="T9" s="16" t="n">
        <v>0.140274057981283</v>
      </c>
      <c r="U9" s="16" t="n">
        <v>0.142883064890846</v>
      </c>
      <c r="V9" s="16" t="n">
        <v>0.0646032016826321</v>
      </c>
      <c r="W9" s="16"/>
      <c r="X9" s="16" t="n">
        <v>0.11871827395994</v>
      </c>
      <c r="Y9" s="16" t="n">
        <v>0.175262284198165</v>
      </c>
      <c r="Z9" s="16"/>
      <c r="AA9" s="16" t="n">
        <v>0.145493667644209</v>
      </c>
      <c r="AB9" s="16" t="n">
        <v>0.142637794310359</v>
      </c>
      <c r="AC9" s="16" t="n">
        <v>0.131264788667579</v>
      </c>
      <c r="AD9" s="16"/>
      <c r="AE9" s="16" t="n">
        <v>0.165292298029759</v>
      </c>
      <c r="AF9" s="16" t="n">
        <v>0.117992479288386</v>
      </c>
      <c r="AG9" s="16" t="n">
        <v>0.117423445561371</v>
      </c>
      <c r="AH9" s="16"/>
      <c r="AI9" s="16" t="n">
        <v>0.143053725781525</v>
      </c>
      <c r="AJ9" s="16" t="n">
        <v>0.112558476263409</v>
      </c>
    </row>
    <row r="10">
      <c r="B10" s="17" t="s">
        <v>412</v>
      </c>
      <c r="C10" s="16" t="n">
        <v>0.207572158842616</v>
      </c>
      <c r="D10" s="16" t="n">
        <v>0.214149702813933</v>
      </c>
      <c r="E10" s="16" t="n">
        <v>0.197626455487203</v>
      </c>
      <c r="F10" s="16"/>
      <c r="G10" s="16" t="n">
        <v>0.20826024227505</v>
      </c>
      <c r="H10" s="16" t="n">
        <v>0.207737062702822</v>
      </c>
      <c r="I10" s="16" t="n">
        <v>0.207146981041689</v>
      </c>
      <c r="J10" s="16"/>
      <c r="K10" s="16" t="n">
        <v>0.216814881025521</v>
      </c>
      <c r="L10" s="16" t="n">
        <v>0.149698841889391</v>
      </c>
      <c r="M10" s="16" t="n">
        <v>0.234971594833187</v>
      </c>
      <c r="N10" s="16" t="n">
        <v>0.171104179752481</v>
      </c>
      <c r="O10" s="16" t="n">
        <v>0.292437052078163</v>
      </c>
      <c r="P10" s="16" t="n">
        <v>0.229361027336947</v>
      </c>
      <c r="Q10" s="16" t="n">
        <v>0.217960334166076</v>
      </c>
      <c r="R10" s="16" t="n">
        <v>0.192816635815141</v>
      </c>
      <c r="S10" s="16" t="n">
        <v>0.242677384074493</v>
      </c>
      <c r="T10" s="16" t="n">
        <v>0.13999767096405</v>
      </c>
      <c r="U10" s="16" t="n">
        <v>0.210681406819119</v>
      </c>
      <c r="V10" s="16" t="n">
        <v>0.202770599261727</v>
      </c>
      <c r="W10" s="16"/>
      <c r="X10" s="16" t="n">
        <v>0.20644228818411</v>
      </c>
      <c r="Y10" s="16" t="n">
        <v>0.209502514679367</v>
      </c>
      <c r="Z10" s="16"/>
      <c r="AA10" s="16" t="n">
        <v>0.217578785496586</v>
      </c>
      <c r="AB10" s="16" t="n">
        <v>0.221084383946192</v>
      </c>
      <c r="AC10" s="16" t="n">
        <v>0.182271763707508</v>
      </c>
      <c r="AD10" s="16"/>
      <c r="AE10" s="16" t="n">
        <v>0.224642518021365</v>
      </c>
      <c r="AF10" s="16" t="n">
        <v>0.205851041211798</v>
      </c>
      <c r="AG10" s="16" t="n">
        <v>0.165892860192173</v>
      </c>
      <c r="AH10" s="16"/>
      <c r="AI10" s="16" t="n">
        <v>0.251983570013923</v>
      </c>
      <c r="AJ10" s="16" t="n">
        <v>0.198135878915776</v>
      </c>
    </row>
    <row r="11">
      <c r="B11" s="17" t="s">
        <v>413</v>
      </c>
      <c r="C11" s="16" t="n">
        <v>0.295530400586893</v>
      </c>
      <c r="D11" s="16" t="n">
        <v>0.275067374751361</v>
      </c>
      <c r="E11" s="16" t="n">
        <v>0.319771905887339</v>
      </c>
      <c r="F11" s="16"/>
      <c r="G11" s="16" t="n">
        <v>0.259717940849661</v>
      </c>
      <c r="H11" s="16" t="n">
        <v>0.289266808834489</v>
      </c>
      <c r="I11" s="16" t="n">
        <v>0.315501988586223</v>
      </c>
      <c r="J11" s="16"/>
      <c r="K11" s="16" t="n">
        <v>0.284166473325807</v>
      </c>
      <c r="L11" s="16" t="n">
        <v>0.324762526903565</v>
      </c>
      <c r="M11" s="16" t="n">
        <v>0.270642098134783</v>
      </c>
      <c r="N11" s="16" t="n">
        <v>0.327399568592738</v>
      </c>
      <c r="O11" s="16" t="n">
        <v>0.243933903587647</v>
      </c>
      <c r="P11" s="16" t="n">
        <v>0.299954360532934</v>
      </c>
      <c r="Q11" s="16" t="n">
        <v>0.272235691523176</v>
      </c>
      <c r="R11" s="16" t="n">
        <v>0.290823949158448</v>
      </c>
      <c r="S11" s="16" t="n">
        <v>0.255478845259877</v>
      </c>
      <c r="T11" s="16" t="n">
        <v>0.351421761736104</v>
      </c>
      <c r="U11" s="16" t="n">
        <v>0.325642394979375</v>
      </c>
      <c r="V11" s="16" t="n">
        <v>0.346309310840757</v>
      </c>
      <c r="W11" s="16"/>
      <c r="X11" s="16" t="n">
        <v>0.307932845174909</v>
      </c>
      <c r="Y11" s="16" t="n">
        <v>0.274341133372786</v>
      </c>
      <c r="Z11" s="16"/>
      <c r="AA11" s="16" t="n">
        <v>0.329290746765157</v>
      </c>
      <c r="AB11" s="16" t="n">
        <v>0.272645524574217</v>
      </c>
      <c r="AC11" s="16" t="n">
        <v>0.301757001508247</v>
      </c>
      <c r="AD11" s="16"/>
      <c r="AE11" s="16" t="n">
        <v>0.295623583263347</v>
      </c>
      <c r="AF11" s="16" t="n">
        <v>0.298623336195462</v>
      </c>
      <c r="AG11" s="16" t="n">
        <v>0.288682368272335</v>
      </c>
      <c r="AH11" s="16"/>
      <c r="AI11" s="16" t="n">
        <v>0.307819464436327</v>
      </c>
      <c r="AJ11" s="16" t="n">
        <v>0.289952971530096</v>
      </c>
    </row>
    <row r="12">
      <c r="B12" s="17" t="s">
        <v>414</v>
      </c>
      <c r="C12" s="16" t="n">
        <v>0.155785601100565</v>
      </c>
      <c r="D12" s="16" t="n">
        <v>0.16188476061504</v>
      </c>
      <c r="E12" s="16" t="n">
        <v>0.150836643582804</v>
      </c>
      <c r="F12" s="16"/>
      <c r="G12" s="16" t="n">
        <v>0.147849226922639</v>
      </c>
      <c r="H12" s="16" t="n">
        <v>0.162014130135061</v>
      </c>
      <c r="I12" s="16" t="n">
        <v>0.153125635182317</v>
      </c>
      <c r="J12" s="16"/>
      <c r="K12" s="16" t="n">
        <v>0.14235500171462</v>
      </c>
      <c r="L12" s="16" t="n">
        <v>0.194191231907432</v>
      </c>
      <c r="M12" s="16" t="n">
        <v>0.151505838405781</v>
      </c>
      <c r="N12" s="16" t="n">
        <v>0.184411430384594</v>
      </c>
      <c r="O12" s="16" t="n">
        <v>0.124525407008501</v>
      </c>
      <c r="P12" s="16" t="n">
        <v>0.137012637479719</v>
      </c>
      <c r="Q12" s="16" t="n">
        <v>0.142287107977513</v>
      </c>
      <c r="R12" s="16" t="n">
        <v>0.152262800658177</v>
      </c>
      <c r="S12" s="16" t="n">
        <v>0.157159784593928</v>
      </c>
      <c r="T12" s="16" t="n">
        <v>0.173801855054405</v>
      </c>
      <c r="U12" s="16" t="n">
        <v>0.117031527587534</v>
      </c>
      <c r="V12" s="16" t="n">
        <v>0.166190409809102</v>
      </c>
      <c r="W12" s="16"/>
      <c r="X12" s="16" t="n">
        <v>0.151065478597177</v>
      </c>
      <c r="Y12" s="16" t="n">
        <v>0.16384981265965</v>
      </c>
      <c r="Z12" s="16"/>
      <c r="AA12" s="16" t="n">
        <v>0.162852841745555</v>
      </c>
      <c r="AB12" s="16" t="n">
        <v>0.15968160597901</v>
      </c>
      <c r="AC12" s="16" t="n">
        <v>0.145470285432941</v>
      </c>
      <c r="AD12" s="16"/>
      <c r="AE12" s="16" t="n">
        <v>0.153363932564965</v>
      </c>
      <c r="AF12" s="16" t="n">
        <v>0.167898307536612</v>
      </c>
      <c r="AG12" s="16" t="n">
        <v>0.136370379307813</v>
      </c>
      <c r="AH12" s="16"/>
      <c r="AI12" s="16" t="n">
        <v>0.157084073887768</v>
      </c>
      <c r="AJ12" s="16" t="n">
        <v>0.185341787138659</v>
      </c>
    </row>
    <row r="13">
      <c r="B13" s="17" t="s">
        <v>415</v>
      </c>
      <c r="C13" s="16" t="n">
        <v>0.078270633301669</v>
      </c>
      <c r="D13" s="16" t="n">
        <v>0.0828501686029401</v>
      </c>
      <c r="E13" s="16" t="n">
        <v>0.072673976160893</v>
      </c>
      <c r="F13" s="16"/>
      <c r="G13" s="16" t="n">
        <v>0.0821933868206438</v>
      </c>
      <c r="H13" s="16" t="n">
        <v>0.0751775486081597</v>
      </c>
      <c r="I13" s="16" t="n">
        <v>0.0795988567046032</v>
      </c>
      <c r="J13" s="16"/>
      <c r="K13" s="16" t="n">
        <v>0.0866985491256994</v>
      </c>
      <c r="L13" s="16" t="n">
        <v>0.0659072202557629</v>
      </c>
      <c r="M13" s="16" t="n">
        <v>0.079928827959152</v>
      </c>
      <c r="N13" s="16" t="n">
        <v>0.11753147384286</v>
      </c>
      <c r="O13" s="16" t="n">
        <v>0.0765904463974777</v>
      </c>
      <c r="P13" s="16" t="n">
        <v>0.0616152641763338</v>
      </c>
      <c r="Q13" s="16" t="n">
        <v>0.0574564561628435</v>
      </c>
      <c r="R13" s="16" t="n">
        <v>0.110479325686567</v>
      </c>
      <c r="S13" s="16" t="n">
        <v>0.0643229627839806</v>
      </c>
      <c r="T13" s="16" t="n">
        <v>0.066185937733701</v>
      </c>
      <c r="U13" s="16" t="n">
        <v>0.0821516137695726</v>
      </c>
      <c r="V13" s="16" t="n">
        <v>0.129476758426366</v>
      </c>
      <c r="W13" s="16"/>
      <c r="X13" s="16" t="n">
        <v>0.0838482522703778</v>
      </c>
      <c r="Y13" s="16" t="n">
        <v>0.0687414104208322</v>
      </c>
      <c r="Z13" s="16"/>
      <c r="AA13" s="16" t="n">
        <v>0.0689348187426518</v>
      </c>
      <c r="AB13" s="16" t="n">
        <v>0.083825435562386</v>
      </c>
      <c r="AC13" s="16" t="n">
        <v>0.0775835016968955</v>
      </c>
      <c r="AD13" s="16"/>
      <c r="AE13" s="16" t="n">
        <v>0.0689051869087394</v>
      </c>
      <c r="AF13" s="16" t="n">
        <v>0.0787574184745777</v>
      </c>
      <c r="AG13" s="16" t="n">
        <v>0.102113771532302</v>
      </c>
      <c r="AH13" s="16"/>
      <c r="AI13" s="16" t="n">
        <v>0.0777880090534334</v>
      </c>
      <c r="AJ13" s="16" t="n">
        <v>0.0838625815262761</v>
      </c>
    </row>
    <row r="14">
      <c r="B14" s="17" t="s">
        <v>94</v>
      </c>
      <c r="C14" s="22" t="n">
        <v>0.123246236257399</v>
      </c>
      <c r="D14" s="22" t="n">
        <v>0.108794623925147</v>
      </c>
      <c r="E14" s="22" t="n">
        <v>0.135808972225908</v>
      </c>
      <c r="F14" s="22"/>
      <c r="G14" s="22" t="n">
        <v>0.11674434853972</v>
      </c>
      <c r="H14" s="22" t="n">
        <v>0.137098820898436</v>
      </c>
      <c r="I14" s="22" t="n">
        <v>0.112926914393468</v>
      </c>
      <c r="J14" s="22"/>
      <c r="K14" s="22" t="n">
        <v>0.101684628044929</v>
      </c>
      <c r="L14" s="22" t="n">
        <v>0.130283948574547</v>
      </c>
      <c r="M14" s="22" t="n">
        <v>0.162126272108688</v>
      </c>
      <c r="N14" s="22" t="n">
        <v>0.0813083078711647</v>
      </c>
      <c r="O14" s="22" t="n">
        <v>0.12067489055988</v>
      </c>
      <c r="P14" s="22" t="n">
        <v>0.141025729414075</v>
      </c>
      <c r="Q14" s="22" t="n">
        <v>0.153800751027663</v>
      </c>
      <c r="R14" s="22" t="n">
        <v>0.0851419702306582</v>
      </c>
      <c r="S14" s="22" t="n">
        <v>0.128828244763334</v>
      </c>
      <c r="T14" s="22" t="n">
        <v>0.128318716530457</v>
      </c>
      <c r="U14" s="22" t="n">
        <v>0.121609991953553</v>
      </c>
      <c r="V14" s="22" t="n">
        <v>0.0906497199794153</v>
      </c>
      <c r="W14" s="22"/>
      <c r="X14" s="22" t="n">
        <v>0.131992861813487</v>
      </c>
      <c r="Y14" s="22" t="n">
        <v>0.108302844669199</v>
      </c>
      <c r="Z14" s="22"/>
      <c r="AA14" s="22" t="n">
        <v>0.0758491396058419</v>
      </c>
      <c r="AB14" s="22" t="n">
        <v>0.120125255627836</v>
      </c>
      <c r="AC14" s="22" t="n">
        <v>0.161652658986828</v>
      </c>
      <c r="AD14" s="22"/>
      <c r="AE14" s="22" t="n">
        <v>0.0921724812118252</v>
      </c>
      <c r="AF14" s="22" t="n">
        <v>0.130877417293165</v>
      </c>
      <c r="AG14" s="22" t="n">
        <v>0.189517175134006</v>
      </c>
      <c r="AH14" s="22"/>
      <c r="AI14" s="22" t="n">
        <v>0.0622711568270236</v>
      </c>
      <c r="AJ14" s="22" t="n">
        <v>0.130148304625784</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418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0.140728560027683</v>
      </c>
      <c r="D9" s="16" t="n">
        <v>0.14621966949845</v>
      </c>
      <c r="E9" s="16" t="n">
        <v>0.134468380603198</v>
      </c>
      <c r="F9" s="16"/>
      <c r="G9" s="16" t="n">
        <v>0.133667916891971</v>
      </c>
      <c r="H9" s="16" t="n">
        <v>0.144571842535489</v>
      </c>
      <c r="I9" s="16" t="n">
        <v>0.139941752708743</v>
      </c>
      <c r="J9" s="16"/>
      <c r="K9" s="16" t="n">
        <v>0.171024684842215</v>
      </c>
      <c r="L9" s="16" t="n">
        <v>0.125921922660712</v>
      </c>
      <c r="M9" s="16" t="n">
        <v>0.132162519530881</v>
      </c>
      <c r="N9" s="16" t="n">
        <v>0.168294240232491</v>
      </c>
      <c r="O9" s="16" t="n">
        <v>0.143210197675846</v>
      </c>
      <c r="P9" s="16" t="n">
        <v>0.159182292191733</v>
      </c>
      <c r="Q9" s="16" t="n">
        <v>0.13849923523263</v>
      </c>
      <c r="R9" s="16" t="n">
        <v>0.106790406140842</v>
      </c>
      <c r="S9" s="16" t="n">
        <v>0.118495665688453</v>
      </c>
      <c r="T9" s="16" t="n">
        <v>0.118181042405861</v>
      </c>
      <c r="U9" s="16" t="n">
        <v>0.165769312440665</v>
      </c>
      <c r="V9" s="16" t="n">
        <v>0.096290997654323</v>
      </c>
      <c r="W9" s="16"/>
      <c r="X9" s="16" t="n">
        <v>0.134363798202589</v>
      </c>
      <c r="Y9" s="16" t="n">
        <v>0.151602596844293</v>
      </c>
      <c r="Z9" s="16"/>
      <c r="AA9" s="16" t="n">
        <v>0.146173524271671</v>
      </c>
      <c r="AB9" s="16" t="n">
        <v>0.129610529266492</v>
      </c>
      <c r="AC9" s="16" t="n">
        <v>0.151666888368764</v>
      </c>
      <c r="AD9" s="16"/>
      <c r="AE9" s="16" t="n">
        <v>0.161398388582797</v>
      </c>
      <c r="AF9" s="16" t="n">
        <v>0.118984971807158</v>
      </c>
      <c r="AG9" s="16" t="n">
        <v>0.132215120484733</v>
      </c>
      <c r="AH9" s="16"/>
      <c r="AI9" s="16" t="n">
        <v>0.144359690817166</v>
      </c>
      <c r="AJ9" s="16" t="n">
        <v>0.112512713911706</v>
      </c>
    </row>
    <row r="10">
      <c r="B10" s="17" t="s">
        <v>412</v>
      </c>
      <c r="C10" s="16" t="n">
        <v>0.207987036959731</v>
      </c>
      <c r="D10" s="16" t="n">
        <v>0.20986877347067</v>
      </c>
      <c r="E10" s="16" t="n">
        <v>0.207649251681212</v>
      </c>
      <c r="F10" s="16"/>
      <c r="G10" s="16" t="n">
        <v>0.247164975737521</v>
      </c>
      <c r="H10" s="16" t="n">
        <v>0.201930223235774</v>
      </c>
      <c r="I10" s="16" t="n">
        <v>0.198148111059756</v>
      </c>
      <c r="J10" s="16"/>
      <c r="K10" s="16" t="n">
        <v>0.229967978862146</v>
      </c>
      <c r="L10" s="16" t="n">
        <v>0.208217276635151</v>
      </c>
      <c r="M10" s="16" t="n">
        <v>0.178536367416515</v>
      </c>
      <c r="N10" s="16" t="n">
        <v>0.16697780086777</v>
      </c>
      <c r="O10" s="16" t="n">
        <v>0.256211561149495</v>
      </c>
      <c r="P10" s="16" t="n">
        <v>0.139078792165784</v>
      </c>
      <c r="Q10" s="16" t="n">
        <v>0.240579287504724</v>
      </c>
      <c r="R10" s="16" t="n">
        <v>0.246531303231479</v>
      </c>
      <c r="S10" s="16" t="n">
        <v>0.242276371944731</v>
      </c>
      <c r="T10" s="16" t="n">
        <v>0.139009836104332</v>
      </c>
      <c r="U10" s="16" t="n">
        <v>0.243228163173244</v>
      </c>
      <c r="V10" s="16" t="n">
        <v>0.251004076523644</v>
      </c>
      <c r="W10" s="16"/>
      <c r="X10" s="16" t="n">
        <v>0.203361115834882</v>
      </c>
      <c r="Y10" s="16" t="n">
        <v>0.215890307813326</v>
      </c>
      <c r="Z10" s="16"/>
      <c r="AA10" s="16" t="n">
        <v>0.220906507250323</v>
      </c>
      <c r="AB10" s="16" t="n">
        <v>0.219278020059328</v>
      </c>
      <c r="AC10" s="16" t="n">
        <v>0.183553891725497</v>
      </c>
      <c r="AD10" s="16"/>
      <c r="AE10" s="16" t="n">
        <v>0.21770602264623</v>
      </c>
      <c r="AF10" s="16" t="n">
        <v>0.212398207378382</v>
      </c>
      <c r="AG10" s="16" t="n">
        <v>0.172752160085359</v>
      </c>
      <c r="AH10" s="16"/>
      <c r="AI10" s="16" t="n">
        <v>0.246391894749167</v>
      </c>
      <c r="AJ10" s="16" t="n">
        <v>0.20610667450601</v>
      </c>
    </row>
    <row r="11">
      <c r="B11" s="17" t="s">
        <v>413</v>
      </c>
      <c r="C11" s="16" t="n">
        <v>0.322834417791688</v>
      </c>
      <c r="D11" s="16" t="n">
        <v>0.307523046469491</v>
      </c>
      <c r="E11" s="16" t="n">
        <v>0.336563083188296</v>
      </c>
      <c r="F11" s="16"/>
      <c r="G11" s="16" t="n">
        <v>0.262165045946825</v>
      </c>
      <c r="H11" s="16" t="n">
        <v>0.32887782080843</v>
      </c>
      <c r="I11" s="16" t="n">
        <v>0.341174058222718</v>
      </c>
      <c r="J11" s="16"/>
      <c r="K11" s="16" t="n">
        <v>0.319752705387845</v>
      </c>
      <c r="L11" s="16" t="n">
        <v>0.299080319946078</v>
      </c>
      <c r="M11" s="16" t="n">
        <v>0.345495501169428</v>
      </c>
      <c r="N11" s="16" t="n">
        <v>0.369274631524523</v>
      </c>
      <c r="O11" s="16" t="n">
        <v>0.292705745018653</v>
      </c>
      <c r="P11" s="16" t="n">
        <v>0.368189380170492</v>
      </c>
      <c r="Q11" s="16" t="n">
        <v>0.298737498586289</v>
      </c>
      <c r="R11" s="16" t="n">
        <v>0.348651974332587</v>
      </c>
      <c r="S11" s="16" t="n">
        <v>0.2996983056559</v>
      </c>
      <c r="T11" s="16" t="n">
        <v>0.355559762116189</v>
      </c>
      <c r="U11" s="16" t="n">
        <v>0.263303410772247</v>
      </c>
      <c r="V11" s="16" t="n">
        <v>0.305884979149994</v>
      </c>
      <c r="W11" s="16"/>
      <c r="X11" s="16" t="n">
        <v>0.320311503185134</v>
      </c>
      <c r="Y11" s="16" t="n">
        <v>0.327144754465823</v>
      </c>
      <c r="Z11" s="16"/>
      <c r="AA11" s="16" t="n">
        <v>0.351684540809563</v>
      </c>
      <c r="AB11" s="16" t="n">
        <v>0.31093028723624</v>
      </c>
      <c r="AC11" s="16" t="n">
        <v>0.317920105773305</v>
      </c>
      <c r="AD11" s="16"/>
      <c r="AE11" s="16" t="n">
        <v>0.306379626510379</v>
      </c>
      <c r="AF11" s="16" t="n">
        <v>0.327784134162801</v>
      </c>
      <c r="AG11" s="16" t="n">
        <v>0.355988308547852</v>
      </c>
      <c r="AH11" s="16"/>
      <c r="AI11" s="16" t="n">
        <v>0.354310054098411</v>
      </c>
      <c r="AJ11" s="16" t="n">
        <v>0.339963829255233</v>
      </c>
    </row>
    <row r="12">
      <c r="B12" s="17" t="s">
        <v>414</v>
      </c>
      <c r="C12" s="16" t="n">
        <v>0.145381328479857</v>
      </c>
      <c r="D12" s="16" t="n">
        <v>0.162946075164497</v>
      </c>
      <c r="E12" s="16" t="n">
        <v>0.128083562917882</v>
      </c>
      <c r="F12" s="16"/>
      <c r="G12" s="16" t="n">
        <v>0.15898910410406</v>
      </c>
      <c r="H12" s="16" t="n">
        <v>0.134781031893804</v>
      </c>
      <c r="I12" s="16" t="n">
        <v>0.149868454332113</v>
      </c>
      <c r="J12" s="16"/>
      <c r="K12" s="16" t="n">
        <v>0.128712767149771</v>
      </c>
      <c r="L12" s="16" t="n">
        <v>0.154814816093715</v>
      </c>
      <c r="M12" s="16" t="n">
        <v>0.129755464095637</v>
      </c>
      <c r="N12" s="16" t="n">
        <v>0.126269428139857</v>
      </c>
      <c r="O12" s="16" t="n">
        <v>0.131750818281751</v>
      </c>
      <c r="P12" s="16" t="n">
        <v>0.174310840358848</v>
      </c>
      <c r="Q12" s="16" t="n">
        <v>0.105649892842923</v>
      </c>
      <c r="R12" s="16" t="n">
        <v>0.135280617607621</v>
      </c>
      <c r="S12" s="16" t="n">
        <v>0.154954768431905</v>
      </c>
      <c r="T12" s="16" t="n">
        <v>0.165711696017382</v>
      </c>
      <c r="U12" s="16" t="n">
        <v>0.183049139510292</v>
      </c>
      <c r="V12" s="16" t="n">
        <v>0.214293826767851</v>
      </c>
      <c r="W12" s="16"/>
      <c r="X12" s="16" t="n">
        <v>0.155436806352479</v>
      </c>
      <c r="Y12" s="16" t="n">
        <v>0.128201795356655</v>
      </c>
      <c r="Z12" s="16"/>
      <c r="AA12" s="16" t="n">
        <v>0.160653469626296</v>
      </c>
      <c r="AB12" s="16" t="n">
        <v>0.151046803568038</v>
      </c>
      <c r="AC12" s="16" t="n">
        <v>0.126773376020138</v>
      </c>
      <c r="AD12" s="16"/>
      <c r="AE12" s="16" t="n">
        <v>0.150730143538353</v>
      </c>
      <c r="AF12" s="16" t="n">
        <v>0.152334868482851</v>
      </c>
      <c r="AG12" s="16" t="n">
        <v>0.116331514190168</v>
      </c>
      <c r="AH12" s="16"/>
      <c r="AI12" s="16" t="n">
        <v>0.141964672804361</v>
      </c>
      <c r="AJ12" s="16" t="n">
        <v>0.167715124512458</v>
      </c>
    </row>
    <row r="13">
      <c r="B13" s="17" t="s">
        <v>415</v>
      </c>
      <c r="C13" s="16" t="n">
        <v>0.0606634317932889</v>
      </c>
      <c r="D13" s="16" t="n">
        <v>0.0592047466935337</v>
      </c>
      <c r="E13" s="16" t="n">
        <v>0.0627233809613813</v>
      </c>
      <c r="F13" s="16"/>
      <c r="G13" s="16" t="n">
        <v>0.0640425773102242</v>
      </c>
      <c r="H13" s="16" t="n">
        <v>0.0530510967873531</v>
      </c>
      <c r="I13" s="16" t="n">
        <v>0.0664106958248748</v>
      </c>
      <c r="J13" s="16"/>
      <c r="K13" s="16" t="n">
        <v>0.0584954209424562</v>
      </c>
      <c r="L13" s="16" t="n">
        <v>0.0607064850523937</v>
      </c>
      <c r="M13" s="16" t="n">
        <v>0.067019488012754</v>
      </c>
      <c r="N13" s="16" t="n">
        <v>0.0498134752024687</v>
      </c>
      <c r="O13" s="16" t="n">
        <v>0.0535725087676346</v>
      </c>
      <c r="P13" s="16" t="n">
        <v>0.0604055688030527</v>
      </c>
      <c r="Q13" s="16" t="n">
        <v>0.0692303569962303</v>
      </c>
      <c r="R13" s="16" t="n">
        <v>0.0599375353646499</v>
      </c>
      <c r="S13" s="16" t="n">
        <v>0.0686256861815724</v>
      </c>
      <c r="T13" s="16" t="n">
        <v>0.0792069734927867</v>
      </c>
      <c r="U13" s="16" t="n">
        <v>0.031945625778572</v>
      </c>
      <c r="V13" s="16" t="n">
        <v>0.0418763999247722</v>
      </c>
      <c r="W13" s="16"/>
      <c r="X13" s="16" t="n">
        <v>0.0603361468537402</v>
      </c>
      <c r="Y13" s="16" t="n">
        <v>0.0612225899487667</v>
      </c>
      <c r="Z13" s="16"/>
      <c r="AA13" s="16" t="n">
        <v>0.0488959056750271</v>
      </c>
      <c r="AB13" s="16" t="n">
        <v>0.0680467605562211</v>
      </c>
      <c r="AC13" s="16" t="n">
        <v>0.0592868339669386</v>
      </c>
      <c r="AD13" s="16"/>
      <c r="AE13" s="16" t="n">
        <v>0.055351354361019</v>
      </c>
      <c r="AF13" s="16" t="n">
        <v>0.0593392890237715</v>
      </c>
      <c r="AG13" s="16" t="n">
        <v>0.0776022508259803</v>
      </c>
      <c r="AH13" s="16"/>
      <c r="AI13" s="16" t="n">
        <v>0.0495773336631989</v>
      </c>
      <c r="AJ13" s="16" t="n">
        <v>0.0707572951536293</v>
      </c>
    </row>
    <row r="14">
      <c r="B14" s="17" t="s">
        <v>94</v>
      </c>
      <c r="C14" s="22" t="n">
        <v>0.122405224947752</v>
      </c>
      <c r="D14" s="22" t="n">
        <v>0.114237688703359</v>
      </c>
      <c r="E14" s="22" t="n">
        <v>0.130512340648032</v>
      </c>
      <c r="F14" s="22"/>
      <c r="G14" s="22" t="n">
        <v>0.133970380009399</v>
      </c>
      <c r="H14" s="22" t="n">
        <v>0.136787984739149</v>
      </c>
      <c r="I14" s="22" t="n">
        <v>0.104456927851795</v>
      </c>
      <c r="J14" s="22"/>
      <c r="K14" s="22" t="n">
        <v>0.0920464428155675</v>
      </c>
      <c r="L14" s="22" t="n">
        <v>0.15125917961195</v>
      </c>
      <c r="M14" s="22" t="n">
        <v>0.147030659774785</v>
      </c>
      <c r="N14" s="22" t="n">
        <v>0.11937042403289</v>
      </c>
      <c r="O14" s="22" t="n">
        <v>0.12254916910662</v>
      </c>
      <c r="P14" s="22" t="n">
        <v>0.0988331263100905</v>
      </c>
      <c r="Q14" s="22" t="n">
        <v>0.147303728837204</v>
      </c>
      <c r="R14" s="22" t="n">
        <v>0.102808163322821</v>
      </c>
      <c r="S14" s="22" t="n">
        <v>0.115949202097438</v>
      </c>
      <c r="T14" s="22" t="n">
        <v>0.14233068986345</v>
      </c>
      <c r="U14" s="22" t="n">
        <v>0.11270434832498</v>
      </c>
      <c r="V14" s="22" t="n">
        <v>0.0906497199794153</v>
      </c>
      <c r="W14" s="22"/>
      <c r="X14" s="22" t="n">
        <v>0.126190629571176</v>
      </c>
      <c r="Y14" s="22" t="n">
        <v>0.115937955571137</v>
      </c>
      <c r="Z14" s="22"/>
      <c r="AA14" s="22" t="n">
        <v>0.0716860523671201</v>
      </c>
      <c r="AB14" s="22" t="n">
        <v>0.121087599313681</v>
      </c>
      <c r="AC14" s="22" t="n">
        <v>0.160798904145357</v>
      </c>
      <c r="AD14" s="22"/>
      <c r="AE14" s="22" t="n">
        <v>0.108434464361222</v>
      </c>
      <c r="AF14" s="22" t="n">
        <v>0.129158529145037</v>
      </c>
      <c r="AG14" s="22" t="n">
        <v>0.145110645865908</v>
      </c>
      <c r="AH14" s="22"/>
      <c r="AI14" s="22" t="n">
        <v>0.0633963538676964</v>
      </c>
      <c r="AJ14" s="22" t="n">
        <v>0.102944362660964</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419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0.107632811514439</v>
      </c>
      <c r="D9" s="16" t="n">
        <v>0.123242481964229</v>
      </c>
      <c r="E9" s="16" t="n">
        <v>0.0934266501343137</v>
      </c>
      <c r="F9" s="16"/>
      <c r="G9" s="16" t="n">
        <v>0.117382696605298</v>
      </c>
      <c r="H9" s="16" t="n">
        <v>0.106696471469787</v>
      </c>
      <c r="I9" s="16" t="n">
        <v>0.104653098638225</v>
      </c>
      <c r="J9" s="16"/>
      <c r="K9" s="16" t="n">
        <v>0.156731226304754</v>
      </c>
      <c r="L9" s="16" t="n">
        <v>0.0850834091075412</v>
      </c>
      <c r="M9" s="16" t="n">
        <v>0.101077547712775</v>
      </c>
      <c r="N9" s="16" t="n">
        <v>0.109440078026374</v>
      </c>
      <c r="O9" s="16" t="n">
        <v>0.113508239212767</v>
      </c>
      <c r="P9" s="16" t="n">
        <v>0.0990006307871787</v>
      </c>
      <c r="Q9" s="16" t="n">
        <v>0.10880709361822</v>
      </c>
      <c r="R9" s="16" t="n">
        <v>0.0795096600798023</v>
      </c>
      <c r="S9" s="16" t="n">
        <v>0.121944443162699</v>
      </c>
      <c r="T9" s="16" t="n">
        <v>0.0797487010107147</v>
      </c>
      <c r="U9" s="16" t="n">
        <v>0.134769897988288</v>
      </c>
      <c r="V9" s="16" t="n">
        <v>0</v>
      </c>
      <c r="W9" s="16"/>
      <c r="X9" s="16" t="n">
        <v>0.0763775086802512</v>
      </c>
      <c r="Y9" s="16" t="n">
        <v>0.161031716779561</v>
      </c>
      <c r="Z9" s="16"/>
      <c r="AA9" s="16" t="n">
        <v>0.124704680788555</v>
      </c>
      <c r="AB9" s="16" t="n">
        <v>0.0978947710415372</v>
      </c>
      <c r="AC9" s="16" t="n">
        <v>0.108327950353326</v>
      </c>
      <c r="AD9" s="16"/>
      <c r="AE9" s="16" t="n">
        <v>0.121522593260542</v>
      </c>
      <c r="AF9" s="16" t="n">
        <v>0.0976996851155604</v>
      </c>
      <c r="AG9" s="16" t="n">
        <v>0.0919284199313178</v>
      </c>
      <c r="AH9" s="16"/>
      <c r="AI9" s="16" t="n">
        <v>0.12990454744346</v>
      </c>
      <c r="AJ9" s="16" t="n">
        <v>0.0861824710621949</v>
      </c>
    </row>
    <row r="10">
      <c r="B10" s="17" t="s">
        <v>412</v>
      </c>
      <c r="C10" s="16" t="n">
        <v>0.200394480771895</v>
      </c>
      <c r="D10" s="16" t="n">
        <v>0.199237075461414</v>
      </c>
      <c r="E10" s="16" t="n">
        <v>0.203898072185586</v>
      </c>
      <c r="F10" s="16"/>
      <c r="G10" s="16" t="n">
        <v>0.173659781889495</v>
      </c>
      <c r="H10" s="16" t="n">
        <v>0.205512692165226</v>
      </c>
      <c r="I10" s="16" t="n">
        <v>0.206192033293226</v>
      </c>
      <c r="J10" s="16"/>
      <c r="K10" s="16" t="n">
        <v>0.210812777381702</v>
      </c>
      <c r="L10" s="16" t="n">
        <v>0.155803546980758</v>
      </c>
      <c r="M10" s="16" t="n">
        <v>0.155213702171955</v>
      </c>
      <c r="N10" s="16" t="n">
        <v>0.146985296849693</v>
      </c>
      <c r="O10" s="16" t="n">
        <v>0.202323823983532</v>
      </c>
      <c r="P10" s="16" t="n">
        <v>0.222589723737481</v>
      </c>
      <c r="Q10" s="16" t="n">
        <v>0.212916802156614</v>
      </c>
      <c r="R10" s="16" t="n">
        <v>0.165200015116899</v>
      </c>
      <c r="S10" s="16" t="n">
        <v>0.206654237338876</v>
      </c>
      <c r="T10" s="16" t="n">
        <v>0.304953366879797</v>
      </c>
      <c r="U10" s="16" t="n">
        <v>0.190057427955464</v>
      </c>
      <c r="V10" s="16" t="n">
        <v>0.282079866645384</v>
      </c>
      <c r="W10" s="16"/>
      <c r="X10" s="16" t="n">
        <v>0.20242759216282</v>
      </c>
      <c r="Y10" s="16" t="n">
        <v>0.196920960674094</v>
      </c>
      <c r="Z10" s="16"/>
      <c r="AA10" s="16" t="n">
        <v>0.236421165811328</v>
      </c>
      <c r="AB10" s="16" t="n">
        <v>0.184857752522849</v>
      </c>
      <c r="AC10" s="16" t="n">
        <v>0.195155755193888</v>
      </c>
      <c r="AD10" s="16"/>
      <c r="AE10" s="16" t="n">
        <v>0.237345143474291</v>
      </c>
      <c r="AF10" s="16" t="n">
        <v>0.182432063271834</v>
      </c>
      <c r="AG10" s="16" t="n">
        <v>0.140557204191485</v>
      </c>
      <c r="AH10" s="16"/>
      <c r="AI10" s="16" t="n">
        <v>0.205193824115663</v>
      </c>
      <c r="AJ10" s="16" t="n">
        <v>0.20296612372675</v>
      </c>
    </row>
    <row r="11">
      <c r="B11" s="17" t="s">
        <v>413</v>
      </c>
      <c r="C11" s="16" t="n">
        <v>0.345846065843023</v>
      </c>
      <c r="D11" s="16" t="n">
        <v>0.339696622935905</v>
      </c>
      <c r="E11" s="16" t="n">
        <v>0.351985134106922</v>
      </c>
      <c r="F11" s="16"/>
      <c r="G11" s="16" t="n">
        <v>0.308181545432366</v>
      </c>
      <c r="H11" s="16" t="n">
        <v>0.349943919483738</v>
      </c>
      <c r="I11" s="16" t="n">
        <v>0.356909708153206</v>
      </c>
      <c r="J11" s="16"/>
      <c r="K11" s="16" t="n">
        <v>0.324491436325843</v>
      </c>
      <c r="L11" s="16" t="n">
        <v>0.377930897576344</v>
      </c>
      <c r="M11" s="16" t="n">
        <v>0.374666568428978</v>
      </c>
      <c r="N11" s="16" t="n">
        <v>0.32742222392653</v>
      </c>
      <c r="O11" s="16" t="n">
        <v>0.332685588914844</v>
      </c>
      <c r="P11" s="16" t="n">
        <v>0.308280290633178</v>
      </c>
      <c r="Q11" s="16" t="n">
        <v>0.302368519471775</v>
      </c>
      <c r="R11" s="16" t="n">
        <v>0.397180179233286</v>
      </c>
      <c r="S11" s="16" t="n">
        <v>0.330800925853093</v>
      </c>
      <c r="T11" s="16" t="n">
        <v>0.372588052631667</v>
      </c>
      <c r="U11" s="16" t="n">
        <v>0.371346375902703</v>
      </c>
      <c r="V11" s="16" t="n">
        <v>0.439075819511331</v>
      </c>
      <c r="W11" s="16"/>
      <c r="X11" s="16" t="n">
        <v>0.363339104264249</v>
      </c>
      <c r="Y11" s="16" t="n">
        <v>0.315959646043806</v>
      </c>
      <c r="Z11" s="16"/>
      <c r="AA11" s="16" t="n">
        <v>0.358486324746571</v>
      </c>
      <c r="AB11" s="16" t="n">
        <v>0.364460593593133</v>
      </c>
      <c r="AC11" s="16" t="n">
        <v>0.311818994015872</v>
      </c>
      <c r="AD11" s="16"/>
      <c r="AE11" s="16" t="n">
        <v>0.338889261633498</v>
      </c>
      <c r="AF11" s="16" t="n">
        <v>0.341647038536224</v>
      </c>
      <c r="AG11" s="16" t="n">
        <v>0.373289702431072</v>
      </c>
      <c r="AH11" s="16"/>
      <c r="AI11" s="16" t="n">
        <v>0.385911511959819</v>
      </c>
      <c r="AJ11" s="16" t="n">
        <v>0.370367681198706</v>
      </c>
    </row>
    <row r="12">
      <c r="B12" s="17" t="s">
        <v>414</v>
      </c>
      <c r="C12" s="16" t="n">
        <v>0.147550088920907</v>
      </c>
      <c r="D12" s="16" t="n">
        <v>0.148020388743192</v>
      </c>
      <c r="E12" s="16" t="n">
        <v>0.147065831074361</v>
      </c>
      <c r="F12" s="16"/>
      <c r="G12" s="16" t="n">
        <v>0.168049444249537</v>
      </c>
      <c r="H12" s="16" t="n">
        <v>0.139781254115641</v>
      </c>
      <c r="I12" s="16" t="n">
        <v>0.146681163797556</v>
      </c>
      <c r="J12" s="16"/>
      <c r="K12" s="16" t="n">
        <v>0.115312565629917</v>
      </c>
      <c r="L12" s="16" t="n">
        <v>0.155336245617309</v>
      </c>
      <c r="M12" s="16" t="n">
        <v>0.11131978118773</v>
      </c>
      <c r="N12" s="16" t="n">
        <v>0.20553544280931</v>
      </c>
      <c r="O12" s="16" t="n">
        <v>0.21850540815085</v>
      </c>
      <c r="P12" s="16" t="n">
        <v>0.190033561562083</v>
      </c>
      <c r="Q12" s="16" t="n">
        <v>0.137461264624398</v>
      </c>
      <c r="R12" s="16" t="n">
        <v>0.0931350517848385</v>
      </c>
      <c r="S12" s="16" t="n">
        <v>0.151935445982276</v>
      </c>
      <c r="T12" s="16" t="n">
        <v>0.123312078820375</v>
      </c>
      <c r="U12" s="16" t="n">
        <v>0.111964815282489</v>
      </c>
      <c r="V12" s="16" t="n">
        <v>0.0919035962095466</v>
      </c>
      <c r="W12" s="16"/>
      <c r="X12" s="16" t="n">
        <v>0.146283817390447</v>
      </c>
      <c r="Y12" s="16" t="n">
        <v>0.149713482245031</v>
      </c>
      <c r="Z12" s="16"/>
      <c r="AA12" s="16" t="n">
        <v>0.163930510134238</v>
      </c>
      <c r="AB12" s="16" t="n">
        <v>0.149044055175708</v>
      </c>
      <c r="AC12" s="16" t="n">
        <v>0.133721283131202</v>
      </c>
      <c r="AD12" s="16"/>
      <c r="AE12" s="16" t="n">
        <v>0.136970904605282</v>
      </c>
      <c r="AF12" s="16" t="n">
        <v>0.163348200651404</v>
      </c>
      <c r="AG12" s="16" t="n">
        <v>0.141942793934194</v>
      </c>
      <c r="AH12" s="16"/>
      <c r="AI12" s="16" t="n">
        <v>0.156318703788986</v>
      </c>
      <c r="AJ12" s="16" t="n">
        <v>0.161945805490033</v>
      </c>
    </row>
    <row r="13">
      <c r="B13" s="17" t="s">
        <v>415</v>
      </c>
      <c r="C13" s="16" t="n">
        <v>0.0493180773838714</v>
      </c>
      <c r="D13" s="16" t="n">
        <v>0.0496984760930566</v>
      </c>
      <c r="E13" s="16" t="n">
        <v>0.0493327930286108</v>
      </c>
      <c r="F13" s="16"/>
      <c r="G13" s="16" t="n">
        <v>0.0586147287937679</v>
      </c>
      <c r="H13" s="16" t="n">
        <v>0.0456883635197409</v>
      </c>
      <c r="I13" s="16" t="n">
        <v>0.049023066109355</v>
      </c>
      <c r="J13" s="16"/>
      <c r="K13" s="16" t="n">
        <v>0.0656389258275734</v>
      </c>
      <c r="L13" s="16" t="n">
        <v>0.0505285928837705</v>
      </c>
      <c r="M13" s="16" t="n">
        <v>0.0481593118997996</v>
      </c>
      <c r="N13" s="16" t="n">
        <v>0.0410085136726807</v>
      </c>
      <c r="O13" s="16" t="n">
        <v>0.0294108228654485</v>
      </c>
      <c r="P13" s="16" t="n">
        <v>0.0466943536188237</v>
      </c>
      <c r="Q13" s="16" t="n">
        <v>0.0527885580132204</v>
      </c>
      <c r="R13" s="16" t="n">
        <v>0.0744256238038509</v>
      </c>
      <c r="S13" s="16" t="n">
        <v>0.0596374223336707</v>
      </c>
      <c r="T13" s="16" t="n">
        <v>0.0250263084741289</v>
      </c>
      <c r="U13" s="16" t="n">
        <v>0.043710344078943</v>
      </c>
      <c r="V13" s="16" t="n">
        <v>0.0418763999247722</v>
      </c>
      <c r="W13" s="16"/>
      <c r="X13" s="16" t="n">
        <v>0.048445004131891</v>
      </c>
      <c r="Y13" s="16" t="n">
        <v>0.0508097012570857</v>
      </c>
      <c r="Z13" s="16"/>
      <c r="AA13" s="16" t="n">
        <v>0.0332045157283511</v>
      </c>
      <c r="AB13" s="16" t="n">
        <v>0.0447730865262769</v>
      </c>
      <c r="AC13" s="16" t="n">
        <v>0.0670350352964057</v>
      </c>
      <c r="AD13" s="16"/>
      <c r="AE13" s="16" t="n">
        <v>0.0484859289074675</v>
      </c>
      <c r="AF13" s="16" t="n">
        <v>0.0457417515282234</v>
      </c>
      <c r="AG13" s="16" t="n">
        <v>0.0591609584881244</v>
      </c>
      <c r="AH13" s="16"/>
      <c r="AI13" s="16" t="n">
        <v>0.0313967335311172</v>
      </c>
      <c r="AJ13" s="16" t="n">
        <v>0.04735254267133</v>
      </c>
    </row>
    <row r="14">
      <c r="B14" s="17" t="s">
        <v>94</v>
      </c>
      <c r="C14" s="22" t="n">
        <v>0.149258475565864</v>
      </c>
      <c r="D14" s="22" t="n">
        <v>0.140104954802203</v>
      </c>
      <c r="E14" s="22" t="n">
        <v>0.154291519470207</v>
      </c>
      <c r="F14" s="22"/>
      <c r="G14" s="22" t="n">
        <v>0.174111803029536</v>
      </c>
      <c r="H14" s="22" t="n">
        <v>0.152377299245867</v>
      </c>
      <c r="I14" s="22" t="n">
        <v>0.136540930008431</v>
      </c>
      <c r="J14" s="22"/>
      <c r="K14" s="22" t="n">
        <v>0.127013068530211</v>
      </c>
      <c r="L14" s="22" t="n">
        <v>0.175317307834278</v>
      </c>
      <c r="M14" s="22" t="n">
        <v>0.209563088598762</v>
      </c>
      <c r="N14" s="22" t="n">
        <v>0.169608444715412</v>
      </c>
      <c r="O14" s="22" t="n">
        <v>0.10356611687256</v>
      </c>
      <c r="P14" s="22" t="n">
        <v>0.133401439661256</v>
      </c>
      <c r="Q14" s="22" t="n">
        <v>0.185657762115773</v>
      </c>
      <c r="R14" s="22" t="n">
        <v>0.190549469981324</v>
      </c>
      <c r="S14" s="22" t="n">
        <v>0.129027525329385</v>
      </c>
      <c r="T14" s="22" t="n">
        <v>0.0943714921833176</v>
      </c>
      <c r="U14" s="22" t="n">
        <v>0.148151138792114</v>
      </c>
      <c r="V14" s="22" t="n">
        <v>0.145064317708966</v>
      </c>
      <c r="W14" s="22"/>
      <c r="X14" s="22" t="n">
        <v>0.163126973370341</v>
      </c>
      <c r="Y14" s="22" t="n">
        <v>0.125564493000423</v>
      </c>
      <c r="Z14" s="22"/>
      <c r="AA14" s="22" t="n">
        <v>0.0832528027909561</v>
      </c>
      <c r="AB14" s="22" t="n">
        <v>0.158969741140495</v>
      </c>
      <c r="AC14" s="22" t="n">
        <v>0.183940982009307</v>
      </c>
      <c r="AD14" s="22"/>
      <c r="AE14" s="22" t="n">
        <v>0.116786168118919</v>
      </c>
      <c r="AF14" s="22" t="n">
        <v>0.169131260896754</v>
      </c>
      <c r="AG14" s="22" t="n">
        <v>0.193120921023807</v>
      </c>
      <c r="AH14" s="22"/>
      <c r="AI14" s="22" t="n">
        <v>0.0912746791609544</v>
      </c>
      <c r="AJ14" s="22" t="n">
        <v>0.131185375850987</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0.120294381837678</v>
      </c>
      <c r="D9" s="16" t="n">
        <v>0.137506538677353</v>
      </c>
      <c r="E9" s="16" t="n">
        <v>0.105350671360931</v>
      </c>
      <c r="F9" s="16"/>
      <c r="G9" s="16" t="n">
        <v>0.129104140422107</v>
      </c>
      <c r="H9" s="16" t="n">
        <v>0.130936753489226</v>
      </c>
      <c r="I9" s="16" t="n">
        <v>0.106914102372728</v>
      </c>
      <c r="J9" s="16"/>
      <c r="K9" s="16" t="n">
        <v>0.17026283454999</v>
      </c>
      <c r="L9" s="16" t="n">
        <v>0.110005657792645</v>
      </c>
      <c r="M9" s="16" t="n">
        <v>0.0790612523695979</v>
      </c>
      <c r="N9" s="16" t="n">
        <v>0.105319103984981</v>
      </c>
      <c r="O9" s="16" t="n">
        <v>0.139935383212545</v>
      </c>
      <c r="P9" s="16" t="n">
        <v>0.119162716673647</v>
      </c>
      <c r="Q9" s="16" t="n">
        <v>0.111041169190001</v>
      </c>
      <c r="R9" s="16" t="n">
        <v>0.158244520125292</v>
      </c>
      <c r="S9" s="16" t="n">
        <v>0.134015771599137</v>
      </c>
      <c r="T9" s="16" t="n">
        <v>0.06739064521508</v>
      </c>
      <c r="U9" s="16" t="n">
        <v>0.132435006807371</v>
      </c>
      <c r="V9" s="16" t="n">
        <v>0.0811029864065147</v>
      </c>
      <c r="W9" s="16"/>
      <c r="X9" s="16" t="n">
        <v>0.109386580552208</v>
      </c>
      <c r="Y9" s="16" t="n">
        <v>0.138930088251519</v>
      </c>
      <c r="Z9" s="16"/>
      <c r="AA9" s="16" t="n">
        <v>0.109347794251055</v>
      </c>
      <c r="AB9" s="16" t="n">
        <v>0.116836115268663</v>
      </c>
      <c r="AC9" s="16" t="n">
        <v>0.132826012248898</v>
      </c>
      <c r="AD9" s="16"/>
      <c r="AE9" s="16" t="n">
        <v>0.1253082081137</v>
      </c>
      <c r="AF9" s="16" t="n">
        <v>0.123828485333423</v>
      </c>
      <c r="AG9" s="16" t="n">
        <v>0.0994317941095916</v>
      </c>
      <c r="AH9" s="16"/>
      <c r="AI9" s="16" t="n">
        <v>0.114178388257168</v>
      </c>
      <c r="AJ9" s="16" t="n">
        <v>0.101803583276037</v>
      </c>
    </row>
    <row r="10">
      <c r="B10" s="17" t="s">
        <v>412</v>
      </c>
      <c r="C10" s="16" t="n">
        <v>0.192793709690991</v>
      </c>
      <c r="D10" s="16" t="n">
        <v>0.202189761873381</v>
      </c>
      <c r="E10" s="16" t="n">
        <v>0.184518762280982</v>
      </c>
      <c r="F10" s="16"/>
      <c r="G10" s="16" t="n">
        <v>0.200473563786533</v>
      </c>
      <c r="H10" s="16" t="n">
        <v>0.196083958849156</v>
      </c>
      <c r="I10" s="16" t="n">
        <v>0.186699504597641</v>
      </c>
      <c r="J10" s="16"/>
      <c r="K10" s="16" t="n">
        <v>0.188658297095096</v>
      </c>
      <c r="L10" s="16" t="n">
        <v>0.162791475532362</v>
      </c>
      <c r="M10" s="16" t="n">
        <v>0.18969016680045</v>
      </c>
      <c r="N10" s="16" t="n">
        <v>0.197121322564334</v>
      </c>
      <c r="O10" s="16" t="n">
        <v>0.193106722534975</v>
      </c>
      <c r="P10" s="16" t="n">
        <v>0.176408531731266</v>
      </c>
      <c r="Q10" s="16" t="n">
        <v>0.211138542338522</v>
      </c>
      <c r="R10" s="16" t="n">
        <v>0.152160374418489</v>
      </c>
      <c r="S10" s="16" t="n">
        <v>0.188788263955932</v>
      </c>
      <c r="T10" s="16" t="n">
        <v>0.228385234417871</v>
      </c>
      <c r="U10" s="16" t="n">
        <v>0.199221936212485</v>
      </c>
      <c r="V10" s="16" t="n">
        <v>0.312030074615328</v>
      </c>
      <c r="W10" s="16"/>
      <c r="X10" s="16" t="n">
        <v>0.185907502097402</v>
      </c>
      <c r="Y10" s="16" t="n">
        <v>0.204558623596218</v>
      </c>
      <c r="Z10" s="16"/>
      <c r="AA10" s="16" t="n">
        <v>0.209742434860244</v>
      </c>
      <c r="AB10" s="16" t="n">
        <v>0.193382356467784</v>
      </c>
      <c r="AC10" s="16" t="n">
        <v>0.17976536056961</v>
      </c>
      <c r="AD10" s="16"/>
      <c r="AE10" s="16" t="n">
        <v>0.221435894261662</v>
      </c>
      <c r="AF10" s="16" t="n">
        <v>0.174802630801868</v>
      </c>
      <c r="AG10" s="16" t="n">
        <v>0.155091422440965</v>
      </c>
      <c r="AH10" s="16"/>
      <c r="AI10" s="16" t="n">
        <v>0.214565660983547</v>
      </c>
      <c r="AJ10" s="16" t="n">
        <v>0.176468210513686</v>
      </c>
    </row>
    <row r="11">
      <c r="B11" s="17" t="s">
        <v>413</v>
      </c>
      <c r="C11" s="16" t="n">
        <v>0.329198227029574</v>
      </c>
      <c r="D11" s="16" t="n">
        <v>0.313413350250638</v>
      </c>
      <c r="E11" s="16" t="n">
        <v>0.342311720188702</v>
      </c>
      <c r="F11" s="16"/>
      <c r="G11" s="16" t="n">
        <v>0.285789010393319</v>
      </c>
      <c r="H11" s="16" t="n">
        <v>0.317642536468602</v>
      </c>
      <c r="I11" s="16" t="n">
        <v>0.357093555893206</v>
      </c>
      <c r="J11" s="16"/>
      <c r="K11" s="16" t="n">
        <v>0.343785056524588</v>
      </c>
      <c r="L11" s="16" t="n">
        <v>0.278559834255339</v>
      </c>
      <c r="M11" s="16" t="n">
        <v>0.335149929659071</v>
      </c>
      <c r="N11" s="16" t="n">
        <v>0.404191731190644</v>
      </c>
      <c r="O11" s="16" t="n">
        <v>0.321621384429562</v>
      </c>
      <c r="P11" s="16" t="n">
        <v>0.343983856993491</v>
      </c>
      <c r="Q11" s="16" t="n">
        <v>0.249827680311897</v>
      </c>
      <c r="R11" s="16" t="n">
        <v>0.363329532567185</v>
      </c>
      <c r="S11" s="16" t="n">
        <v>0.347795558000425</v>
      </c>
      <c r="T11" s="16" t="n">
        <v>0.380912188432016</v>
      </c>
      <c r="U11" s="16" t="n">
        <v>0.309007921546504</v>
      </c>
      <c r="V11" s="16" t="n">
        <v>0.21530197902565</v>
      </c>
      <c r="W11" s="16"/>
      <c r="X11" s="16" t="n">
        <v>0.332492420096757</v>
      </c>
      <c r="Y11" s="16" t="n">
        <v>0.323570180344098</v>
      </c>
      <c r="Z11" s="16"/>
      <c r="AA11" s="16" t="n">
        <v>0.371110572181897</v>
      </c>
      <c r="AB11" s="16" t="n">
        <v>0.319847420430742</v>
      </c>
      <c r="AC11" s="16" t="n">
        <v>0.311434696866006</v>
      </c>
      <c r="AD11" s="16"/>
      <c r="AE11" s="16" t="n">
        <v>0.332335413448227</v>
      </c>
      <c r="AF11" s="16" t="n">
        <v>0.337770204148098</v>
      </c>
      <c r="AG11" s="16" t="n">
        <v>0.302570411541165</v>
      </c>
      <c r="AH11" s="16"/>
      <c r="AI11" s="16" t="n">
        <v>0.365068166987977</v>
      </c>
      <c r="AJ11" s="16" t="n">
        <v>0.350487450685838</v>
      </c>
    </row>
    <row r="12">
      <c r="B12" s="17" t="s">
        <v>414</v>
      </c>
      <c r="C12" s="16" t="n">
        <v>0.118145613614208</v>
      </c>
      <c r="D12" s="16" t="n">
        <v>0.118893620870561</v>
      </c>
      <c r="E12" s="16" t="n">
        <v>0.119580060869958</v>
      </c>
      <c r="F12" s="16"/>
      <c r="G12" s="16" t="n">
        <v>0.115684519097073</v>
      </c>
      <c r="H12" s="16" t="n">
        <v>0.115046756107118</v>
      </c>
      <c r="I12" s="16" t="n">
        <v>0.122000566813886</v>
      </c>
      <c r="J12" s="16"/>
      <c r="K12" s="16" t="n">
        <v>0.0937772268740958</v>
      </c>
      <c r="L12" s="16" t="n">
        <v>0.149500985856021</v>
      </c>
      <c r="M12" s="16" t="n">
        <v>0.139408020693911</v>
      </c>
      <c r="N12" s="16" t="n">
        <v>0.077131012493953</v>
      </c>
      <c r="O12" s="16" t="n">
        <v>0.125910332344117</v>
      </c>
      <c r="P12" s="16" t="n">
        <v>0.132029115699139</v>
      </c>
      <c r="Q12" s="16" t="n">
        <v>0.141678089867079</v>
      </c>
      <c r="R12" s="16" t="n">
        <v>0.0655184310865967</v>
      </c>
      <c r="S12" s="16" t="n">
        <v>0.109893908678475</v>
      </c>
      <c r="T12" s="16" t="n">
        <v>0.125018993996666</v>
      </c>
      <c r="U12" s="16" t="n">
        <v>0.0788578732705352</v>
      </c>
      <c r="V12" s="16" t="n">
        <v>0.177127897956156</v>
      </c>
      <c r="W12" s="16"/>
      <c r="X12" s="16" t="n">
        <v>0.130766084171147</v>
      </c>
      <c r="Y12" s="16" t="n">
        <v>0.0965838544705997</v>
      </c>
      <c r="Z12" s="16"/>
      <c r="AA12" s="16" t="n">
        <v>0.123844948091974</v>
      </c>
      <c r="AB12" s="16" t="n">
        <v>0.125288363680793</v>
      </c>
      <c r="AC12" s="16" t="n">
        <v>0.104475577641619</v>
      </c>
      <c r="AD12" s="16"/>
      <c r="AE12" s="16" t="n">
        <v>0.124002729983624</v>
      </c>
      <c r="AF12" s="16" t="n">
        <v>0.110786714718099</v>
      </c>
      <c r="AG12" s="16" t="n">
        <v>0.118288752656111</v>
      </c>
      <c r="AH12" s="16"/>
      <c r="AI12" s="16" t="n">
        <v>0.118238555393792</v>
      </c>
      <c r="AJ12" s="16" t="n">
        <v>0.130716759941462</v>
      </c>
    </row>
    <row r="13">
      <c r="B13" s="17" t="s">
        <v>415</v>
      </c>
      <c r="C13" s="16" t="n">
        <v>0.0566710047574323</v>
      </c>
      <c r="D13" s="16" t="n">
        <v>0.0465160497025163</v>
      </c>
      <c r="E13" s="16" t="n">
        <v>0.0671997774682396</v>
      </c>
      <c r="F13" s="16"/>
      <c r="G13" s="16" t="n">
        <v>0.0438295383213449</v>
      </c>
      <c r="H13" s="16" t="n">
        <v>0.0616770991525745</v>
      </c>
      <c r="I13" s="16" t="n">
        <v>0.0570856022912245</v>
      </c>
      <c r="J13" s="16"/>
      <c r="K13" s="16" t="n">
        <v>0.0595539051520689</v>
      </c>
      <c r="L13" s="16" t="n">
        <v>0.075760268654028</v>
      </c>
      <c r="M13" s="16" t="n">
        <v>0.0338306256134961</v>
      </c>
      <c r="N13" s="16" t="n">
        <v>0.0713314912115297</v>
      </c>
      <c r="O13" s="16" t="n">
        <v>0.030409098557599</v>
      </c>
      <c r="P13" s="16" t="n">
        <v>0.0650321528848338</v>
      </c>
      <c r="Q13" s="16" t="n">
        <v>0.0635274481553399</v>
      </c>
      <c r="R13" s="16" t="n">
        <v>0.064473297765697</v>
      </c>
      <c r="S13" s="16" t="n">
        <v>0.0379707979323776</v>
      </c>
      <c r="T13" s="16" t="n">
        <v>0.0405071931364246</v>
      </c>
      <c r="U13" s="16" t="n">
        <v>0.0811993461349562</v>
      </c>
      <c r="V13" s="16" t="n">
        <v>0.0672530151256617</v>
      </c>
      <c r="W13" s="16"/>
      <c r="X13" s="16" t="n">
        <v>0.0509340851386542</v>
      </c>
      <c r="Y13" s="16" t="n">
        <v>0.0664723888253436</v>
      </c>
      <c r="Z13" s="16"/>
      <c r="AA13" s="16" t="n">
        <v>0.0564575881649304</v>
      </c>
      <c r="AB13" s="16" t="n">
        <v>0.0565679789648082</v>
      </c>
      <c r="AC13" s="16" t="n">
        <v>0.0569629440611648</v>
      </c>
      <c r="AD13" s="16"/>
      <c r="AE13" s="16" t="n">
        <v>0.0507364152106874</v>
      </c>
      <c r="AF13" s="16" t="n">
        <v>0.0520422501692436</v>
      </c>
      <c r="AG13" s="16" t="n">
        <v>0.0823158963514717</v>
      </c>
      <c r="AH13" s="16"/>
      <c r="AI13" s="16" t="n">
        <v>0.0564906349329017</v>
      </c>
      <c r="AJ13" s="16" t="n">
        <v>0.0696345020999639</v>
      </c>
    </row>
    <row r="14">
      <c r="B14" s="17" t="s">
        <v>94</v>
      </c>
      <c r="C14" s="22" t="n">
        <v>0.182897063070117</v>
      </c>
      <c r="D14" s="22" t="n">
        <v>0.181480678625551</v>
      </c>
      <c r="E14" s="22" t="n">
        <v>0.181039007831188</v>
      </c>
      <c r="F14" s="22"/>
      <c r="G14" s="22" t="n">
        <v>0.225119227979624</v>
      </c>
      <c r="H14" s="22" t="n">
        <v>0.178612895933323</v>
      </c>
      <c r="I14" s="22" t="n">
        <v>0.170206668031315</v>
      </c>
      <c r="J14" s="22"/>
      <c r="K14" s="22" t="n">
        <v>0.143962679804161</v>
      </c>
      <c r="L14" s="22" t="n">
        <v>0.223381777909605</v>
      </c>
      <c r="M14" s="22" t="n">
        <v>0.222860004863474</v>
      </c>
      <c r="N14" s="22" t="n">
        <v>0.144905338554558</v>
      </c>
      <c r="O14" s="22" t="n">
        <v>0.189017078921203</v>
      </c>
      <c r="P14" s="22" t="n">
        <v>0.163383626017623</v>
      </c>
      <c r="Q14" s="22" t="n">
        <v>0.22278707013716</v>
      </c>
      <c r="R14" s="22" t="n">
        <v>0.19627384403674</v>
      </c>
      <c r="S14" s="22" t="n">
        <v>0.181535699833653</v>
      </c>
      <c r="T14" s="22" t="n">
        <v>0.157785744801943</v>
      </c>
      <c r="U14" s="22" t="n">
        <v>0.199277916028149</v>
      </c>
      <c r="V14" s="22" t="n">
        <v>0.147184046870688</v>
      </c>
      <c r="W14" s="22"/>
      <c r="X14" s="22" t="n">
        <v>0.190513327943832</v>
      </c>
      <c r="Y14" s="22" t="n">
        <v>0.169884864512222</v>
      </c>
      <c r="Z14" s="22"/>
      <c r="AA14" s="22" t="n">
        <v>0.129496662449899</v>
      </c>
      <c r="AB14" s="22" t="n">
        <v>0.18807776518721</v>
      </c>
      <c r="AC14" s="22" t="n">
        <v>0.214535408612701</v>
      </c>
      <c r="AD14" s="22"/>
      <c r="AE14" s="22" t="n">
        <v>0.146181338982099</v>
      </c>
      <c r="AF14" s="22" t="n">
        <v>0.200769714829268</v>
      </c>
      <c r="AG14" s="22" t="n">
        <v>0.242301722900696</v>
      </c>
      <c r="AH14" s="22"/>
      <c r="AI14" s="22" t="n">
        <v>0.131458593444614</v>
      </c>
      <c r="AJ14" s="22" t="n">
        <v>0.170889493483013</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421</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0.0932076731445044</v>
      </c>
      <c r="D9" s="16" t="n">
        <v>0.104922513797461</v>
      </c>
      <c r="E9" s="16" t="n">
        <v>0.0828332842485471</v>
      </c>
      <c r="F9" s="16"/>
      <c r="G9" s="16" t="n">
        <v>0.112816157229088</v>
      </c>
      <c r="H9" s="16" t="n">
        <v>0.0817498833649879</v>
      </c>
      <c r="I9" s="16" t="n">
        <v>0.0961225051611568</v>
      </c>
      <c r="J9" s="16"/>
      <c r="K9" s="16" t="n">
        <v>0.152790952233718</v>
      </c>
      <c r="L9" s="16" t="n">
        <v>0.0805570761434093</v>
      </c>
      <c r="M9" s="16" t="n">
        <v>0.0870785048379219</v>
      </c>
      <c r="N9" s="16" t="n">
        <v>0.0727365121621741</v>
      </c>
      <c r="O9" s="16" t="n">
        <v>0.0889259414799816</v>
      </c>
      <c r="P9" s="16" t="n">
        <v>0.0961577771344023</v>
      </c>
      <c r="Q9" s="16" t="n">
        <v>0.0357898929872106</v>
      </c>
      <c r="R9" s="16" t="n">
        <v>0.084229757499659</v>
      </c>
      <c r="S9" s="16" t="n">
        <v>0.109007506714718</v>
      </c>
      <c r="T9" s="16" t="n">
        <v>0.0671006116433536</v>
      </c>
      <c r="U9" s="16" t="n">
        <v>0.139271917731746</v>
      </c>
      <c r="V9" s="16" t="n">
        <v>0.0557263712056252</v>
      </c>
      <c r="W9" s="16"/>
      <c r="X9" s="16" t="n">
        <v>0.0747332373325261</v>
      </c>
      <c r="Y9" s="16" t="n">
        <v>0.124770785906008</v>
      </c>
      <c r="Z9" s="16"/>
      <c r="AA9" s="16" t="n">
        <v>0.105088933991323</v>
      </c>
      <c r="AB9" s="16" t="n">
        <v>0.0985926281869018</v>
      </c>
      <c r="AC9" s="16" t="n">
        <v>0.077423950604217</v>
      </c>
      <c r="AD9" s="16"/>
      <c r="AE9" s="16" t="n">
        <v>0.119572609375923</v>
      </c>
      <c r="AF9" s="16" t="n">
        <v>0.0682530210548227</v>
      </c>
      <c r="AG9" s="16" t="n">
        <v>0.0764161248158082</v>
      </c>
      <c r="AH9" s="16"/>
      <c r="AI9" s="16" t="n">
        <v>0.132609863192908</v>
      </c>
      <c r="AJ9" s="16" t="n">
        <v>0.0542508396394367</v>
      </c>
    </row>
    <row r="10">
      <c r="B10" s="17" t="s">
        <v>412</v>
      </c>
      <c r="C10" s="16" t="n">
        <v>0.123571547586111</v>
      </c>
      <c r="D10" s="16" t="n">
        <v>0.118767433715459</v>
      </c>
      <c r="E10" s="16" t="n">
        <v>0.128871560624856</v>
      </c>
      <c r="F10" s="16"/>
      <c r="G10" s="16" t="n">
        <v>0.0901051014488029</v>
      </c>
      <c r="H10" s="16" t="n">
        <v>0.129474820443386</v>
      </c>
      <c r="I10" s="16" t="n">
        <v>0.131297508915837</v>
      </c>
      <c r="J10" s="16"/>
      <c r="K10" s="16" t="n">
        <v>0.132776656200135</v>
      </c>
      <c r="L10" s="16" t="n">
        <v>0.0964627370672345</v>
      </c>
      <c r="M10" s="16" t="n">
        <v>0.123969680601342</v>
      </c>
      <c r="N10" s="16" t="n">
        <v>0.0748940535437868</v>
      </c>
      <c r="O10" s="16" t="n">
        <v>0.127658693529878</v>
      </c>
      <c r="P10" s="16" t="n">
        <v>0.0904388295436932</v>
      </c>
      <c r="Q10" s="16" t="n">
        <v>0.143798809257933</v>
      </c>
      <c r="R10" s="16" t="n">
        <v>0.063714925703295</v>
      </c>
      <c r="S10" s="16" t="n">
        <v>0.183294952473583</v>
      </c>
      <c r="T10" s="16" t="n">
        <v>0.148275770184742</v>
      </c>
      <c r="U10" s="16" t="n">
        <v>0.0946833466519893</v>
      </c>
      <c r="V10" s="16" t="n">
        <v>0.212503524158906</v>
      </c>
      <c r="W10" s="16"/>
      <c r="X10" s="16" t="n">
        <v>0.117767542176947</v>
      </c>
      <c r="Y10" s="16" t="n">
        <v>0.133487546053519</v>
      </c>
      <c r="Z10" s="16"/>
      <c r="AA10" s="16" t="n">
        <v>0.162087695300589</v>
      </c>
      <c r="AB10" s="16" t="n">
        <v>0.111015787385625</v>
      </c>
      <c r="AC10" s="16" t="n">
        <v>0.112547654260444</v>
      </c>
      <c r="AD10" s="16"/>
      <c r="AE10" s="16" t="n">
        <v>0.156318387946269</v>
      </c>
      <c r="AF10" s="16" t="n">
        <v>0.109319984068461</v>
      </c>
      <c r="AG10" s="16" t="n">
        <v>0.0669837830830455</v>
      </c>
      <c r="AH10" s="16"/>
      <c r="AI10" s="16" t="n">
        <v>0.204189586989023</v>
      </c>
      <c r="AJ10" s="16" t="n">
        <v>0.0877726521742669</v>
      </c>
    </row>
    <row r="11">
      <c r="B11" s="17" t="s">
        <v>413</v>
      </c>
      <c r="C11" s="16" t="n">
        <v>0.210906688018729</v>
      </c>
      <c r="D11" s="16" t="n">
        <v>0.220097897559736</v>
      </c>
      <c r="E11" s="16" t="n">
        <v>0.206183067280415</v>
      </c>
      <c r="F11" s="16"/>
      <c r="G11" s="16" t="n">
        <v>0.196372455341813</v>
      </c>
      <c r="H11" s="16" t="n">
        <v>0.224086842030302</v>
      </c>
      <c r="I11" s="16" t="n">
        <v>0.204385388343968</v>
      </c>
      <c r="J11" s="16"/>
      <c r="K11" s="16" t="n">
        <v>0.210452384558906</v>
      </c>
      <c r="L11" s="16" t="n">
        <v>0.187382607842017</v>
      </c>
      <c r="M11" s="16" t="n">
        <v>0.164566631633393</v>
      </c>
      <c r="N11" s="16" t="n">
        <v>0.222180813071311</v>
      </c>
      <c r="O11" s="16" t="n">
        <v>0.196615222446126</v>
      </c>
      <c r="P11" s="16" t="n">
        <v>0.240526707658495</v>
      </c>
      <c r="Q11" s="16" t="n">
        <v>0.21254541042283</v>
      </c>
      <c r="R11" s="16" t="n">
        <v>0.240078469337476</v>
      </c>
      <c r="S11" s="16" t="n">
        <v>0.208268067272246</v>
      </c>
      <c r="T11" s="16" t="n">
        <v>0.224185452443115</v>
      </c>
      <c r="U11" s="16" t="n">
        <v>0.310762040279069</v>
      </c>
      <c r="V11" s="16" t="n">
        <v>0.126100910866332</v>
      </c>
      <c r="W11" s="16"/>
      <c r="X11" s="16" t="n">
        <v>0.187598611038078</v>
      </c>
      <c r="Y11" s="16" t="n">
        <v>0.250727956147368</v>
      </c>
      <c r="Z11" s="16"/>
      <c r="AA11" s="16" t="n">
        <v>0.227339484341863</v>
      </c>
      <c r="AB11" s="16" t="n">
        <v>0.206909727153</v>
      </c>
      <c r="AC11" s="16" t="n">
        <v>0.204384426836206</v>
      </c>
      <c r="AD11" s="16"/>
      <c r="AE11" s="16" t="n">
        <v>0.20594099146461</v>
      </c>
      <c r="AF11" s="16" t="n">
        <v>0.220622916498214</v>
      </c>
      <c r="AG11" s="16" t="n">
        <v>0.203364590616658</v>
      </c>
      <c r="AH11" s="16"/>
      <c r="AI11" s="16" t="n">
        <v>0.236452355615639</v>
      </c>
      <c r="AJ11" s="16" t="n">
        <v>0.214428487296075</v>
      </c>
    </row>
    <row r="12">
      <c r="B12" s="17" t="s">
        <v>414</v>
      </c>
      <c r="C12" s="16" t="n">
        <v>0.240566301263642</v>
      </c>
      <c r="D12" s="16" t="n">
        <v>0.2292428294491</v>
      </c>
      <c r="E12" s="16" t="n">
        <v>0.252561967219038</v>
      </c>
      <c r="F12" s="16"/>
      <c r="G12" s="16" t="n">
        <v>0.248056364999625</v>
      </c>
      <c r="H12" s="16" t="n">
        <v>0.224872097744789</v>
      </c>
      <c r="I12" s="16" t="n">
        <v>0.252208624236468</v>
      </c>
      <c r="J12" s="16"/>
      <c r="K12" s="16" t="n">
        <v>0.218630408783397</v>
      </c>
      <c r="L12" s="16" t="n">
        <v>0.253765385124631</v>
      </c>
      <c r="M12" s="16" t="n">
        <v>0.248702719552767</v>
      </c>
      <c r="N12" s="16" t="n">
        <v>0.19803355896653</v>
      </c>
      <c r="O12" s="16" t="n">
        <v>0.252334783685737</v>
      </c>
      <c r="P12" s="16" t="n">
        <v>0.25740332074765</v>
      </c>
      <c r="Q12" s="16" t="n">
        <v>0.235614351387144</v>
      </c>
      <c r="R12" s="16" t="n">
        <v>0.210663588964054</v>
      </c>
      <c r="S12" s="16" t="n">
        <v>0.232784862961213</v>
      </c>
      <c r="T12" s="16" t="n">
        <v>0.30106692804681</v>
      </c>
      <c r="U12" s="16" t="n">
        <v>0.217378342437174</v>
      </c>
      <c r="V12" s="16" t="n">
        <v>0.266124193670649</v>
      </c>
      <c r="W12" s="16"/>
      <c r="X12" s="16" t="n">
        <v>0.261351984055778</v>
      </c>
      <c r="Y12" s="16" t="n">
        <v>0.205054480687901</v>
      </c>
      <c r="Z12" s="16"/>
      <c r="AA12" s="16" t="n">
        <v>0.231943590272412</v>
      </c>
      <c r="AB12" s="16" t="n">
        <v>0.241328524584446</v>
      </c>
      <c r="AC12" s="16" t="n">
        <v>0.245774437973753</v>
      </c>
      <c r="AD12" s="16"/>
      <c r="AE12" s="16" t="n">
        <v>0.239037710223811</v>
      </c>
      <c r="AF12" s="16" t="n">
        <v>0.233764819037892</v>
      </c>
      <c r="AG12" s="16" t="n">
        <v>0.259142110535625</v>
      </c>
      <c r="AH12" s="16"/>
      <c r="AI12" s="16" t="n">
        <v>0.22748377195827</v>
      </c>
      <c r="AJ12" s="16" t="n">
        <v>0.256589732834005</v>
      </c>
    </row>
    <row r="13">
      <c r="B13" s="17" t="s">
        <v>415</v>
      </c>
      <c r="C13" s="16" t="n">
        <v>0.213870872687152</v>
      </c>
      <c r="D13" s="16" t="n">
        <v>0.20920192444921</v>
      </c>
      <c r="E13" s="16" t="n">
        <v>0.212763564293513</v>
      </c>
      <c r="F13" s="16"/>
      <c r="G13" s="16" t="n">
        <v>0.24481633458287</v>
      </c>
      <c r="H13" s="16" t="n">
        <v>0.211300588327727</v>
      </c>
      <c r="I13" s="16" t="n">
        <v>0.204039859632122</v>
      </c>
      <c r="J13" s="16"/>
      <c r="K13" s="16" t="n">
        <v>0.161707397444917</v>
      </c>
      <c r="L13" s="16" t="n">
        <v>0.268744404030457</v>
      </c>
      <c r="M13" s="16" t="n">
        <v>0.220989276776549</v>
      </c>
      <c r="N13" s="16" t="n">
        <v>0.318596128942552</v>
      </c>
      <c r="O13" s="16" t="n">
        <v>0.209998675367807</v>
      </c>
      <c r="P13" s="16" t="n">
        <v>0.198432153817433</v>
      </c>
      <c r="Q13" s="16" t="n">
        <v>0.218777269851349</v>
      </c>
      <c r="R13" s="16" t="n">
        <v>0.309010940793876</v>
      </c>
      <c r="S13" s="16" t="n">
        <v>0.164200397245069</v>
      </c>
      <c r="T13" s="16" t="n">
        <v>0.154899951868076</v>
      </c>
      <c r="U13" s="16" t="n">
        <v>0.158127339536943</v>
      </c>
      <c r="V13" s="16" t="n">
        <v>0.248895280119072</v>
      </c>
      <c r="W13" s="16"/>
      <c r="X13" s="16" t="n">
        <v>0.237030102576562</v>
      </c>
      <c r="Y13" s="16" t="n">
        <v>0.174303906101082</v>
      </c>
      <c r="Z13" s="16"/>
      <c r="AA13" s="16" t="n">
        <v>0.190677141693929</v>
      </c>
      <c r="AB13" s="16" t="n">
        <v>0.234189077563392</v>
      </c>
      <c r="AC13" s="16" t="n">
        <v>0.203445707726515</v>
      </c>
      <c r="AD13" s="16"/>
      <c r="AE13" s="16" t="n">
        <v>0.172884277493144</v>
      </c>
      <c r="AF13" s="16" t="n">
        <v>0.250019261978247</v>
      </c>
      <c r="AG13" s="16" t="n">
        <v>0.245621050497664</v>
      </c>
      <c r="AH13" s="16"/>
      <c r="AI13" s="16" t="n">
        <v>0.139526338053964</v>
      </c>
      <c r="AJ13" s="16" t="n">
        <v>0.286073301765682</v>
      </c>
    </row>
    <row r="14">
      <c r="B14" s="17" t="s">
        <v>94</v>
      </c>
      <c r="C14" s="22" t="n">
        <v>0.117876917299861</v>
      </c>
      <c r="D14" s="22" t="n">
        <v>0.117767401029032</v>
      </c>
      <c r="E14" s="22" t="n">
        <v>0.11678655633363</v>
      </c>
      <c r="F14" s="22"/>
      <c r="G14" s="22" t="n">
        <v>0.107833586397802</v>
      </c>
      <c r="H14" s="22" t="n">
        <v>0.128515768088808</v>
      </c>
      <c r="I14" s="22" t="n">
        <v>0.111946113710449</v>
      </c>
      <c r="J14" s="22"/>
      <c r="K14" s="22" t="n">
        <v>0.123642200778927</v>
      </c>
      <c r="L14" s="22" t="n">
        <v>0.113087789792251</v>
      </c>
      <c r="M14" s="22" t="n">
        <v>0.154693186598027</v>
      </c>
      <c r="N14" s="22" t="n">
        <v>0.113558933313647</v>
      </c>
      <c r="O14" s="22" t="n">
        <v>0.12446668349047</v>
      </c>
      <c r="P14" s="22" t="n">
        <v>0.117041211098326</v>
      </c>
      <c r="Q14" s="22" t="n">
        <v>0.153474266093535</v>
      </c>
      <c r="R14" s="22" t="n">
        <v>0.0923023177016411</v>
      </c>
      <c r="S14" s="22" t="n">
        <v>0.10244421333317</v>
      </c>
      <c r="T14" s="22" t="n">
        <v>0.104471285813904</v>
      </c>
      <c r="U14" s="22" t="n">
        <v>0.0797770133630781</v>
      </c>
      <c r="V14" s="22" t="n">
        <v>0.0906497199794153</v>
      </c>
      <c r="W14" s="22"/>
      <c r="X14" s="22" t="n">
        <v>0.121518522820108</v>
      </c>
      <c r="Y14" s="22" t="n">
        <v>0.111655325104122</v>
      </c>
      <c r="Z14" s="22"/>
      <c r="AA14" s="22" t="n">
        <v>0.0828631543998844</v>
      </c>
      <c r="AB14" s="22" t="n">
        <v>0.107964255126636</v>
      </c>
      <c r="AC14" s="22" t="n">
        <v>0.156423822598864</v>
      </c>
      <c r="AD14" s="22"/>
      <c r="AE14" s="22" t="n">
        <v>0.106246023496243</v>
      </c>
      <c r="AF14" s="22" t="n">
        <v>0.118019997362364</v>
      </c>
      <c r="AG14" s="22" t="n">
        <v>0.148472340451199</v>
      </c>
      <c r="AH14" s="22"/>
      <c r="AI14" s="22" t="n">
        <v>0.0597380841901969</v>
      </c>
      <c r="AJ14" s="22" t="n">
        <v>0.100884986290534</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0.100412117982884</v>
      </c>
      <c r="D9" s="16" t="n">
        <v>0.11185753260125</v>
      </c>
      <c r="E9" s="16" t="n">
        <v>0.0901793422823865</v>
      </c>
      <c r="F9" s="16"/>
      <c r="G9" s="16" t="n">
        <v>0.109269662434649</v>
      </c>
      <c r="H9" s="16" t="n">
        <v>0.0954330210212544</v>
      </c>
      <c r="I9" s="16" t="n">
        <v>0.101545890737902</v>
      </c>
      <c r="J9" s="16"/>
      <c r="K9" s="16" t="n">
        <v>0.129960964713514</v>
      </c>
      <c r="L9" s="16" t="n">
        <v>0.0733633809518242</v>
      </c>
      <c r="M9" s="16" t="n">
        <v>0.0744461201813954</v>
      </c>
      <c r="N9" s="16" t="n">
        <v>0.0797987567464108</v>
      </c>
      <c r="O9" s="16" t="n">
        <v>0.125981035600873</v>
      </c>
      <c r="P9" s="16" t="n">
        <v>0.11554628301263</v>
      </c>
      <c r="Q9" s="16" t="n">
        <v>0.0944514089529812</v>
      </c>
      <c r="R9" s="16" t="n">
        <v>0.119193876264495</v>
      </c>
      <c r="S9" s="16" t="n">
        <v>0.0967781271594422</v>
      </c>
      <c r="T9" s="16" t="n">
        <v>0.0916292421824694</v>
      </c>
      <c r="U9" s="16" t="n">
        <v>0.149103307879617</v>
      </c>
      <c r="V9" s="16" t="n">
        <v>0.0481034169587495</v>
      </c>
      <c r="W9" s="16"/>
      <c r="X9" s="16" t="n">
        <v>0.0742419916841437</v>
      </c>
      <c r="Y9" s="16" t="n">
        <v>0.145123125980993</v>
      </c>
      <c r="Z9" s="16"/>
      <c r="AA9" s="16" t="n">
        <v>0.128500765945092</v>
      </c>
      <c r="AB9" s="16" t="n">
        <v>0.0899366795518284</v>
      </c>
      <c r="AC9" s="16" t="n">
        <v>0.0941368293297897</v>
      </c>
      <c r="AD9" s="16"/>
      <c r="AE9" s="16" t="n">
        <v>0.127576355263265</v>
      </c>
      <c r="AF9" s="16" t="n">
        <v>0.0779864025692169</v>
      </c>
      <c r="AG9" s="16" t="n">
        <v>0.0761001334891717</v>
      </c>
      <c r="AH9" s="16"/>
      <c r="AI9" s="16" t="n">
        <v>0.150727709640238</v>
      </c>
      <c r="AJ9" s="16" t="n">
        <v>0.0588453610081783</v>
      </c>
    </row>
    <row r="10">
      <c r="B10" s="17" t="s">
        <v>412</v>
      </c>
      <c r="C10" s="16" t="n">
        <v>0.180109974468249</v>
      </c>
      <c r="D10" s="16" t="n">
        <v>0.17345040837203</v>
      </c>
      <c r="E10" s="16" t="n">
        <v>0.187853692389552</v>
      </c>
      <c r="F10" s="16"/>
      <c r="G10" s="16" t="n">
        <v>0.174064486384391</v>
      </c>
      <c r="H10" s="16" t="n">
        <v>0.193969059320852</v>
      </c>
      <c r="I10" s="16" t="n">
        <v>0.169604346128486</v>
      </c>
      <c r="J10" s="16"/>
      <c r="K10" s="16" t="n">
        <v>0.19267753290447</v>
      </c>
      <c r="L10" s="16" t="n">
        <v>0.117130982438592</v>
      </c>
      <c r="M10" s="16" t="n">
        <v>0.14053216020409</v>
      </c>
      <c r="N10" s="16" t="n">
        <v>0.191055572105557</v>
      </c>
      <c r="O10" s="16" t="n">
        <v>0.229016160420958</v>
      </c>
      <c r="P10" s="16" t="n">
        <v>0.158031126401061</v>
      </c>
      <c r="Q10" s="16" t="n">
        <v>0.223202734862481</v>
      </c>
      <c r="R10" s="16" t="n">
        <v>0.188118212075316</v>
      </c>
      <c r="S10" s="16" t="n">
        <v>0.196209566846997</v>
      </c>
      <c r="T10" s="16" t="n">
        <v>0.171497097178186</v>
      </c>
      <c r="U10" s="16" t="n">
        <v>0.217993843923869</v>
      </c>
      <c r="V10" s="16" t="n">
        <v>0.188252491109813</v>
      </c>
      <c r="W10" s="16"/>
      <c r="X10" s="16" t="n">
        <v>0.185897984168679</v>
      </c>
      <c r="Y10" s="16" t="n">
        <v>0.170221304270218</v>
      </c>
      <c r="Z10" s="16"/>
      <c r="AA10" s="16" t="n">
        <v>0.199574962004899</v>
      </c>
      <c r="AB10" s="16" t="n">
        <v>0.184235097434104</v>
      </c>
      <c r="AC10" s="16" t="n">
        <v>0.160534083730121</v>
      </c>
      <c r="AD10" s="16"/>
      <c r="AE10" s="16" t="n">
        <v>0.205502311456087</v>
      </c>
      <c r="AF10" s="16" t="n">
        <v>0.168904935685649</v>
      </c>
      <c r="AG10" s="16" t="n">
        <v>0.136560107300731</v>
      </c>
      <c r="AH10" s="16"/>
      <c r="AI10" s="16" t="n">
        <v>0.213509584065602</v>
      </c>
      <c r="AJ10" s="16" t="n">
        <v>0.163717005191909</v>
      </c>
    </row>
    <row r="11">
      <c r="B11" s="17" t="s">
        <v>413</v>
      </c>
      <c r="C11" s="16" t="n">
        <v>0.301806197890748</v>
      </c>
      <c r="D11" s="16" t="n">
        <v>0.3019315987817</v>
      </c>
      <c r="E11" s="16" t="n">
        <v>0.303688462311979</v>
      </c>
      <c r="F11" s="16"/>
      <c r="G11" s="16" t="n">
        <v>0.262022380073908</v>
      </c>
      <c r="H11" s="16" t="n">
        <v>0.308377247309187</v>
      </c>
      <c r="I11" s="16" t="n">
        <v>0.311406018798378</v>
      </c>
      <c r="J11" s="16"/>
      <c r="K11" s="16" t="n">
        <v>0.288726150881306</v>
      </c>
      <c r="L11" s="16" t="n">
        <v>0.315842030600275</v>
      </c>
      <c r="M11" s="16" t="n">
        <v>0.355948703897197</v>
      </c>
      <c r="N11" s="16" t="n">
        <v>0.314774609180597</v>
      </c>
      <c r="O11" s="16" t="n">
        <v>0.224681097055928</v>
      </c>
      <c r="P11" s="16" t="n">
        <v>0.336341645886389</v>
      </c>
      <c r="Q11" s="16" t="n">
        <v>0.224553962264458</v>
      </c>
      <c r="R11" s="16" t="n">
        <v>0.272896243449879</v>
      </c>
      <c r="S11" s="16" t="n">
        <v>0.321427629106861</v>
      </c>
      <c r="T11" s="16" t="n">
        <v>0.364261374068161</v>
      </c>
      <c r="U11" s="16" t="n">
        <v>0.254843959252895</v>
      </c>
      <c r="V11" s="16" t="n">
        <v>0.295749089804111</v>
      </c>
      <c r="W11" s="16"/>
      <c r="X11" s="16" t="n">
        <v>0.314878105441575</v>
      </c>
      <c r="Y11" s="16" t="n">
        <v>0.279473169903653</v>
      </c>
      <c r="Z11" s="16"/>
      <c r="AA11" s="16" t="n">
        <v>0.317557257944865</v>
      </c>
      <c r="AB11" s="16" t="n">
        <v>0.298420386066862</v>
      </c>
      <c r="AC11" s="16" t="n">
        <v>0.294958871840216</v>
      </c>
      <c r="AD11" s="16"/>
      <c r="AE11" s="16" t="n">
        <v>0.302706625421343</v>
      </c>
      <c r="AF11" s="16" t="n">
        <v>0.29450374697288</v>
      </c>
      <c r="AG11" s="16" t="n">
        <v>0.314997721697649</v>
      </c>
      <c r="AH11" s="16"/>
      <c r="AI11" s="16" t="n">
        <v>0.31594664243197</v>
      </c>
      <c r="AJ11" s="16" t="n">
        <v>0.319870306642262</v>
      </c>
    </row>
    <row r="12">
      <c r="B12" s="17" t="s">
        <v>414</v>
      </c>
      <c r="C12" s="16" t="n">
        <v>0.174284946433602</v>
      </c>
      <c r="D12" s="16" t="n">
        <v>0.169786227342629</v>
      </c>
      <c r="E12" s="16" t="n">
        <v>0.175285669239485</v>
      </c>
      <c r="F12" s="16"/>
      <c r="G12" s="16" t="n">
        <v>0.177836498306729</v>
      </c>
      <c r="H12" s="16" t="n">
        <v>0.170013621835568</v>
      </c>
      <c r="I12" s="16" t="n">
        <v>0.176855916533005</v>
      </c>
      <c r="J12" s="16"/>
      <c r="K12" s="16" t="n">
        <v>0.191531148650642</v>
      </c>
      <c r="L12" s="16" t="n">
        <v>0.211142585247109</v>
      </c>
      <c r="M12" s="16" t="n">
        <v>0.167082061383264</v>
      </c>
      <c r="N12" s="16" t="n">
        <v>0.14605726741319</v>
      </c>
      <c r="O12" s="16" t="n">
        <v>0.211880188261968</v>
      </c>
      <c r="P12" s="16" t="n">
        <v>0.163717137383004</v>
      </c>
      <c r="Q12" s="16" t="n">
        <v>0.173653769629427</v>
      </c>
      <c r="R12" s="16" t="n">
        <v>0.16019547563833</v>
      </c>
      <c r="S12" s="16" t="n">
        <v>0.170897752652808</v>
      </c>
      <c r="T12" s="16" t="n">
        <v>0.12568348089002</v>
      </c>
      <c r="U12" s="16" t="n">
        <v>0.150987956455629</v>
      </c>
      <c r="V12" s="16" t="n">
        <v>0.168703344908109</v>
      </c>
      <c r="W12" s="16"/>
      <c r="X12" s="16" t="n">
        <v>0.17278778870112</v>
      </c>
      <c r="Y12" s="16" t="n">
        <v>0.176842803074692</v>
      </c>
      <c r="Z12" s="16"/>
      <c r="AA12" s="16" t="n">
        <v>0.200099866637452</v>
      </c>
      <c r="AB12" s="16" t="n">
        <v>0.170375277425665</v>
      </c>
      <c r="AC12" s="16" t="n">
        <v>0.160869805710949</v>
      </c>
      <c r="AD12" s="16"/>
      <c r="AE12" s="16" t="n">
        <v>0.150483784436626</v>
      </c>
      <c r="AF12" s="16" t="n">
        <v>0.202669952087082</v>
      </c>
      <c r="AG12" s="16" t="n">
        <v>0.176944571092251</v>
      </c>
      <c r="AH12" s="16"/>
      <c r="AI12" s="16" t="n">
        <v>0.165831753236134</v>
      </c>
      <c r="AJ12" s="16" t="n">
        <v>0.206405815517295</v>
      </c>
    </row>
    <row r="13">
      <c r="B13" s="17" t="s">
        <v>415</v>
      </c>
      <c r="C13" s="16" t="n">
        <v>0.10363813038866</v>
      </c>
      <c r="D13" s="16" t="n">
        <v>0.112529481320164</v>
      </c>
      <c r="E13" s="16" t="n">
        <v>0.0953150718354636</v>
      </c>
      <c r="F13" s="16"/>
      <c r="G13" s="16" t="n">
        <v>0.136495732089701</v>
      </c>
      <c r="H13" s="16" t="n">
        <v>0.0872897657048258</v>
      </c>
      <c r="I13" s="16" t="n">
        <v>0.105869889500086</v>
      </c>
      <c r="J13" s="16"/>
      <c r="K13" s="16" t="n">
        <v>0.0913618072744205</v>
      </c>
      <c r="L13" s="16" t="n">
        <v>0.124327527363109</v>
      </c>
      <c r="M13" s="16" t="n">
        <v>0.0757723557778127</v>
      </c>
      <c r="N13" s="16" t="n">
        <v>0.129865656474141</v>
      </c>
      <c r="O13" s="16" t="n">
        <v>0.0934159095597999</v>
      </c>
      <c r="P13" s="16" t="n">
        <v>0.0961448006703304</v>
      </c>
      <c r="Q13" s="16" t="n">
        <v>0.104341035058717</v>
      </c>
      <c r="R13" s="16" t="n">
        <v>0.0665635644074965</v>
      </c>
      <c r="S13" s="16" t="n">
        <v>0.106208896065999</v>
      </c>
      <c r="T13" s="16" t="n">
        <v>0.103266578332525</v>
      </c>
      <c r="U13" s="16" t="n">
        <v>0.12510941024925</v>
      </c>
      <c r="V13" s="16" t="n">
        <v>0.129613636770389</v>
      </c>
      <c r="W13" s="16"/>
      <c r="X13" s="16" t="n">
        <v>0.10026404209196</v>
      </c>
      <c r="Y13" s="16" t="n">
        <v>0.109402676080873</v>
      </c>
      <c r="Z13" s="16"/>
      <c r="AA13" s="16" t="n">
        <v>0.0705662375592913</v>
      </c>
      <c r="AB13" s="16" t="n">
        <v>0.117463398667089</v>
      </c>
      <c r="AC13" s="16" t="n">
        <v>0.109031951714285</v>
      </c>
      <c r="AD13" s="16"/>
      <c r="AE13" s="16" t="n">
        <v>0.0996347045192255</v>
      </c>
      <c r="AF13" s="16" t="n">
        <v>0.103888767443298</v>
      </c>
      <c r="AG13" s="16" t="n">
        <v>0.113739493792213</v>
      </c>
      <c r="AH13" s="16"/>
      <c r="AI13" s="16" t="n">
        <v>0.0675727884813976</v>
      </c>
      <c r="AJ13" s="16" t="n">
        <v>0.126953651897541</v>
      </c>
    </row>
    <row r="14">
      <c r="B14" s="17" t="s">
        <v>94</v>
      </c>
      <c r="C14" s="22" t="n">
        <v>0.139748632835857</v>
      </c>
      <c r="D14" s="22" t="n">
        <v>0.130444751582227</v>
      </c>
      <c r="E14" s="22" t="n">
        <v>0.147677761941135</v>
      </c>
      <c r="F14" s="22"/>
      <c r="G14" s="22" t="n">
        <v>0.140311240710623</v>
      </c>
      <c r="H14" s="22" t="n">
        <v>0.144917284808313</v>
      </c>
      <c r="I14" s="22" t="n">
        <v>0.134717938302143</v>
      </c>
      <c r="J14" s="22"/>
      <c r="K14" s="22" t="n">
        <v>0.105742395575648</v>
      </c>
      <c r="L14" s="22" t="n">
        <v>0.15819349339909</v>
      </c>
      <c r="M14" s="22" t="n">
        <v>0.186218598556241</v>
      </c>
      <c r="N14" s="22" t="n">
        <v>0.138448138080104</v>
      </c>
      <c r="O14" s="22" t="n">
        <v>0.115025609100473</v>
      </c>
      <c r="P14" s="22" t="n">
        <v>0.130219006646587</v>
      </c>
      <c r="Q14" s="22" t="n">
        <v>0.179797089231936</v>
      </c>
      <c r="R14" s="22" t="n">
        <v>0.193032628164483</v>
      </c>
      <c r="S14" s="22" t="n">
        <v>0.108478028167894</v>
      </c>
      <c r="T14" s="22" t="n">
        <v>0.143662227348639</v>
      </c>
      <c r="U14" s="22" t="n">
        <v>0.10196152223874</v>
      </c>
      <c r="V14" s="22" t="n">
        <v>0.169578020448828</v>
      </c>
      <c r="W14" s="22"/>
      <c r="X14" s="22" t="n">
        <v>0.151930087912522</v>
      </c>
      <c r="Y14" s="22" t="n">
        <v>0.11893692068957</v>
      </c>
      <c r="Z14" s="22"/>
      <c r="AA14" s="22" t="n">
        <v>0.0837009099084012</v>
      </c>
      <c r="AB14" s="22" t="n">
        <v>0.139569160854452</v>
      </c>
      <c r="AC14" s="22" t="n">
        <v>0.18046845767464</v>
      </c>
      <c r="AD14" s="22"/>
      <c r="AE14" s="22" t="n">
        <v>0.114096218903453</v>
      </c>
      <c r="AF14" s="22" t="n">
        <v>0.152046195241875</v>
      </c>
      <c r="AG14" s="22" t="n">
        <v>0.181657972627984</v>
      </c>
      <c r="AH14" s="22"/>
      <c r="AI14" s="22" t="n">
        <v>0.0864115221446599</v>
      </c>
      <c r="AJ14" s="22" t="n">
        <v>0.124207859742815</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423</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0.125586283490459</v>
      </c>
      <c r="D9" s="16" t="n">
        <v>0.137335639308729</v>
      </c>
      <c r="E9" s="16" t="n">
        <v>0.113943999825261</v>
      </c>
      <c r="F9" s="16"/>
      <c r="G9" s="16" t="n">
        <v>0.135615729755992</v>
      </c>
      <c r="H9" s="16" t="n">
        <v>0.126322745607763</v>
      </c>
      <c r="I9" s="16" t="n">
        <v>0.120939918236333</v>
      </c>
      <c r="J9" s="16"/>
      <c r="K9" s="16" t="n">
        <v>0.144427261511152</v>
      </c>
      <c r="L9" s="16" t="n">
        <v>0.115581589271602</v>
      </c>
      <c r="M9" s="16" t="n">
        <v>0.129518260779604</v>
      </c>
      <c r="N9" s="16" t="n">
        <v>0.10851732355913</v>
      </c>
      <c r="O9" s="16" t="n">
        <v>0.163144938658658</v>
      </c>
      <c r="P9" s="16" t="n">
        <v>0.112204170450625</v>
      </c>
      <c r="Q9" s="16" t="n">
        <v>0.144871671651071</v>
      </c>
      <c r="R9" s="16" t="n">
        <v>0.119326796854395</v>
      </c>
      <c r="S9" s="16" t="n">
        <v>0.13200192218463</v>
      </c>
      <c r="T9" s="16" t="n">
        <v>0.103622464127306</v>
      </c>
      <c r="U9" s="16" t="n">
        <v>0.113656517412483</v>
      </c>
      <c r="V9" s="16" t="n">
        <v>0.0646032016826321</v>
      </c>
      <c r="W9" s="16"/>
      <c r="X9" s="16" t="n">
        <v>0.111161492359375</v>
      </c>
      <c r="Y9" s="16" t="n">
        <v>0.150230679328321</v>
      </c>
      <c r="Z9" s="16"/>
      <c r="AA9" s="16" t="n">
        <v>0.141163670239287</v>
      </c>
      <c r="AB9" s="16" t="n">
        <v>0.11879820621463</v>
      </c>
      <c r="AC9" s="16" t="n">
        <v>0.123415080024985</v>
      </c>
      <c r="AD9" s="16"/>
      <c r="AE9" s="16" t="n">
        <v>0.154331761165976</v>
      </c>
      <c r="AF9" s="16" t="n">
        <v>0.102364570640209</v>
      </c>
      <c r="AG9" s="16" t="n">
        <v>0.0987719811377295</v>
      </c>
      <c r="AH9" s="16"/>
      <c r="AI9" s="16" t="n">
        <v>0.139677010362387</v>
      </c>
      <c r="AJ9" s="16" t="n">
        <v>0.0944755087020061</v>
      </c>
    </row>
    <row r="10">
      <c r="B10" s="17" t="s">
        <v>412</v>
      </c>
      <c r="C10" s="16" t="n">
        <v>0.184113991138306</v>
      </c>
      <c r="D10" s="16" t="n">
        <v>0.176577997520651</v>
      </c>
      <c r="E10" s="16" t="n">
        <v>0.190337740462553</v>
      </c>
      <c r="F10" s="16"/>
      <c r="G10" s="16" t="n">
        <v>0.184233157690812</v>
      </c>
      <c r="H10" s="16" t="n">
        <v>0.187229864375125</v>
      </c>
      <c r="I10" s="16" t="n">
        <v>0.18116817380519</v>
      </c>
      <c r="J10" s="16"/>
      <c r="K10" s="16" t="n">
        <v>0.208258256810288</v>
      </c>
      <c r="L10" s="16" t="n">
        <v>0.105639515612568</v>
      </c>
      <c r="M10" s="16" t="n">
        <v>0.202280445161519</v>
      </c>
      <c r="N10" s="16" t="n">
        <v>0.194427914764093</v>
      </c>
      <c r="O10" s="16" t="n">
        <v>0.166044205037859</v>
      </c>
      <c r="P10" s="16" t="n">
        <v>0.196127276706211</v>
      </c>
      <c r="Q10" s="16" t="n">
        <v>0.190690161014621</v>
      </c>
      <c r="R10" s="16" t="n">
        <v>0.152552377493477</v>
      </c>
      <c r="S10" s="16" t="n">
        <v>0.216514102812835</v>
      </c>
      <c r="T10" s="16" t="n">
        <v>0.154964164762124</v>
      </c>
      <c r="U10" s="16" t="n">
        <v>0.25458203593582</v>
      </c>
      <c r="V10" s="16" t="n">
        <v>0.218014265587298</v>
      </c>
      <c r="W10" s="16"/>
      <c r="X10" s="16" t="n">
        <v>0.178259095463468</v>
      </c>
      <c r="Y10" s="16" t="n">
        <v>0.194116934355221</v>
      </c>
      <c r="Z10" s="16"/>
      <c r="AA10" s="16" t="n">
        <v>0.206811154490561</v>
      </c>
      <c r="AB10" s="16" t="n">
        <v>0.17884565275525</v>
      </c>
      <c r="AC10" s="16" t="n">
        <v>0.174767895474675</v>
      </c>
      <c r="AD10" s="16"/>
      <c r="AE10" s="16" t="n">
        <v>0.199748218404211</v>
      </c>
      <c r="AF10" s="16" t="n">
        <v>0.176061569018275</v>
      </c>
      <c r="AG10" s="16" t="n">
        <v>0.159761477100603</v>
      </c>
      <c r="AH10" s="16"/>
      <c r="AI10" s="16" t="n">
        <v>0.221725403446286</v>
      </c>
      <c r="AJ10" s="16" t="n">
        <v>0.182417600252247</v>
      </c>
    </row>
    <row r="11">
      <c r="B11" s="17" t="s">
        <v>413</v>
      </c>
      <c r="C11" s="16" t="n">
        <v>0.332893771568809</v>
      </c>
      <c r="D11" s="16" t="n">
        <v>0.336236785914929</v>
      </c>
      <c r="E11" s="16" t="n">
        <v>0.329623509782349</v>
      </c>
      <c r="F11" s="16"/>
      <c r="G11" s="16" t="n">
        <v>0.307791019048779</v>
      </c>
      <c r="H11" s="16" t="n">
        <v>0.32312048471394</v>
      </c>
      <c r="I11" s="16" t="n">
        <v>0.351900593406541</v>
      </c>
      <c r="J11" s="16"/>
      <c r="K11" s="16" t="n">
        <v>0.315873205112426</v>
      </c>
      <c r="L11" s="16" t="n">
        <v>0.333358565339872</v>
      </c>
      <c r="M11" s="16" t="n">
        <v>0.301754868595462</v>
      </c>
      <c r="N11" s="16" t="n">
        <v>0.321324518393488</v>
      </c>
      <c r="O11" s="16" t="n">
        <v>0.269450298576476</v>
      </c>
      <c r="P11" s="16" t="n">
        <v>0.363342513721748</v>
      </c>
      <c r="Q11" s="16" t="n">
        <v>0.311412352484162</v>
      </c>
      <c r="R11" s="16" t="n">
        <v>0.427668368078034</v>
      </c>
      <c r="S11" s="16" t="n">
        <v>0.344308910070534</v>
      </c>
      <c r="T11" s="16" t="n">
        <v>0.385865659764588</v>
      </c>
      <c r="U11" s="16" t="n">
        <v>0.244565318024454</v>
      </c>
      <c r="V11" s="16" t="n">
        <v>0.497256054324288</v>
      </c>
      <c r="W11" s="16"/>
      <c r="X11" s="16" t="n">
        <v>0.344334432204639</v>
      </c>
      <c r="Y11" s="16" t="n">
        <v>0.313347688246434</v>
      </c>
      <c r="Z11" s="16"/>
      <c r="AA11" s="16" t="n">
        <v>0.356052550885755</v>
      </c>
      <c r="AB11" s="16" t="n">
        <v>0.328066948106407</v>
      </c>
      <c r="AC11" s="16" t="n">
        <v>0.322623732640824</v>
      </c>
      <c r="AD11" s="16"/>
      <c r="AE11" s="16" t="n">
        <v>0.309447296881609</v>
      </c>
      <c r="AF11" s="16" t="n">
        <v>0.35808930180756</v>
      </c>
      <c r="AG11" s="16" t="n">
        <v>0.341417555478893</v>
      </c>
      <c r="AH11" s="16"/>
      <c r="AI11" s="16" t="n">
        <v>0.34446335464129</v>
      </c>
      <c r="AJ11" s="16" t="n">
        <v>0.350799269870807</v>
      </c>
    </row>
    <row r="12">
      <c r="B12" s="17" t="s">
        <v>414</v>
      </c>
      <c r="C12" s="16" t="n">
        <v>0.149124696553766</v>
      </c>
      <c r="D12" s="16" t="n">
        <v>0.145185526724529</v>
      </c>
      <c r="E12" s="16" t="n">
        <v>0.154868177713556</v>
      </c>
      <c r="F12" s="16"/>
      <c r="G12" s="16" t="n">
        <v>0.148364961483273</v>
      </c>
      <c r="H12" s="16" t="n">
        <v>0.153568932335869</v>
      </c>
      <c r="I12" s="16" t="n">
        <v>0.14529021053865</v>
      </c>
      <c r="J12" s="16"/>
      <c r="K12" s="16" t="n">
        <v>0.131054707453595</v>
      </c>
      <c r="L12" s="16" t="n">
        <v>0.218326671333062</v>
      </c>
      <c r="M12" s="16" t="n">
        <v>0.151210704819551</v>
      </c>
      <c r="N12" s="16" t="n">
        <v>0.164079287423842</v>
      </c>
      <c r="O12" s="16" t="n">
        <v>0.173895175063785</v>
      </c>
      <c r="P12" s="16" t="n">
        <v>0.109959929939237</v>
      </c>
      <c r="Q12" s="16" t="n">
        <v>0.110859263099242</v>
      </c>
      <c r="R12" s="16" t="n">
        <v>0.0893137937756105</v>
      </c>
      <c r="S12" s="16" t="n">
        <v>0.139703692194499</v>
      </c>
      <c r="T12" s="16" t="n">
        <v>0.188254925902452</v>
      </c>
      <c r="U12" s="16" t="n">
        <v>0.150778830375018</v>
      </c>
      <c r="V12" s="16" t="n">
        <v>0.0481034169587495</v>
      </c>
      <c r="W12" s="16"/>
      <c r="X12" s="16" t="n">
        <v>0.150965930144989</v>
      </c>
      <c r="Y12" s="16" t="n">
        <v>0.145978994890585</v>
      </c>
      <c r="Z12" s="16"/>
      <c r="AA12" s="16" t="n">
        <v>0.159182345392602</v>
      </c>
      <c r="AB12" s="16" t="n">
        <v>0.157285981724133</v>
      </c>
      <c r="AC12" s="16" t="n">
        <v>0.130944583747673</v>
      </c>
      <c r="AD12" s="16"/>
      <c r="AE12" s="16" t="n">
        <v>0.156471040800997</v>
      </c>
      <c r="AF12" s="16" t="n">
        <v>0.14958237628206</v>
      </c>
      <c r="AG12" s="16" t="n">
        <v>0.128630343533646</v>
      </c>
      <c r="AH12" s="16"/>
      <c r="AI12" s="16" t="n">
        <v>0.167434144765529</v>
      </c>
      <c r="AJ12" s="16" t="n">
        <v>0.156009615991186</v>
      </c>
    </row>
    <row r="13">
      <c r="B13" s="17" t="s">
        <v>415</v>
      </c>
      <c r="C13" s="16" t="n">
        <v>0.070296206114052</v>
      </c>
      <c r="D13" s="16" t="n">
        <v>0.0746581881946928</v>
      </c>
      <c r="E13" s="16" t="n">
        <v>0.0656364800312051</v>
      </c>
      <c r="F13" s="16"/>
      <c r="G13" s="16" t="n">
        <v>0.0622553929633812</v>
      </c>
      <c r="H13" s="16" t="n">
        <v>0.0673041030585722</v>
      </c>
      <c r="I13" s="16" t="n">
        <v>0.0762556047539874</v>
      </c>
      <c r="J13" s="16"/>
      <c r="K13" s="16" t="n">
        <v>0.0753247854049038</v>
      </c>
      <c r="L13" s="16" t="n">
        <v>0.0735258028370032</v>
      </c>
      <c r="M13" s="16" t="n">
        <v>0.0505635499918925</v>
      </c>
      <c r="N13" s="16" t="n">
        <v>0.0739943953092769</v>
      </c>
      <c r="O13" s="16" t="n">
        <v>0.0999654155863785</v>
      </c>
      <c r="P13" s="16" t="n">
        <v>0.0875667430893017</v>
      </c>
      <c r="Q13" s="16" t="n">
        <v>0.0644457980755413</v>
      </c>
      <c r="R13" s="16" t="n">
        <v>0.0958953730214765</v>
      </c>
      <c r="S13" s="16" t="n">
        <v>0.0346499514014654</v>
      </c>
      <c r="T13" s="16" t="n">
        <v>0.0356879929337762</v>
      </c>
      <c r="U13" s="16" t="n">
        <v>0.108946048249204</v>
      </c>
      <c r="V13" s="16" t="n">
        <v>0.102176363899452</v>
      </c>
      <c r="W13" s="16"/>
      <c r="X13" s="16" t="n">
        <v>0.0636607817587482</v>
      </c>
      <c r="Y13" s="16" t="n">
        <v>0.0816326631121644</v>
      </c>
      <c r="Z13" s="16"/>
      <c r="AA13" s="16" t="n">
        <v>0.0616038662825569</v>
      </c>
      <c r="AB13" s="16" t="n">
        <v>0.0751610986782898</v>
      </c>
      <c r="AC13" s="16" t="n">
        <v>0.0700671193609107</v>
      </c>
      <c r="AD13" s="16"/>
      <c r="AE13" s="16" t="n">
        <v>0.0674208863798787</v>
      </c>
      <c r="AF13" s="16" t="n">
        <v>0.0635385963166372</v>
      </c>
      <c r="AG13" s="16" t="n">
        <v>0.0923563557043977</v>
      </c>
      <c r="AH13" s="16"/>
      <c r="AI13" s="16" t="n">
        <v>0.0591621000432833</v>
      </c>
      <c r="AJ13" s="16" t="n">
        <v>0.0922370069076177</v>
      </c>
    </row>
    <row r="14">
      <c r="B14" s="17" t="s">
        <v>94</v>
      </c>
      <c r="C14" s="22" t="n">
        <v>0.137985051134608</v>
      </c>
      <c r="D14" s="22" t="n">
        <v>0.130005862336469</v>
      </c>
      <c r="E14" s="22" t="n">
        <v>0.145590092185076</v>
      </c>
      <c r="F14" s="22"/>
      <c r="G14" s="22" t="n">
        <v>0.161739739057763</v>
      </c>
      <c r="H14" s="22" t="n">
        <v>0.14245386990873</v>
      </c>
      <c r="I14" s="22" t="n">
        <v>0.124445499259299</v>
      </c>
      <c r="J14" s="22"/>
      <c r="K14" s="22" t="n">
        <v>0.125061783707636</v>
      </c>
      <c r="L14" s="22" t="n">
        <v>0.153567855605893</v>
      </c>
      <c r="M14" s="22" t="n">
        <v>0.164672170651972</v>
      </c>
      <c r="N14" s="22" t="n">
        <v>0.137656560550171</v>
      </c>
      <c r="O14" s="22" t="n">
        <v>0.127499967076844</v>
      </c>
      <c r="P14" s="22" t="n">
        <v>0.130799366092876</v>
      </c>
      <c r="Q14" s="22" t="n">
        <v>0.177720753675362</v>
      </c>
      <c r="R14" s="22" t="n">
        <v>0.115243290777007</v>
      </c>
      <c r="S14" s="22" t="n">
        <v>0.132821421336037</v>
      </c>
      <c r="T14" s="22" t="n">
        <v>0.131604792509754</v>
      </c>
      <c r="U14" s="22" t="n">
        <v>0.12747125000302</v>
      </c>
      <c r="V14" s="22" t="n">
        <v>0.0698466975475803</v>
      </c>
      <c r="W14" s="22"/>
      <c r="X14" s="22" t="n">
        <v>0.151618268068781</v>
      </c>
      <c r="Y14" s="22" t="n">
        <v>0.114693040067275</v>
      </c>
      <c r="Z14" s="22"/>
      <c r="AA14" s="22" t="n">
        <v>0.0751864127092386</v>
      </c>
      <c r="AB14" s="22" t="n">
        <v>0.141842112521291</v>
      </c>
      <c r="AC14" s="22" t="n">
        <v>0.178181588750933</v>
      </c>
      <c r="AD14" s="22"/>
      <c r="AE14" s="22" t="n">
        <v>0.112580796367329</v>
      </c>
      <c r="AF14" s="22" t="n">
        <v>0.150363585935259</v>
      </c>
      <c r="AG14" s="22" t="n">
        <v>0.17906228704473</v>
      </c>
      <c r="AH14" s="22"/>
      <c r="AI14" s="22" t="n">
        <v>0.067537986741225</v>
      </c>
      <c r="AJ14" s="22" t="n">
        <v>0.124060998276136</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424</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0.113728584000598</v>
      </c>
      <c r="D9" s="16" t="n">
        <v>0.117316074283932</v>
      </c>
      <c r="E9" s="16" t="n">
        <v>0.109724131269697</v>
      </c>
      <c r="F9" s="16"/>
      <c r="G9" s="16" t="n">
        <v>0.11964910177839</v>
      </c>
      <c r="H9" s="16" t="n">
        <v>0.117296816124021</v>
      </c>
      <c r="I9" s="16" t="n">
        <v>0.108070632480183</v>
      </c>
      <c r="J9" s="16"/>
      <c r="K9" s="16" t="n">
        <v>0.119011251216503</v>
      </c>
      <c r="L9" s="16" t="n">
        <v>0.0895022757255746</v>
      </c>
      <c r="M9" s="16" t="n">
        <v>0.0809080578280429</v>
      </c>
      <c r="N9" s="16" t="n">
        <v>0.117319563688327</v>
      </c>
      <c r="O9" s="16" t="n">
        <v>0.150587663424576</v>
      </c>
      <c r="P9" s="16" t="n">
        <v>0.110851227627606</v>
      </c>
      <c r="Q9" s="16" t="n">
        <v>0.118065845819364</v>
      </c>
      <c r="R9" s="16" t="n">
        <v>0.178759926014724</v>
      </c>
      <c r="S9" s="16" t="n">
        <v>0.122505309616936</v>
      </c>
      <c r="T9" s="16" t="n">
        <v>0.0830105430504957</v>
      </c>
      <c r="U9" s="16" t="n">
        <v>0.171411132230877</v>
      </c>
      <c r="V9" s="16" t="n">
        <v>0.04545360351572</v>
      </c>
      <c r="W9" s="16"/>
      <c r="X9" s="16" t="n">
        <v>0.0994379476391701</v>
      </c>
      <c r="Y9" s="16" t="n">
        <v>0.138143779760836</v>
      </c>
      <c r="Z9" s="16"/>
      <c r="AA9" s="16" t="n">
        <v>0.122841987004511</v>
      </c>
      <c r="AB9" s="16" t="n">
        <v>0.100592565012717</v>
      </c>
      <c r="AC9" s="16" t="n">
        <v>0.124716581602134</v>
      </c>
      <c r="AD9" s="16"/>
      <c r="AE9" s="16" t="n">
        <v>0.141064122337621</v>
      </c>
      <c r="AF9" s="16" t="n">
        <v>0.0893286035319661</v>
      </c>
      <c r="AG9" s="16" t="n">
        <v>0.0931746617363073</v>
      </c>
      <c r="AH9" s="16"/>
      <c r="AI9" s="16" t="n">
        <v>0.122459115978633</v>
      </c>
      <c r="AJ9" s="16" t="n">
        <v>0.0955837100991222</v>
      </c>
    </row>
    <row r="10">
      <c r="B10" s="17" t="s">
        <v>412</v>
      </c>
      <c r="C10" s="16" t="n">
        <v>0.173281170678474</v>
      </c>
      <c r="D10" s="16" t="n">
        <v>0.16995002602768</v>
      </c>
      <c r="E10" s="16" t="n">
        <v>0.178966509566826</v>
      </c>
      <c r="F10" s="16"/>
      <c r="G10" s="16" t="n">
        <v>0.152236738144204</v>
      </c>
      <c r="H10" s="16" t="n">
        <v>0.154185175002555</v>
      </c>
      <c r="I10" s="16" t="n">
        <v>0.19935820106947</v>
      </c>
      <c r="J10" s="16"/>
      <c r="K10" s="16" t="n">
        <v>0.189733377136204</v>
      </c>
      <c r="L10" s="16" t="n">
        <v>0.176329001311576</v>
      </c>
      <c r="M10" s="16" t="n">
        <v>0.190146117350021</v>
      </c>
      <c r="N10" s="16" t="n">
        <v>0.135092923935319</v>
      </c>
      <c r="O10" s="16" t="n">
        <v>0.206007334149089</v>
      </c>
      <c r="P10" s="16" t="n">
        <v>0.178726999486066</v>
      </c>
      <c r="Q10" s="16" t="n">
        <v>0.200743535647368</v>
      </c>
      <c r="R10" s="16" t="n">
        <v>0.195218152972271</v>
      </c>
      <c r="S10" s="16" t="n">
        <v>0.151088454669538</v>
      </c>
      <c r="T10" s="16" t="n">
        <v>0.123537899498053</v>
      </c>
      <c r="U10" s="16" t="n">
        <v>0.156972604987065</v>
      </c>
      <c r="V10" s="16" t="n">
        <v>0.181294257320086</v>
      </c>
      <c r="W10" s="16"/>
      <c r="X10" s="16" t="n">
        <v>0.166780174701578</v>
      </c>
      <c r="Y10" s="16" t="n">
        <v>0.184387960145235</v>
      </c>
      <c r="Z10" s="16"/>
      <c r="AA10" s="16" t="n">
        <v>0.215204476340344</v>
      </c>
      <c r="AB10" s="16" t="n">
        <v>0.155727156877034</v>
      </c>
      <c r="AC10" s="16" t="n">
        <v>0.166481897789355</v>
      </c>
      <c r="AD10" s="16"/>
      <c r="AE10" s="16" t="n">
        <v>0.192616943921239</v>
      </c>
      <c r="AF10" s="16" t="n">
        <v>0.154976175311057</v>
      </c>
      <c r="AG10" s="16" t="n">
        <v>0.160973912265092</v>
      </c>
      <c r="AH10" s="16"/>
      <c r="AI10" s="16" t="n">
        <v>0.214481361488392</v>
      </c>
      <c r="AJ10" s="16" t="n">
        <v>0.164370050761898</v>
      </c>
    </row>
    <row r="11">
      <c r="B11" s="17" t="s">
        <v>413</v>
      </c>
      <c r="C11" s="16" t="n">
        <v>0.309607364465407</v>
      </c>
      <c r="D11" s="16" t="n">
        <v>0.306365417484989</v>
      </c>
      <c r="E11" s="16" t="n">
        <v>0.314208106976848</v>
      </c>
      <c r="F11" s="16"/>
      <c r="G11" s="16" t="n">
        <v>0.296126569839141</v>
      </c>
      <c r="H11" s="16" t="n">
        <v>0.318618200731766</v>
      </c>
      <c r="I11" s="16" t="n">
        <v>0.30654878906209</v>
      </c>
      <c r="J11" s="16"/>
      <c r="K11" s="16" t="n">
        <v>0.320781790698606</v>
      </c>
      <c r="L11" s="16" t="n">
        <v>0.309027156909973</v>
      </c>
      <c r="M11" s="16" t="n">
        <v>0.304683096366301</v>
      </c>
      <c r="N11" s="16" t="n">
        <v>0.31354526506741</v>
      </c>
      <c r="O11" s="16" t="n">
        <v>0.308797065335784</v>
      </c>
      <c r="P11" s="16" t="n">
        <v>0.319477361301594</v>
      </c>
      <c r="Q11" s="16" t="n">
        <v>0.264373801506126</v>
      </c>
      <c r="R11" s="16" t="n">
        <v>0.279503028944014</v>
      </c>
      <c r="S11" s="16" t="n">
        <v>0.284222291549279</v>
      </c>
      <c r="T11" s="16" t="n">
        <v>0.342343745229965</v>
      </c>
      <c r="U11" s="16" t="n">
        <v>0.343118188676243</v>
      </c>
      <c r="V11" s="16" t="n">
        <v>0.364931066894543</v>
      </c>
      <c r="W11" s="16"/>
      <c r="X11" s="16" t="n">
        <v>0.320464035412561</v>
      </c>
      <c r="Y11" s="16" t="n">
        <v>0.291059012959193</v>
      </c>
      <c r="Z11" s="16"/>
      <c r="AA11" s="16" t="n">
        <v>0.325205117110513</v>
      </c>
      <c r="AB11" s="16" t="n">
        <v>0.305518818867423</v>
      </c>
      <c r="AC11" s="16" t="n">
        <v>0.303810702085033</v>
      </c>
      <c r="AD11" s="16"/>
      <c r="AE11" s="16" t="n">
        <v>0.274824755234654</v>
      </c>
      <c r="AF11" s="16" t="n">
        <v>0.345506746327532</v>
      </c>
      <c r="AG11" s="16" t="n">
        <v>0.325406290222139</v>
      </c>
      <c r="AH11" s="16"/>
      <c r="AI11" s="16" t="n">
        <v>0.343620598295079</v>
      </c>
      <c r="AJ11" s="16" t="n">
        <v>0.301234783584098</v>
      </c>
    </row>
    <row r="12">
      <c r="B12" s="17" t="s">
        <v>414</v>
      </c>
      <c r="C12" s="16" t="n">
        <v>0.185402977548007</v>
      </c>
      <c r="D12" s="16" t="n">
        <v>0.181302579014291</v>
      </c>
      <c r="E12" s="16" t="n">
        <v>0.185472575066318</v>
      </c>
      <c r="F12" s="16"/>
      <c r="G12" s="16" t="n">
        <v>0.206080154744313</v>
      </c>
      <c r="H12" s="16" t="n">
        <v>0.180740276332862</v>
      </c>
      <c r="I12" s="16" t="n">
        <v>0.181574129601434</v>
      </c>
      <c r="J12" s="16"/>
      <c r="K12" s="16" t="n">
        <v>0.168073609583002</v>
      </c>
      <c r="L12" s="16" t="n">
        <v>0.170132499063925</v>
      </c>
      <c r="M12" s="16" t="n">
        <v>0.196631124755543</v>
      </c>
      <c r="N12" s="16" t="n">
        <v>0.229147233201191</v>
      </c>
      <c r="O12" s="16" t="n">
        <v>0.184444748253037</v>
      </c>
      <c r="P12" s="16" t="n">
        <v>0.15750857404309</v>
      </c>
      <c r="Q12" s="16" t="n">
        <v>0.198135343836575</v>
      </c>
      <c r="R12" s="16" t="n">
        <v>0.114507866306491</v>
      </c>
      <c r="S12" s="16" t="n">
        <v>0.203658146238509</v>
      </c>
      <c r="T12" s="16" t="n">
        <v>0.24713399780975</v>
      </c>
      <c r="U12" s="16" t="n">
        <v>0.120676344815421</v>
      </c>
      <c r="V12" s="16" t="n">
        <v>0.18819459386387</v>
      </c>
      <c r="W12" s="16"/>
      <c r="X12" s="16" t="n">
        <v>0.195043634748724</v>
      </c>
      <c r="Y12" s="16" t="n">
        <v>0.168932155195536</v>
      </c>
      <c r="Z12" s="16"/>
      <c r="AA12" s="16" t="n">
        <v>0.190072077015473</v>
      </c>
      <c r="AB12" s="16" t="n">
        <v>0.204091104377548</v>
      </c>
      <c r="AC12" s="16" t="n">
        <v>0.157034534537694</v>
      </c>
      <c r="AD12" s="16"/>
      <c r="AE12" s="16" t="n">
        <v>0.191112595480046</v>
      </c>
      <c r="AF12" s="16" t="n">
        <v>0.182371584237456</v>
      </c>
      <c r="AG12" s="16" t="n">
        <v>0.17670289296398</v>
      </c>
      <c r="AH12" s="16"/>
      <c r="AI12" s="16" t="n">
        <v>0.169679989247092</v>
      </c>
      <c r="AJ12" s="16" t="n">
        <v>0.224711432912821</v>
      </c>
    </row>
    <row r="13">
      <c r="B13" s="17" t="s">
        <v>415</v>
      </c>
      <c r="C13" s="16" t="n">
        <v>0.105783515772096</v>
      </c>
      <c r="D13" s="16" t="n">
        <v>0.123467846031212</v>
      </c>
      <c r="E13" s="16" t="n">
        <v>0.0898859765032611</v>
      </c>
      <c r="F13" s="16"/>
      <c r="G13" s="16" t="n">
        <v>0.130533173555063</v>
      </c>
      <c r="H13" s="16" t="n">
        <v>0.108050094522343</v>
      </c>
      <c r="I13" s="16" t="n">
        <v>0.0938997738801764</v>
      </c>
      <c r="J13" s="16"/>
      <c r="K13" s="16" t="n">
        <v>0.0986696814835968</v>
      </c>
      <c r="L13" s="16" t="n">
        <v>0.127286821678776</v>
      </c>
      <c r="M13" s="16" t="n">
        <v>0.0976940797517909</v>
      </c>
      <c r="N13" s="16" t="n">
        <v>0.0913924021299251</v>
      </c>
      <c r="O13" s="16" t="n">
        <v>0.067680045653796</v>
      </c>
      <c r="P13" s="16" t="n">
        <v>0.104406502919411</v>
      </c>
      <c r="Q13" s="16" t="n">
        <v>0.0779997718802553</v>
      </c>
      <c r="R13" s="16" t="n">
        <v>0.135814936035758</v>
      </c>
      <c r="S13" s="16" t="n">
        <v>0.131747185233541</v>
      </c>
      <c r="T13" s="16" t="n">
        <v>0.102764370637613</v>
      </c>
      <c r="U13" s="16" t="n">
        <v>0.124131096611277</v>
      </c>
      <c r="V13" s="16" t="n">
        <v>0.133779996134319</v>
      </c>
      <c r="W13" s="16"/>
      <c r="X13" s="16" t="n">
        <v>0.102285613368949</v>
      </c>
      <c r="Y13" s="16" t="n">
        <v>0.111759594776777</v>
      </c>
      <c r="Z13" s="16"/>
      <c r="AA13" s="16" t="n">
        <v>0.0769712455685785</v>
      </c>
      <c r="AB13" s="16" t="n">
        <v>0.127639027559049</v>
      </c>
      <c r="AC13" s="16" t="n">
        <v>0.0973600511578604</v>
      </c>
      <c r="AD13" s="16"/>
      <c r="AE13" s="16" t="n">
        <v>0.106279189917787</v>
      </c>
      <c r="AF13" s="16" t="n">
        <v>0.105421130367812</v>
      </c>
      <c r="AG13" s="16" t="n">
        <v>0.105239964098146</v>
      </c>
      <c r="AH13" s="16"/>
      <c r="AI13" s="16" t="n">
        <v>0.0786569667850937</v>
      </c>
      <c r="AJ13" s="16" t="n">
        <v>0.126173866376451</v>
      </c>
    </row>
    <row r="14">
      <c r="B14" s="17" t="s">
        <v>94</v>
      </c>
      <c r="C14" s="22" t="n">
        <v>0.112196387535418</v>
      </c>
      <c r="D14" s="22" t="n">
        <v>0.101598057157895</v>
      </c>
      <c r="E14" s="22" t="n">
        <v>0.12174270061705</v>
      </c>
      <c r="F14" s="22"/>
      <c r="G14" s="22" t="n">
        <v>0.0953742619388881</v>
      </c>
      <c r="H14" s="22" t="n">
        <v>0.121109437286453</v>
      </c>
      <c r="I14" s="22" t="n">
        <v>0.110548473906647</v>
      </c>
      <c r="J14" s="22"/>
      <c r="K14" s="22" t="n">
        <v>0.103730289882089</v>
      </c>
      <c r="L14" s="22" t="n">
        <v>0.127722245310176</v>
      </c>
      <c r="M14" s="22" t="n">
        <v>0.129937523948301</v>
      </c>
      <c r="N14" s="22" t="n">
        <v>0.113502611977828</v>
      </c>
      <c r="O14" s="22" t="n">
        <v>0.0824831431837185</v>
      </c>
      <c r="P14" s="22" t="n">
        <v>0.129029334622233</v>
      </c>
      <c r="Q14" s="22" t="n">
        <v>0.140681701310312</v>
      </c>
      <c r="R14" s="22" t="n">
        <v>0.0961960897267424</v>
      </c>
      <c r="S14" s="22" t="n">
        <v>0.106778612692197</v>
      </c>
      <c r="T14" s="22" t="n">
        <v>0.101209443774123</v>
      </c>
      <c r="U14" s="22" t="n">
        <v>0.0836906326791167</v>
      </c>
      <c r="V14" s="22" t="n">
        <v>0.0863464822714629</v>
      </c>
      <c r="W14" s="22"/>
      <c r="X14" s="22" t="n">
        <v>0.115988594129018</v>
      </c>
      <c r="Y14" s="22" t="n">
        <v>0.105717497162424</v>
      </c>
      <c r="Z14" s="22"/>
      <c r="AA14" s="22" t="n">
        <v>0.0697050969605795</v>
      </c>
      <c r="AB14" s="22" t="n">
        <v>0.106431327306229</v>
      </c>
      <c r="AC14" s="22" t="n">
        <v>0.150596232827922</v>
      </c>
      <c r="AD14" s="22"/>
      <c r="AE14" s="22" t="n">
        <v>0.0941023931086533</v>
      </c>
      <c r="AF14" s="22" t="n">
        <v>0.122395760224177</v>
      </c>
      <c r="AG14" s="22" t="n">
        <v>0.138502278714335</v>
      </c>
      <c r="AH14" s="22"/>
      <c r="AI14" s="22" t="n">
        <v>0.0711019682057104</v>
      </c>
      <c r="AJ14" s="22" t="n">
        <v>0.0879261562656096</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0.19949813107397</v>
      </c>
      <c r="D9" s="16" t="n">
        <v>0.212576710526908</v>
      </c>
      <c r="E9" s="16" t="n">
        <v>0.186229734313784</v>
      </c>
      <c r="F9" s="16"/>
      <c r="G9" s="16" t="n">
        <v>0.255945473927626</v>
      </c>
      <c r="H9" s="16" t="n">
        <v>0.195191509686613</v>
      </c>
      <c r="I9" s="16" t="n">
        <v>0.18121026130964</v>
      </c>
      <c r="J9" s="16"/>
      <c r="K9" s="16" t="n">
        <v>0.216024441755474</v>
      </c>
      <c r="L9" s="16" t="n">
        <v>0.194123339057899</v>
      </c>
      <c r="M9" s="16" t="n">
        <v>0.161727542646429</v>
      </c>
      <c r="N9" s="16" t="n">
        <v>0.133892767875957</v>
      </c>
      <c r="O9" s="16" t="n">
        <v>0.199027697206616</v>
      </c>
      <c r="P9" s="16" t="n">
        <v>0.185857322450121</v>
      </c>
      <c r="Q9" s="16" t="n">
        <v>0.210642749208541</v>
      </c>
      <c r="R9" s="16" t="n">
        <v>0.246414921545023</v>
      </c>
      <c r="S9" s="16" t="n">
        <v>0.219074246887153</v>
      </c>
      <c r="T9" s="16" t="n">
        <v>0.19219746508856</v>
      </c>
      <c r="U9" s="16" t="n">
        <v>0.311761553506233</v>
      </c>
      <c r="V9" s="16" t="n">
        <v>0.154990251971278</v>
      </c>
      <c r="W9" s="16"/>
      <c r="X9" s="16" t="n">
        <v>0.174865033261862</v>
      </c>
      <c r="Y9" s="16" t="n">
        <v>0.241583164242053</v>
      </c>
      <c r="Z9" s="16"/>
      <c r="AA9" s="16" t="n">
        <v>0.17904634321489</v>
      </c>
      <c r="AB9" s="16" t="n">
        <v>0.19721840375123</v>
      </c>
      <c r="AC9" s="16" t="n">
        <v>0.21731842310735</v>
      </c>
      <c r="AD9" s="16"/>
      <c r="AE9" s="16" t="n">
        <v>0.213361737072447</v>
      </c>
      <c r="AF9" s="16" t="n">
        <v>0.187899797023145</v>
      </c>
      <c r="AG9" s="16" t="n">
        <v>0.187416912120816</v>
      </c>
      <c r="AH9" s="16"/>
      <c r="AI9" s="16" t="n">
        <v>0.187721149435469</v>
      </c>
      <c r="AJ9" s="16" t="n">
        <v>0.147864809562846</v>
      </c>
    </row>
    <row r="10">
      <c r="B10" s="17" t="s">
        <v>412</v>
      </c>
      <c r="C10" s="16" t="n">
        <v>0.244778417775685</v>
      </c>
      <c r="D10" s="16" t="n">
        <v>0.237340155200818</v>
      </c>
      <c r="E10" s="16" t="n">
        <v>0.250916443846884</v>
      </c>
      <c r="F10" s="16"/>
      <c r="G10" s="16" t="n">
        <v>0.233110564097732</v>
      </c>
      <c r="H10" s="16" t="n">
        <v>0.245773275746847</v>
      </c>
      <c r="I10" s="16" t="n">
        <v>0.248461209659434</v>
      </c>
      <c r="J10" s="16"/>
      <c r="K10" s="16" t="n">
        <v>0.258112825627164</v>
      </c>
      <c r="L10" s="16" t="n">
        <v>0.25584507818593</v>
      </c>
      <c r="M10" s="16" t="n">
        <v>0.262946485883749</v>
      </c>
      <c r="N10" s="16" t="n">
        <v>0.218513572563797</v>
      </c>
      <c r="O10" s="16" t="n">
        <v>0.300059685002136</v>
      </c>
      <c r="P10" s="16" t="n">
        <v>0.19058580076132</v>
      </c>
      <c r="Q10" s="16" t="n">
        <v>0.234867371532649</v>
      </c>
      <c r="R10" s="16" t="n">
        <v>0.254471104202247</v>
      </c>
      <c r="S10" s="16" t="n">
        <v>0.247052921805804</v>
      </c>
      <c r="T10" s="16" t="n">
        <v>0.211135652984614</v>
      </c>
      <c r="U10" s="16" t="n">
        <v>0.237501148310732</v>
      </c>
      <c r="V10" s="16" t="n">
        <v>0.298123972313364</v>
      </c>
      <c r="W10" s="16"/>
      <c r="X10" s="16" t="n">
        <v>0.24762415938237</v>
      </c>
      <c r="Y10" s="16" t="n">
        <v>0.23991653922437</v>
      </c>
      <c r="Z10" s="16"/>
      <c r="AA10" s="16" t="n">
        <v>0.270480877735527</v>
      </c>
      <c r="AB10" s="16" t="n">
        <v>0.250796956611942</v>
      </c>
      <c r="AC10" s="16" t="n">
        <v>0.218165057651876</v>
      </c>
      <c r="AD10" s="16"/>
      <c r="AE10" s="16" t="n">
        <v>0.266841274667145</v>
      </c>
      <c r="AF10" s="16" t="n">
        <v>0.230139048546059</v>
      </c>
      <c r="AG10" s="16" t="n">
        <v>0.217403275552758</v>
      </c>
      <c r="AH10" s="16"/>
      <c r="AI10" s="16" t="n">
        <v>0.293118958359037</v>
      </c>
      <c r="AJ10" s="16" t="n">
        <v>0.242066618604437</v>
      </c>
    </row>
    <row r="11">
      <c r="B11" s="17" t="s">
        <v>413</v>
      </c>
      <c r="C11" s="16" t="n">
        <v>0.29268049556617</v>
      </c>
      <c r="D11" s="16" t="n">
        <v>0.285956349810657</v>
      </c>
      <c r="E11" s="16" t="n">
        <v>0.301144257751819</v>
      </c>
      <c r="F11" s="16"/>
      <c r="G11" s="16" t="n">
        <v>0.230493108000518</v>
      </c>
      <c r="H11" s="16" t="n">
        <v>0.299378397886876</v>
      </c>
      <c r="I11" s="16" t="n">
        <v>0.311010798049907</v>
      </c>
      <c r="J11" s="16"/>
      <c r="K11" s="16" t="n">
        <v>0.280099212021425</v>
      </c>
      <c r="L11" s="16" t="n">
        <v>0.299377953179939</v>
      </c>
      <c r="M11" s="16" t="n">
        <v>0.287837219149896</v>
      </c>
      <c r="N11" s="16" t="n">
        <v>0.339929361994678</v>
      </c>
      <c r="O11" s="16" t="n">
        <v>0.247808397397939</v>
      </c>
      <c r="P11" s="16" t="n">
        <v>0.3702512168699</v>
      </c>
      <c r="Q11" s="16" t="n">
        <v>0.274401417072127</v>
      </c>
      <c r="R11" s="16" t="n">
        <v>0.281934458324959</v>
      </c>
      <c r="S11" s="16" t="n">
        <v>0.265879778504302</v>
      </c>
      <c r="T11" s="16" t="n">
        <v>0.320333162407702</v>
      </c>
      <c r="U11" s="16" t="n">
        <v>0.250054951973955</v>
      </c>
      <c r="V11" s="16" t="n">
        <v>0.229540909507334</v>
      </c>
      <c r="W11" s="16"/>
      <c r="X11" s="16" t="n">
        <v>0.299044460912153</v>
      </c>
      <c r="Y11" s="16" t="n">
        <v>0.281807819514255</v>
      </c>
      <c r="Z11" s="16"/>
      <c r="AA11" s="16" t="n">
        <v>0.334468623053168</v>
      </c>
      <c r="AB11" s="16" t="n">
        <v>0.295364232804196</v>
      </c>
      <c r="AC11" s="16" t="n">
        <v>0.258909914731908</v>
      </c>
      <c r="AD11" s="16"/>
      <c r="AE11" s="16" t="n">
        <v>0.266844254587874</v>
      </c>
      <c r="AF11" s="16" t="n">
        <v>0.309139305914744</v>
      </c>
      <c r="AG11" s="16" t="n">
        <v>0.32619793038664</v>
      </c>
      <c r="AH11" s="16"/>
      <c r="AI11" s="16" t="n">
        <v>0.318959608301493</v>
      </c>
      <c r="AJ11" s="16" t="n">
        <v>0.343872058888825</v>
      </c>
    </row>
    <row r="12">
      <c r="B12" s="17" t="s">
        <v>414</v>
      </c>
      <c r="C12" s="16" t="n">
        <v>0.110895284758173</v>
      </c>
      <c r="D12" s="16" t="n">
        <v>0.115883365243035</v>
      </c>
      <c r="E12" s="16" t="n">
        <v>0.10479131999677</v>
      </c>
      <c r="F12" s="16"/>
      <c r="G12" s="16" t="n">
        <v>0.0982981269302306</v>
      </c>
      <c r="H12" s="16" t="n">
        <v>0.106246858888318</v>
      </c>
      <c r="I12" s="16" t="n">
        <v>0.120195159563045</v>
      </c>
      <c r="J12" s="16"/>
      <c r="K12" s="16" t="n">
        <v>0.107045017230923</v>
      </c>
      <c r="L12" s="16" t="n">
        <v>0.105813433552381</v>
      </c>
      <c r="M12" s="16" t="n">
        <v>0.11839263113429</v>
      </c>
      <c r="N12" s="16" t="n">
        <v>0.109502128976775</v>
      </c>
      <c r="O12" s="16" t="n">
        <v>0.124485157996683</v>
      </c>
      <c r="P12" s="16" t="n">
        <v>0.120349838196323</v>
      </c>
      <c r="Q12" s="16" t="n">
        <v>0.0866869961262595</v>
      </c>
      <c r="R12" s="16" t="n">
        <v>0.0526303118569984</v>
      </c>
      <c r="S12" s="16" t="n">
        <v>0.13245349307613</v>
      </c>
      <c r="T12" s="16" t="n">
        <v>0.111935843804054</v>
      </c>
      <c r="U12" s="16" t="n">
        <v>0.0948072046543019</v>
      </c>
      <c r="V12" s="16" t="n">
        <v>0.166258303909905</v>
      </c>
      <c r="W12" s="16"/>
      <c r="X12" s="16" t="n">
        <v>0.116285809191837</v>
      </c>
      <c r="Y12" s="16" t="n">
        <v>0.101685708223604</v>
      </c>
      <c r="Z12" s="16"/>
      <c r="AA12" s="16" t="n">
        <v>0.125133382117981</v>
      </c>
      <c r="AB12" s="16" t="n">
        <v>0.106263166054122</v>
      </c>
      <c r="AC12" s="16" t="n">
        <v>0.10680767099929</v>
      </c>
      <c r="AD12" s="16"/>
      <c r="AE12" s="16" t="n">
        <v>0.11050291767985</v>
      </c>
      <c r="AF12" s="16" t="n">
        <v>0.115316962590795</v>
      </c>
      <c r="AG12" s="16" t="n">
        <v>0.102501656123413</v>
      </c>
      <c r="AH12" s="16"/>
      <c r="AI12" s="16" t="n">
        <v>0.109972550038138</v>
      </c>
      <c r="AJ12" s="16" t="n">
        <v>0.121818316006011</v>
      </c>
    </row>
    <row r="13">
      <c r="B13" s="17" t="s">
        <v>415</v>
      </c>
      <c r="C13" s="16" t="n">
        <v>0.0478454195315832</v>
      </c>
      <c r="D13" s="16" t="n">
        <v>0.0477907528063558</v>
      </c>
      <c r="E13" s="16" t="n">
        <v>0.0491360127542758</v>
      </c>
      <c r="F13" s="16"/>
      <c r="G13" s="16" t="n">
        <v>0.0742170636661006</v>
      </c>
      <c r="H13" s="16" t="n">
        <v>0.0440164045930117</v>
      </c>
      <c r="I13" s="16" t="n">
        <v>0.0409918967802031</v>
      </c>
      <c r="J13" s="16"/>
      <c r="K13" s="16" t="n">
        <v>0.0377615160724742</v>
      </c>
      <c r="L13" s="16" t="n">
        <v>0.052083066884817</v>
      </c>
      <c r="M13" s="16" t="n">
        <v>0.0591990705266546</v>
      </c>
      <c r="N13" s="16" t="n">
        <v>0.0588661316429369</v>
      </c>
      <c r="O13" s="16" t="n">
        <v>0.0480368435404514</v>
      </c>
      <c r="P13" s="16" t="n">
        <v>0.0476254942146697</v>
      </c>
      <c r="Q13" s="16" t="n">
        <v>0.0625219453773432</v>
      </c>
      <c r="R13" s="16" t="n">
        <v>0.0506869212518676</v>
      </c>
      <c r="S13" s="16" t="n">
        <v>0.0462543007418363</v>
      </c>
      <c r="T13" s="16" t="n">
        <v>0.0351261021047152</v>
      </c>
      <c r="U13" s="16" t="n">
        <v>0.0201389017414249</v>
      </c>
      <c r="V13" s="16" t="n">
        <v>0.0515600118416953</v>
      </c>
      <c r="W13" s="16"/>
      <c r="X13" s="16" t="n">
        <v>0.0469408470428542</v>
      </c>
      <c r="Y13" s="16" t="n">
        <v>0.0493908590650708</v>
      </c>
      <c r="Z13" s="16"/>
      <c r="AA13" s="16" t="n">
        <v>0.0295364248079252</v>
      </c>
      <c r="AB13" s="16" t="n">
        <v>0.0522775913639304</v>
      </c>
      <c r="AC13" s="16" t="n">
        <v>0.0551406267101852</v>
      </c>
      <c r="AD13" s="16"/>
      <c r="AE13" s="16" t="n">
        <v>0.0448553235576231</v>
      </c>
      <c r="AF13" s="16" t="n">
        <v>0.0467843418255777</v>
      </c>
      <c r="AG13" s="16" t="n">
        <v>0.0580538444899774</v>
      </c>
      <c r="AH13" s="16"/>
      <c r="AI13" s="16" t="n">
        <v>0.0293787167528862</v>
      </c>
      <c r="AJ13" s="16" t="n">
        <v>0.0522562354980657</v>
      </c>
    </row>
    <row r="14">
      <c r="B14" s="17" t="s">
        <v>94</v>
      </c>
      <c r="C14" s="22" t="n">
        <v>0.104302251294419</v>
      </c>
      <c r="D14" s="22" t="n">
        <v>0.100452666412226</v>
      </c>
      <c r="E14" s="22" t="n">
        <v>0.107782231336467</v>
      </c>
      <c r="F14" s="22"/>
      <c r="G14" s="22" t="n">
        <v>0.107935663377793</v>
      </c>
      <c r="H14" s="22" t="n">
        <v>0.109393553198335</v>
      </c>
      <c r="I14" s="22" t="n">
        <v>0.09813067463777</v>
      </c>
      <c r="J14" s="22"/>
      <c r="K14" s="22" t="n">
        <v>0.10095698729254</v>
      </c>
      <c r="L14" s="22" t="n">
        <v>0.092757129139034</v>
      </c>
      <c r="M14" s="22" t="n">
        <v>0.109897050658982</v>
      </c>
      <c r="N14" s="22" t="n">
        <v>0.139296036945856</v>
      </c>
      <c r="O14" s="22" t="n">
        <v>0.0805822188561744</v>
      </c>
      <c r="P14" s="22" t="n">
        <v>0.0853303275076663</v>
      </c>
      <c r="Q14" s="22" t="n">
        <v>0.13087952068308</v>
      </c>
      <c r="R14" s="22" t="n">
        <v>0.113862282818905</v>
      </c>
      <c r="S14" s="22" t="n">
        <v>0.0892852589847754</v>
      </c>
      <c r="T14" s="22" t="n">
        <v>0.129271773610354</v>
      </c>
      <c r="U14" s="22" t="n">
        <v>0.0857362398133533</v>
      </c>
      <c r="V14" s="22" t="n">
        <v>0.0995265504564223</v>
      </c>
      <c r="W14" s="22"/>
      <c r="X14" s="22" t="n">
        <v>0.115239690208924</v>
      </c>
      <c r="Y14" s="22" t="n">
        <v>0.0856159097306471</v>
      </c>
      <c r="Z14" s="22"/>
      <c r="AA14" s="22" t="n">
        <v>0.0613343490705085</v>
      </c>
      <c r="AB14" s="22" t="n">
        <v>0.0980796494145788</v>
      </c>
      <c r="AC14" s="22" t="n">
        <v>0.143658306799392</v>
      </c>
      <c r="AD14" s="22"/>
      <c r="AE14" s="22" t="n">
        <v>0.0975944924350607</v>
      </c>
      <c r="AF14" s="22" t="n">
        <v>0.11072054409968</v>
      </c>
      <c r="AG14" s="22" t="n">
        <v>0.108426381326396</v>
      </c>
      <c r="AH14" s="22"/>
      <c r="AI14" s="22" t="n">
        <v>0.0608490171129769</v>
      </c>
      <c r="AJ14" s="22" t="n">
        <v>0.0921219614398155</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0.0714670986816527</v>
      </c>
      <c r="D9" s="16" t="n">
        <v>0.0832048475123865</v>
      </c>
      <c r="E9" s="16" t="n">
        <v>0.060508204518231</v>
      </c>
      <c r="F9" s="16"/>
      <c r="G9" s="16" t="n">
        <v>0.0931854461015046</v>
      </c>
      <c r="H9" s="16" t="n">
        <v>0.063655002204898</v>
      </c>
      <c r="I9" s="16" t="n">
        <v>0.070156968558176</v>
      </c>
      <c r="J9" s="16"/>
      <c r="K9" s="16" t="n">
        <v>0.114085942462681</v>
      </c>
      <c r="L9" s="16" t="n">
        <v>0.0666056638617449</v>
      </c>
      <c r="M9" s="16" t="n">
        <v>0.0417859371589921</v>
      </c>
      <c r="N9" s="16" t="n">
        <v>0.0511514889203224</v>
      </c>
      <c r="O9" s="16" t="n">
        <v>0.0981274778212936</v>
      </c>
      <c r="P9" s="16" t="n">
        <v>0.0528352432477052</v>
      </c>
      <c r="Q9" s="16" t="n">
        <v>0.0686143577766383</v>
      </c>
      <c r="R9" s="16" t="n">
        <v>0.0780420293337026</v>
      </c>
      <c r="S9" s="16" t="n">
        <v>0.101296598478865</v>
      </c>
      <c r="T9" s="16" t="n">
        <v>0.0119047751112716</v>
      </c>
      <c r="U9" s="16" t="n">
        <v>0.0804207525323345</v>
      </c>
      <c r="V9" s="16" t="n">
        <v>0.0507532304017791</v>
      </c>
      <c r="W9" s="16"/>
      <c r="X9" s="16" t="n">
        <v>0.0555839085734902</v>
      </c>
      <c r="Y9" s="16" t="n">
        <v>0.0986031327937898</v>
      </c>
      <c r="Z9" s="16"/>
      <c r="AA9" s="16" t="n">
        <v>0.087553263057666</v>
      </c>
      <c r="AB9" s="16" t="n">
        <v>0.0619996859303324</v>
      </c>
      <c r="AC9" s="16" t="n">
        <v>0.0725121734193579</v>
      </c>
      <c r="AD9" s="16"/>
      <c r="AE9" s="16" t="n">
        <v>0.0937626929935487</v>
      </c>
      <c r="AF9" s="16" t="n">
        <v>0.0562308428278301</v>
      </c>
      <c r="AG9" s="16" t="n">
        <v>0.0447474069794594</v>
      </c>
      <c r="AH9" s="16"/>
      <c r="AI9" s="16" t="n">
        <v>0.0779930976594116</v>
      </c>
      <c r="AJ9" s="16" t="n">
        <v>0.0516330054342529</v>
      </c>
    </row>
    <row r="10">
      <c r="B10" s="17" t="s">
        <v>412</v>
      </c>
      <c r="C10" s="16" t="n">
        <v>0.120343822158416</v>
      </c>
      <c r="D10" s="16" t="n">
        <v>0.129294014101084</v>
      </c>
      <c r="E10" s="16" t="n">
        <v>0.11177389759191</v>
      </c>
      <c r="F10" s="16"/>
      <c r="G10" s="16" t="n">
        <v>0.0984752103433447</v>
      </c>
      <c r="H10" s="16" t="n">
        <v>0.125841241837407</v>
      </c>
      <c r="I10" s="16" t="n">
        <v>0.123866684921556</v>
      </c>
      <c r="J10" s="16"/>
      <c r="K10" s="16" t="n">
        <v>0.137995794034844</v>
      </c>
      <c r="L10" s="16" t="n">
        <v>0.0910337823814406</v>
      </c>
      <c r="M10" s="16" t="n">
        <v>0.112792220900629</v>
      </c>
      <c r="N10" s="16" t="n">
        <v>0.0888558210683978</v>
      </c>
      <c r="O10" s="16" t="n">
        <v>0.116520200419321</v>
      </c>
      <c r="P10" s="16" t="n">
        <v>0.154180594053582</v>
      </c>
      <c r="Q10" s="16" t="n">
        <v>0.0967784198356851</v>
      </c>
      <c r="R10" s="16" t="n">
        <v>0.0794072338401142</v>
      </c>
      <c r="S10" s="16" t="n">
        <v>0.157846350555327</v>
      </c>
      <c r="T10" s="16" t="n">
        <v>0.125083206890714</v>
      </c>
      <c r="U10" s="16" t="n">
        <v>0.159511923749006</v>
      </c>
      <c r="V10" s="16" t="n">
        <v>0.089253782766517</v>
      </c>
      <c r="W10" s="16"/>
      <c r="X10" s="16" t="n">
        <v>0.111420866137055</v>
      </c>
      <c r="Y10" s="16" t="n">
        <v>0.135588469948176</v>
      </c>
      <c r="Z10" s="16"/>
      <c r="AA10" s="16" t="n">
        <v>0.129042861621473</v>
      </c>
      <c r="AB10" s="16" t="n">
        <v>0.107215224861296</v>
      </c>
      <c r="AC10" s="16" t="n">
        <v>0.131621161829002</v>
      </c>
      <c r="AD10" s="16"/>
      <c r="AE10" s="16" t="n">
        <v>0.138107764271813</v>
      </c>
      <c r="AF10" s="16" t="n">
        <v>0.103122845154983</v>
      </c>
      <c r="AG10" s="16" t="n">
        <v>0.109899233383756</v>
      </c>
      <c r="AH10" s="16"/>
      <c r="AI10" s="16" t="n">
        <v>0.147588202785215</v>
      </c>
      <c r="AJ10" s="16" t="n">
        <v>0.0992978535634744</v>
      </c>
    </row>
    <row r="11">
      <c r="B11" s="17" t="s">
        <v>413</v>
      </c>
      <c r="C11" s="16" t="n">
        <v>0.312794724260846</v>
      </c>
      <c r="D11" s="16" t="n">
        <v>0.315880010609533</v>
      </c>
      <c r="E11" s="16" t="n">
        <v>0.310462983529316</v>
      </c>
      <c r="F11" s="16"/>
      <c r="G11" s="16" t="n">
        <v>0.317016999417363</v>
      </c>
      <c r="H11" s="16" t="n">
        <v>0.315597963164377</v>
      </c>
      <c r="I11" s="16" t="n">
        <v>0.308519195799516</v>
      </c>
      <c r="J11" s="16"/>
      <c r="K11" s="16" t="n">
        <v>0.347826046566682</v>
      </c>
      <c r="L11" s="16" t="n">
        <v>0.267673113775266</v>
      </c>
      <c r="M11" s="16" t="n">
        <v>0.22412863070662</v>
      </c>
      <c r="N11" s="16" t="n">
        <v>0.425498387987399</v>
      </c>
      <c r="O11" s="16" t="n">
        <v>0.311794665838628</v>
      </c>
      <c r="P11" s="16" t="n">
        <v>0.331493269124802</v>
      </c>
      <c r="Q11" s="16" t="n">
        <v>0.259080826999516</v>
      </c>
      <c r="R11" s="16" t="n">
        <v>0.354162101145379</v>
      </c>
      <c r="S11" s="16" t="n">
        <v>0.285667242065938</v>
      </c>
      <c r="T11" s="16" t="n">
        <v>0.397421891162228</v>
      </c>
      <c r="U11" s="16" t="n">
        <v>0.248597798005733</v>
      </c>
      <c r="V11" s="16" t="n">
        <v>0.2733399145124</v>
      </c>
      <c r="W11" s="16"/>
      <c r="X11" s="16" t="n">
        <v>0.304317532731041</v>
      </c>
      <c r="Y11" s="16" t="n">
        <v>0.327277794535859</v>
      </c>
      <c r="Z11" s="16"/>
      <c r="AA11" s="16" t="n">
        <v>0.347734639908843</v>
      </c>
      <c r="AB11" s="16" t="n">
        <v>0.318858082146588</v>
      </c>
      <c r="AC11" s="16" t="n">
        <v>0.279449778772445</v>
      </c>
      <c r="AD11" s="16"/>
      <c r="AE11" s="16" t="n">
        <v>0.310137699943325</v>
      </c>
      <c r="AF11" s="16" t="n">
        <v>0.327552303146896</v>
      </c>
      <c r="AG11" s="16" t="n">
        <v>0.288360512878407</v>
      </c>
      <c r="AH11" s="16"/>
      <c r="AI11" s="16" t="n">
        <v>0.346984930167167</v>
      </c>
      <c r="AJ11" s="16" t="n">
        <v>0.319791484010818</v>
      </c>
    </row>
    <row r="12">
      <c r="B12" s="17" t="s">
        <v>414</v>
      </c>
      <c r="C12" s="16" t="n">
        <v>0.144738085502624</v>
      </c>
      <c r="D12" s="16" t="n">
        <v>0.146704347898263</v>
      </c>
      <c r="E12" s="16" t="n">
        <v>0.140401025298091</v>
      </c>
      <c r="F12" s="16"/>
      <c r="G12" s="16" t="n">
        <v>0.0999599558575696</v>
      </c>
      <c r="H12" s="16" t="n">
        <v>0.138577148155825</v>
      </c>
      <c r="I12" s="16" t="n">
        <v>0.168155245752203</v>
      </c>
      <c r="J12" s="16"/>
      <c r="K12" s="16" t="n">
        <v>0.130126798776884</v>
      </c>
      <c r="L12" s="16" t="n">
        <v>0.174868188870986</v>
      </c>
      <c r="M12" s="16" t="n">
        <v>0.187747263721178</v>
      </c>
      <c r="N12" s="16" t="n">
        <v>0.134046957027144</v>
      </c>
      <c r="O12" s="16" t="n">
        <v>0.161427634716545</v>
      </c>
      <c r="P12" s="16" t="n">
        <v>0.115366038914751</v>
      </c>
      <c r="Q12" s="16" t="n">
        <v>0.146962782894046</v>
      </c>
      <c r="R12" s="16" t="n">
        <v>0.111018889822825</v>
      </c>
      <c r="S12" s="16" t="n">
        <v>0.122395741590734</v>
      </c>
      <c r="T12" s="16" t="n">
        <v>0.169414635572216</v>
      </c>
      <c r="U12" s="16" t="n">
        <v>0.0956578254863691</v>
      </c>
      <c r="V12" s="16" t="n">
        <v>0.177395158306569</v>
      </c>
      <c r="W12" s="16"/>
      <c r="X12" s="16" t="n">
        <v>0.162493282343027</v>
      </c>
      <c r="Y12" s="16" t="n">
        <v>0.11440377458348</v>
      </c>
      <c r="Z12" s="16"/>
      <c r="AA12" s="16" t="n">
        <v>0.18811423057179</v>
      </c>
      <c r="AB12" s="16" t="n">
        <v>0.149896839172588</v>
      </c>
      <c r="AC12" s="16" t="n">
        <v>0.106510128412354</v>
      </c>
      <c r="AD12" s="16"/>
      <c r="AE12" s="16" t="n">
        <v>0.134488463326123</v>
      </c>
      <c r="AF12" s="16" t="n">
        <v>0.15476184558323</v>
      </c>
      <c r="AG12" s="16" t="n">
        <v>0.150577946091492</v>
      </c>
      <c r="AH12" s="16"/>
      <c r="AI12" s="16" t="n">
        <v>0.163829616393944</v>
      </c>
      <c r="AJ12" s="16" t="n">
        <v>0.203682052504199</v>
      </c>
    </row>
    <row r="13">
      <c r="B13" s="17" t="s">
        <v>415</v>
      </c>
      <c r="C13" s="16" t="n">
        <v>0.0768737029011883</v>
      </c>
      <c r="D13" s="16" t="n">
        <v>0.0717906692699327</v>
      </c>
      <c r="E13" s="16" t="n">
        <v>0.0829729815740463</v>
      </c>
      <c r="F13" s="16"/>
      <c r="G13" s="16" t="n">
        <v>0.0534806796831956</v>
      </c>
      <c r="H13" s="16" t="n">
        <v>0.0813372212009099</v>
      </c>
      <c r="I13" s="16" t="n">
        <v>0.0819605024593068</v>
      </c>
      <c r="J13" s="16"/>
      <c r="K13" s="16" t="n">
        <v>0.0572857297785517</v>
      </c>
      <c r="L13" s="16" t="n">
        <v>0.0642736175887925</v>
      </c>
      <c r="M13" s="16" t="n">
        <v>0.0749689220942656</v>
      </c>
      <c r="N13" s="16" t="n">
        <v>0.123982842321434</v>
      </c>
      <c r="O13" s="16" t="n">
        <v>0.0581987532039937</v>
      </c>
      <c r="P13" s="16" t="n">
        <v>0.078856542861759</v>
      </c>
      <c r="Q13" s="16" t="n">
        <v>0.0982157887531452</v>
      </c>
      <c r="R13" s="16" t="n">
        <v>0.0878742272484035</v>
      </c>
      <c r="S13" s="16" t="n">
        <v>0.0917775249408772</v>
      </c>
      <c r="T13" s="16" t="n">
        <v>0.0446715259165483</v>
      </c>
      <c r="U13" s="16" t="n">
        <v>0.107879293070572</v>
      </c>
      <c r="V13" s="16" t="n">
        <v>0.0392265864817426</v>
      </c>
      <c r="W13" s="16"/>
      <c r="X13" s="16" t="n">
        <v>0.0830969889535947</v>
      </c>
      <c r="Y13" s="16" t="n">
        <v>0.0662413739132667</v>
      </c>
      <c r="Z13" s="16"/>
      <c r="AA13" s="16" t="n">
        <v>0.0738451315731862</v>
      </c>
      <c r="AB13" s="16" t="n">
        <v>0.0725678669264933</v>
      </c>
      <c r="AC13" s="16" t="n">
        <v>0.0848203080127661</v>
      </c>
      <c r="AD13" s="16"/>
      <c r="AE13" s="16" t="n">
        <v>0.0831879805190032</v>
      </c>
      <c r="AF13" s="16" t="n">
        <v>0.0694232441538584</v>
      </c>
      <c r="AG13" s="16" t="n">
        <v>0.0759976565595243</v>
      </c>
      <c r="AH13" s="16"/>
      <c r="AI13" s="16" t="n">
        <v>0.055989809775398</v>
      </c>
      <c r="AJ13" s="16" t="n">
        <v>0.0973661584824714</v>
      </c>
    </row>
    <row r="14">
      <c r="B14" s="17" t="s">
        <v>94</v>
      </c>
      <c r="C14" s="22" t="n">
        <v>0.273782566495273</v>
      </c>
      <c r="D14" s="22" t="n">
        <v>0.2531261106088</v>
      </c>
      <c r="E14" s="22" t="n">
        <v>0.293880907488406</v>
      </c>
      <c r="F14" s="22"/>
      <c r="G14" s="22" t="n">
        <v>0.337881708597022</v>
      </c>
      <c r="H14" s="22" t="n">
        <v>0.274991423436583</v>
      </c>
      <c r="I14" s="22" t="n">
        <v>0.247341402509241</v>
      </c>
      <c r="J14" s="22"/>
      <c r="K14" s="22" t="n">
        <v>0.212679688380358</v>
      </c>
      <c r="L14" s="22" t="n">
        <v>0.33554563352177</v>
      </c>
      <c r="M14" s="22" t="n">
        <v>0.358577025418315</v>
      </c>
      <c r="N14" s="22" t="n">
        <v>0.176464502675303</v>
      </c>
      <c r="O14" s="22" t="n">
        <v>0.253931268000218</v>
      </c>
      <c r="P14" s="22" t="n">
        <v>0.267268311797401</v>
      </c>
      <c r="Q14" s="22" t="n">
        <v>0.33034782374097</v>
      </c>
      <c r="R14" s="22" t="n">
        <v>0.289495518609576</v>
      </c>
      <c r="S14" s="22" t="n">
        <v>0.241016542368259</v>
      </c>
      <c r="T14" s="22" t="n">
        <v>0.251503965347022</v>
      </c>
      <c r="U14" s="22" t="n">
        <v>0.307932407155985</v>
      </c>
      <c r="V14" s="22" t="n">
        <v>0.370031327530992</v>
      </c>
      <c r="W14" s="22"/>
      <c r="X14" s="22" t="n">
        <v>0.283087421261792</v>
      </c>
      <c r="Y14" s="22" t="n">
        <v>0.257885454225427</v>
      </c>
      <c r="Z14" s="22"/>
      <c r="AA14" s="22" t="n">
        <v>0.173709873267042</v>
      </c>
      <c r="AB14" s="22" t="n">
        <v>0.289462300962703</v>
      </c>
      <c r="AC14" s="22" t="n">
        <v>0.325086449554076</v>
      </c>
      <c r="AD14" s="22"/>
      <c r="AE14" s="22" t="n">
        <v>0.240315398946187</v>
      </c>
      <c r="AF14" s="22" t="n">
        <v>0.288908919133202</v>
      </c>
      <c r="AG14" s="22" t="n">
        <v>0.330417244107362</v>
      </c>
      <c r="AH14" s="22"/>
      <c r="AI14" s="22" t="n">
        <v>0.207614343218864</v>
      </c>
      <c r="AJ14" s="22" t="n">
        <v>0.228229446004784</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0.0963769199013246</v>
      </c>
      <c r="D9" s="16" t="n">
        <v>0.107309262273355</v>
      </c>
      <c r="E9" s="16" t="n">
        <v>0.0879456591536238</v>
      </c>
      <c r="F9" s="16"/>
      <c r="G9" s="16" t="n">
        <v>0.104876239111568</v>
      </c>
      <c r="H9" s="16" t="n">
        <v>0.0962684967774535</v>
      </c>
      <c r="I9" s="16" t="n">
        <v>0.093120903869655</v>
      </c>
      <c r="J9" s="16"/>
      <c r="K9" s="16" t="n">
        <v>0.143602285453689</v>
      </c>
      <c r="L9" s="16" t="n">
        <v>0.0739252113509195</v>
      </c>
      <c r="M9" s="16" t="n">
        <v>0.0614061185008504</v>
      </c>
      <c r="N9" s="16" t="n">
        <v>0.0978237849710539</v>
      </c>
      <c r="O9" s="16" t="n">
        <v>0.117079399840864</v>
      </c>
      <c r="P9" s="16" t="n">
        <v>0.074922091020904</v>
      </c>
      <c r="Q9" s="16" t="n">
        <v>0.105733511059863</v>
      </c>
      <c r="R9" s="16" t="n">
        <v>0.130730899759806</v>
      </c>
      <c r="S9" s="16" t="n">
        <v>0.077883464735866</v>
      </c>
      <c r="T9" s="16" t="n">
        <v>0.0715549779952036</v>
      </c>
      <c r="U9" s="16" t="n">
        <v>0.14563041069924</v>
      </c>
      <c r="V9" s="16" t="n">
        <v>0.0583761846486548</v>
      </c>
      <c r="W9" s="16"/>
      <c r="X9" s="16" t="n">
        <v>0.0790792130545281</v>
      </c>
      <c r="Y9" s="16" t="n">
        <v>0.125929620577947</v>
      </c>
      <c r="Z9" s="16"/>
      <c r="AA9" s="16" t="n">
        <v>0.104665379450293</v>
      </c>
      <c r="AB9" s="16" t="n">
        <v>0.0909769203247935</v>
      </c>
      <c r="AC9" s="16" t="n">
        <v>0.0976134348391886</v>
      </c>
      <c r="AD9" s="16"/>
      <c r="AE9" s="16" t="n">
        <v>0.119590203547953</v>
      </c>
      <c r="AF9" s="16" t="n">
        <v>0.0708395890593504</v>
      </c>
      <c r="AG9" s="16" t="n">
        <v>0.0892020921474159</v>
      </c>
      <c r="AH9" s="16"/>
      <c r="AI9" s="16" t="n">
        <v>0.128545228922992</v>
      </c>
      <c r="AJ9" s="16" t="n">
        <v>0.062294789437908</v>
      </c>
    </row>
    <row r="10">
      <c r="B10" s="17" t="s">
        <v>412</v>
      </c>
      <c r="C10" s="16" t="n">
        <v>0.138232288585118</v>
      </c>
      <c r="D10" s="16" t="n">
        <v>0.137601003770717</v>
      </c>
      <c r="E10" s="16" t="n">
        <v>0.139267888928018</v>
      </c>
      <c r="F10" s="16"/>
      <c r="G10" s="16" t="n">
        <v>0.108261668789419</v>
      </c>
      <c r="H10" s="16" t="n">
        <v>0.144782174251337</v>
      </c>
      <c r="I10" s="16" t="n">
        <v>0.143975986070965</v>
      </c>
      <c r="J10" s="16"/>
      <c r="K10" s="16" t="n">
        <v>0.181964278965808</v>
      </c>
      <c r="L10" s="16" t="n">
        <v>0.0991635287444065</v>
      </c>
      <c r="M10" s="16" t="n">
        <v>0.150784139481029</v>
      </c>
      <c r="N10" s="16" t="n">
        <v>0.100312565984414</v>
      </c>
      <c r="O10" s="16" t="n">
        <v>0.123853205420262</v>
      </c>
      <c r="P10" s="16" t="n">
        <v>0.145812702086131</v>
      </c>
      <c r="Q10" s="16" t="n">
        <v>0.1353970121056</v>
      </c>
      <c r="R10" s="16" t="n">
        <v>0.107315861504975</v>
      </c>
      <c r="S10" s="16" t="n">
        <v>0.164259955337065</v>
      </c>
      <c r="T10" s="16" t="n">
        <v>0.172085320407285</v>
      </c>
      <c r="U10" s="16" t="n">
        <v>0.11026882798019</v>
      </c>
      <c r="V10" s="16" t="n">
        <v>0.0873300034404921</v>
      </c>
      <c r="W10" s="16"/>
      <c r="X10" s="16" t="n">
        <v>0.125572763292585</v>
      </c>
      <c r="Y10" s="16" t="n">
        <v>0.159860771770312</v>
      </c>
      <c r="Z10" s="16"/>
      <c r="AA10" s="16" t="n">
        <v>0.156347433250956</v>
      </c>
      <c r="AB10" s="16" t="n">
        <v>0.128711074680595</v>
      </c>
      <c r="AC10" s="16" t="n">
        <v>0.137883919035116</v>
      </c>
      <c r="AD10" s="16"/>
      <c r="AE10" s="16" t="n">
        <v>0.153161499165216</v>
      </c>
      <c r="AF10" s="16" t="n">
        <v>0.130064462758745</v>
      </c>
      <c r="AG10" s="16" t="n">
        <v>0.115999127782559</v>
      </c>
      <c r="AH10" s="16"/>
      <c r="AI10" s="16" t="n">
        <v>0.161123915301697</v>
      </c>
      <c r="AJ10" s="16" t="n">
        <v>0.14774244945369</v>
      </c>
    </row>
    <row r="11">
      <c r="B11" s="17" t="s">
        <v>413</v>
      </c>
      <c r="C11" s="16" t="n">
        <v>0.306212051445298</v>
      </c>
      <c r="D11" s="16" t="n">
        <v>0.303074214137126</v>
      </c>
      <c r="E11" s="16" t="n">
        <v>0.31326865054738</v>
      </c>
      <c r="F11" s="16"/>
      <c r="G11" s="16" t="n">
        <v>0.345162014254159</v>
      </c>
      <c r="H11" s="16" t="n">
        <v>0.280852596548955</v>
      </c>
      <c r="I11" s="16" t="n">
        <v>0.314420751694384</v>
      </c>
      <c r="J11" s="16"/>
      <c r="K11" s="16" t="n">
        <v>0.281504151994304</v>
      </c>
      <c r="L11" s="16" t="n">
        <v>0.288968581802351</v>
      </c>
      <c r="M11" s="16" t="n">
        <v>0.269417002984523</v>
      </c>
      <c r="N11" s="16" t="n">
        <v>0.379531571176866</v>
      </c>
      <c r="O11" s="16" t="n">
        <v>0.281741630960905</v>
      </c>
      <c r="P11" s="16" t="n">
        <v>0.31504749416966</v>
      </c>
      <c r="Q11" s="16" t="n">
        <v>0.283450050411676</v>
      </c>
      <c r="R11" s="16" t="n">
        <v>0.367803920822325</v>
      </c>
      <c r="S11" s="16" t="n">
        <v>0.332707869527923</v>
      </c>
      <c r="T11" s="16" t="n">
        <v>0.297114266713636</v>
      </c>
      <c r="U11" s="16" t="n">
        <v>0.322704221606509</v>
      </c>
      <c r="V11" s="16" t="n">
        <v>0.305621135213494</v>
      </c>
      <c r="W11" s="16"/>
      <c r="X11" s="16" t="n">
        <v>0.309811766998846</v>
      </c>
      <c r="Y11" s="16" t="n">
        <v>0.300062027212768</v>
      </c>
      <c r="Z11" s="16"/>
      <c r="AA11" s="16" t="n">
        <v>0.312021175785537</v>
      </c>
      <c r="AB11" s="16" t="n">
        <v>0.305726372416324</v>
      </c>
      <c r="AC11" s="16" t="n">
        <v>0.302666101867503</v>
      </c>
      <c r="AD11" s="16"/>
      <c r="AE11" s="16" t="n">
        <v>0.292213235481751</v>
      </c>
      <c r="AF11" s="16" t="n">
        <v>0.340961131079095</v>
      </c>
      <c r="AG11" s="16" t="n">
        <v>0.2692477432813</v>
      </c>
      <c r="AH11" s="16"/>
      <c r="AI11" s="16" t="n">
        <v>0.304306360303115</v>
      </c>
      <c r="AJ11" s="16" t="n">
        <v>0.291026858997699</v>
      </c>
    </row>
    <row r="12">
      <c r="B12" s="17" t="s">
        <v>414</v>
      </c>
      <c r="C12" s="16" t="n">
        <v>0.172557117617843</v>
      </c>
      <c r="D12" s="16" t="n">
        <v>0.177025235438483</v>
      </c>
      <c r="E12" s="16" t="n">
        <v>0.162431281458816</v>
      </c>
      <c r="F12" s="16"/>
      <c r="G12" s="16" t="n">
        <v>0.167295193948729</v>
      </c>
      <c r="H12" s="16" t="n">
        <v>0.158120880121766</v>
      </c>
      <c r="I12" s="16" t="n">
        <v>0.188065646992997</v>
      </c>
      <c r="J12" s="16"/>
      <c r="K12" s="16" t="n">
        <v>0.171448109827572</v>
      </c>
      <c r="L12" s="16" t="n">
        <v>0.177690518432951</v>
      </c>
      <c r="M12" s="16" t="n">
        <v>0.197677386112735</v>
      </c>
      <c r="N12" s="16" t="n">
        <v>0.154921103847465</v>
      </c>
      <c r="O12" s="16" t="n">
        <v>0.162719470074547</v>
      </c>
      <c r="P12" s="16" t="n">
        <v>0.164801385009836</v>
      </c>
      <c r="Q12" s="16" t="n">
        <v>0.166693410333704</v>
      </c>
      <c r="R12" s="16" t="n">
        <v>0.104310952000857</v>
      </c>
      <c r="S12" s="16" t="n">
        <v>0.208333562176176</v>
      </c>
      <c r="T12" s="16" t="n">
        <v>0.196145427923259</v>
      </c>
      <c r="U12" s="16" t="n">
        <v>0.0888646666916353</v>
      </c>
      <c r="V12" s="16" t="n">
        <v>0.22974568195216</v>
      </c>
      <c r="W12" s="16"/>
      <c r="X12" s="16" t="n">
        <v>0.18180034651759</v>
      </c>
      <c r="Y12" s="16" t="n">
        <v>0.156765291604192</v>
      </c>
      <c r="Z12" s="16"/>
      <c r="AA12" s="16" t="n">
        <v>0.211976805762176</v>
      </c>
      <c r="AB12" s="16" t="n">
        <v>0.170078220900709</v>
      </c>
      <c r="AC12" s="16" t="n">
        <v>0.147402377135548</v>
      </c>
      <c r="AD12" s="16"/>
      <c r="AE12" s="16" t="n">
        <v>0.163812180698137</v>
      </c>
      <c r="AF12" s="16" t="n">
        <v>0.191387337735756</v>
      </c>
      <c r="AG12" s="16" t="n">
        <v>0.155605966999292</v>
      </c>
      <c r="AH12" s="16"/>
      <c r="AI12" s="16" t="n">
        <v>0.179729998588385</v>
      </c>
      <c r="AJ12" s="16" t="n">
        <v>0.2051271215632</v>
      </c>
    </row>
    <row r="13">
      <c r="B13" s="17" t="s">
        <v>415</v>
      </c>
      <c r="C13" s="16" t="n">
        <v>0.0864427482196989</v>
      </c>
      <c r="D13" s="16" t="n">
        <v>0.0894762686871401</v>
      </c>
      <c r="E13" s="16" t="n">
        <v>0.0836405020924733</v>
      </c>
      <c r="F13" s="16"/>
      <c r="G13" s="16" t="n">
        <v>0.0496004548470674</v>
      </c>
      <c r="H13" s="16" t="n">
        <v>0.114471930945494</v>
      </c>
      <c r="I13" s="16" t="n">
        <v>0.074917910093927</v>
      </c>
      <c r="J13" s="16"/>
      <c r="K13" s="16" t="n">
        <v>0.0708282891019762</v>
      </c>
      <c r="L13" s="16" t="n">
        <v>0.103658624248458</v>
      </c>
      <c r="M13" s="16" t="n">
        <v>0.0964525508354827</v>
      </c>
      <c r="N13" s="16" t="n">
        <v>0.121325770219567</v>
      </c>
      <c r="O13" s="16" t="n">
        <v>0.0845346182342239</v>
      </c>
      <c r="P13" s="16" t="n">
        <v>0.102303609484645</v>
      </c>
      <c r="Q13" s="16" t="n">
        <v>0.070163549212352</v>
      </c>
      <c r="R13" s="16" t="n">
        <v>0.0703104603959291</v>
      </c>
      <c r="S13" s="16" t="n">
        <v>0.0583893052860092</v>
      </c>
      <c r="T13" s="16" t="n">
        <v>0.054430719635853</v>
      </c>
      <c r="U13" s="16" t="n">
        <v>0.170215565984752</v>
      </c>
      <c r="V13" s="16" t="n">
        <v>0.0418763999247722</v>
      </c>
      <c r="W13" s="16"/>
      <c r="X13" s="16" t="n">
        <v>0.0902885440280431</v>
      </c>
      <c r="Y13" s="16" t="n">
        <v>0.0798723020100354</v>
      </c>
      <c r="Z13" s="16"/>
      <c r="AA13" s="16" t="n">
        <v>0.0772417442545079</v>
      </c>
      <c r="AB13" s="16" t="n">
        <v>0.0955557921322875</v>
      </c>
      <c r="AC13" s="16" t="n">
        <v>0.0808989366774432</v>
      </c>
      <c r="AD13" s="16"/>
      <c r="AE13" s="16" t="n">
        <v>0.0909608206462267</v>
      </c>
      <c r="AF13" s="16" t="n">
        <v>0.0677778698395345</v>
      </c>
      <c r="AG13" s="16" t="n">
        <v>0.114270914320218</v>
      </c>
      <c r="AH13" s="16"/>
      <c r="AI13" s="16" t="n">
        <v>0.0824140813414589</v>
      </c>
      <c r="AJ13" s="16" t="n">
        <v>0.119921641920037</v>
      </c>
    </row>
    <row r="14">
      <c r="B14" s="17" t="s">
        <v>94</v>
      </c>
      <c r="C14" s="22" t="n">
        <v>0.200178874230718</v>
      </c>
      <c r="D14" s="22" t="n">
        <v>0.185514015693179</v>
      </c>
      <c r="E14" s="22" t="n">
        <v>0.213446017819689</v>
      </c>
      <c r="F14" s="22"/>
      <c r="G14" s="22" t="n">
        <v>0.224804429049057</v>
      </c>
      <c r="H14" s="22" t="n">
        <v>0.205503921354995</v>
      </c>
      <c r="I14" s="22" t="n">
        <v>0.185498801278073</v>
      </c>
      <c r="J14" s="22"/>
      <c r="K14" s="22" t="n">
        <v>0.15065288465665</v>
      </c>
      <c r="L14" s="22" t="n">
        <v>0.256593535420913</v>
      </c>
      <c r="M14" s="22" t="n">
        <v>0.22426280208538</v>
      </c>
      <c r="N14" s="22" t="n">
        <v>0.146085203800635</v>
      </c>
      <c r="O14" s="22" t="n">
        <v>0.230071675469198</v>
      </c>
      <c r="P14" s="22" t="n">
        <v>0.197112718228823</v>
      </c>
      <c r="Q14" s="22" t="n">
        <v>0.238562466876805</v>
      </c>
      <c r="R14" s="22" t="n">
        <v>0.219527905516108</v>
      </c>
      <c r="S14" s="22" t="n">
        <v>0.15842584293696</v>
      </c>
      <c r="T14" s="22" t="n">
        <v>0.208669287324763</v>
      </c>
      <c r="U14" s="22" t="n">
        <v>0.162316307037674</v>
      </c>
      <c r="V14" s="22" t="n">
        <v>0.277050594820427</v>
      </c>
      <c r="W14" s="22"/>
      <c r="X14" s="22" t="n">
        <v>0.213447366108408</v>
      </c>
      <c r="Y14" s="22" t="n">
        <v>0.177509986824745</v>
      </c>
      <c r="Z14" s="22"/>
      <c r="AA14" s="22" t="n">
        <v>0.13774746149653</v>
      </c>
      <c r="AB14" s="22" t="n">
        <v>0.208951619545292</v>
      </c>
      <c r="AC14" s="22" t="n">
        <v>0.2335352304452</v>
      </c>
      <c r="AD14" s="22"/>
      <c r="AE14" s="22" t="n">
        <v>0.180262060460715</v>
      </c>
      <c r="AF14" s="22" t="n">
        <v>0.19896960952752</v>
      </c>
      <c r="AG14" s="22" t="n">
        <v>0.255674155469215</v>
      </c>
      <c r="AH14" s="22"/>
      <c r="AI14" s="22" t="n">
        <v>0.143880415542353</v>
      </c>
      <c r="AJ14" s="22" t="n">
        <v>0.173887138627465</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428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411</v>
      </c>
      <c r="C9" s="16" t="n">
        <v>0.135204893727595</v>
      </c>
      <c r="D9" s="16" t="n">
        <v>0.142527338854584</v>
      </c>
      <c r="E9" s="16" t="n">
        <v>0.128910013415074</v>
      </c>
      <c r="F9" s="16"/>
      <c r="G9" s="16" t="n">
        <v>0.170973767928763</v>
      </c>
      <c r="H9" s="16" t="n">
        <v>0.137879036783199</v>
      </c>
      <c r="I9" s="16" t="n">
        <v>0.11858984718653</v>
      </c>
      <c r="J9" s="16"/>
      <c r="K9" s="16" t="n">
        <v>0.139134665187154</v>
      </c>
      <c r="L9" s="16" t="n">
        <v>0.122851094099894</v>
      </c>
      <c r="M9" s="16" t="n">
        <v>0.125312537174827</v>
      </c>
      <c r="N9" s="16" t="n">
        <v>0.127596437273871</v>
      </c>
      <c r="O9" s="16" t="n">
        <v>0.147526832008362</v>
      </c>
      <c r="P9" s="16" t="n">
        <v>0.144857564531223</v>
      </c>
      <c r="Q9" s="16" t="n">
        <v>0.160502971420047</v>
      </c>
      <c r="R9" s="16" t="n">
        <v>0.147337850758944</v>
      </c>
      <c r="S9" s="16" t="n">
        <v>0.155277628301097</v>
      </c>
      <c r="T9" s="16" t="n">
        <v>0.0862218187507215</v>
      </c>
      <c r="U9" s="16" t="n">
        <v>0.168683725854299</v>
      </c>
      <c r="V9" s="16" t="n">
        <v>0.0693136727957092</v>
      </c>
      <c r="W9" s="16"/>
      <c r="X9" s="16" t="n">
        <v>0.116481411481715</v>
      </c>
      <c r="Y9" s="16" t="n">
        <v>0.167193496109247</v>
      </c>
      <c r="Z9" s="16"/>
      <c r="AA9" s="16" t="n">
        <v>0.133125398697698</v>
      </c>
      <c r="AB9" s="16" t="n">
        <v>0.130519544102532</v>
      </c>
      <c r="AC9" s="16" t="n">
        <v>0.142973657515626</v>
      </c>
      <c r="AD9" s="16"/>
      <c r="AE9" s="16" t="n">
        <v>0.159417802757258</v>
      </c>
      <c r="AF9" s="16" t="n">
        <v>0.125363665544308</v>
      </c>
      <c r="AG9" s="16" t="n">
        <v>0.0918780766335847</v>
      </c>
      <c r="AH9" s="16"/>
      <c r="AI9" s="16" t="n">
        <v>0.135786195669825</v>
      </c>
      <c r="AJ9" s="16" t="n">
        <v>0.102875582397949</v>
      </c>
    </row>
    <row r="10">
      <c r="B10" s="17" t="s">
        <v>412</v>
      </c>
      <c r="C10" s="16" t="n">
        <v>0.188354574306104</v>
      </c>
      <c r="D10" s="16" t="n">
        <v>0.173186693989845</v>
      </c>
      <c r="E10" s="16" t="n">
        <v>0.201638709171263</v>
      </c>
      <c r="F10" s="16"/>
      <c r="G10" s="16" t="n">
        <v>0.24481208828654</v>
      </c>
      <c r="H10" s="16" t="n">
        <v>0.184014503026628</v>
      </c>
      <c r="I10" s="16" t="n">
        <v>0.170093806382241</v>
      </c>
      <c r="J10" s="16"/>
      <c r="K10" s="16" t="n">
        <v>0.24178474847138</v>
      </c>
      <c r="L10" s="16" t="n">
        <v>0.143826104114639</v>
      </c>
      <c r="M10" s="16" t="n">
        <v>0.223761505374592</v>
      </c>
      <c r="N10" s="16" t="n">
        <v>0.156087159090251</v>
      </c>
      <c r="O10" s="16" t="n">
        <v>0.234052282216316</v>
      </c>
      <c r="P10" s="16" t="n">
        <v>0.182043429016111</v>
      </c>
      <c r="Q10" s="16" t="n">
        <v>0.194709077027567</v>
      </c>
      <c r="R10" s="16" t="n">
        <v>0.139885496321342</v>
      </c>
      <c r="S10" s="16" t="n">
        <v>0.187439209492543</v>
      </c>
      <c r="T10" s="16" t="n">
        <v>0.160746965884973</v>
      </c>
      <c r="U10" s="16" t="n">
        <v>0.155685808692251</v>
      </c>
      <c r="V10" s="16" t="n">
        <v>0.205095100868275</v>
      </c>
      <c r="W10" s="16"/>
      <c r="X10" s="16" t="n">
        <v>0.184506826590451</v>
      </c>
      <c r="Y10" s="16" t="n">
        <v>0.194928355300719</v>
      </c>
      <c r="Z10" s="16"/>
      <c r="AA10" s="16" t="n">
        <v>0.186510023613938</v>
      </c>
      <c r="AB10" s="16" t="n">
        <v>0.200071038606803</v>
      </c>
      <c r="AC10" s="16" t="n">
        <v>0.1740154590839</v>
      </c>
      <c r="AD10" s="16"/>
      <c r="AE10" s="16" t="n">
        <v>0.209184355497216</v>
      </c>
      <c r="AF10" s="16" t="n">
        <v>0.157028363784458</v>
      </c>
      <c r="AG10" s="16" t="n">
        <v>0.199865929879373</v>
      </c>
      <c r="AH10" s="16"/>
      <c r="AI10" s="16" t="n">
        <v>0.193756073168647</v>
      </c>
      <c r="AJ10" s="16" t="n">
        <v>0.167512719220852</v>
      </c>
    </row>
    <row r="11">
      <c r="B11" s="17" t="s">
        <v>413</v>
      </c>
      <c r="C11" s="16" t="n">
        <v>0.319039726430005</v>
      </c>
      <c r="D11" s="16" t="n">
        <v>0.307901465575918</v>
      </c>
      <c r="E11" s="16" t="n">
        <v>0.330775931618899</v>
      </c>
      <c r="F11" s="16"/>
      <c r="G11" s="16" t="n">
        <v>0.254944730001386</v>
      </c>
      <c r="H11" s="16" t="n">
        <v>0.322292076468399</v>
      </c>
      <c r="I11" s="16" t="n">
        <v>0.341328914103169</v>
      </c>
      <c r="J11" s="16"/>
      <c r="K11" s="16" t="n">
        <v>0.285120115065819</v>
      </c>
      <c r="L11" s="16" t="n">
        <v>0.279111763073851</v>
      </c>
      <c r="M11" s="16" t="n">
        <v>0.291224608485796</v>
      </c>
      <c r="N11" s="16" t="n">
        <v>0.359639624265928</v>
      </c>
      <c r="O11" s="16" t="n">
        <v>0.317249930353695</v>
      </c>
      <c r="P11" s="16" t="n">
        <v>0.329327379923421</v>
      </c>
      <c r="Q11" s="16" t="n">
        <v>0.271187788546991</v>
      </c>
      <c r="R11" s="16" t="n">
        <v>0.417585019882054</v>
      </c>
      <c r="S11" s="16" t="n">
        <v>0.302426213193137</v>
      </c>
      <c r="T11" s="16" t="n">
        <v>0.385616609401061</v>
      </c>
      <c r="U11" s="16" t="n">
        <v>0.359771850777534</v>
      </c>
      <c r="V11" s="16" t="n">
        <v>0.424361761523719</v>
      </c>
      <c r="W11" s="16"/>
      <c r="X11" s="16" t="n">
        <v>0.317107696058838</v>
      </c>
      <c r="Y11" s="16" t="n">
        <v>0.322340552126898</v>
      </c>
      <c r="Z11" s="16"/>
      <c r="AA11" s="16" t="n">
        <v>0.359668064447617</v>
      </c>
      <c r="AB11" s="16" t="n">
        <v>0.309687010240463</v>
      </c>
      <c r="AC11" s="16" t="n">
        <v>0.302206108659556</v>
      </c>
      <c r="AD11" s="16"/>
      <c r="AE11" s="16" t="n">
        <v>0.300102478973503</v>
      </c>
      <c r="AF11" s="16" t="n">
        <v>0.349330868803636</v>
      </c>
      <c r="AG11" s="16" t="n">
        <v>0.304709201942349</v>
      </c>
      <c r="AH11" s="16"/>
      <c r="AI11" s="16" t="n">
        <v>0.366559876751867</v>
      </c>
      <c r="AJ11" s="16" t="n">
        <v>0.34310105244738</v>
      </c>
    </row>
    <row r="12">
      <c r="B12" s="17" t="s">
        <v>414</v>
      </c>
      <c r="C12" s="16" t="n">
        <v>0.150261458414424</v>
      </c>
      <c r="D12" s="16" t="n">
        <v>0.167310564062172</v>
      </c>
      <c r="E12" s="16" t="n">
        <v>0.133090176522398</v>
      </c>
      <c r="F12" s="16"/>
      <c r="G12" s="16" t="n">
        <v>0.156222104085593</v>
      </c>
      <c r="H12" s="16" t="n">
        <v>0.142419087933406</v>
      </c>
      <c r="I12" s="16" t="n">
        <v>0.155203141346838</v>
      </c>
      <c r="J12" s="16"/>
      <c r="K12" s="16" t="n">
        <v>0.150798102633091</v>
      </c>
      <c r="L12" s="16" t="n">
        <v>0.195047902574466</v>
      </c>
      <c r="M12" s="16" t="n">
        <v>0.145609804064674</v>
      </c>
      <c r="N12" s="16" t="n">
        <v>0.14422499794434</v>
      </c>
      <c r="O12" s="16" t="n">
        <v>0.13651365748081</v>
      </c>
      <c r="P12" s="16" t="n">
        <v>0.146870759259594</v>
      </c>
      <c r="Q12" s="16" t="n">
        <v>0.144922544086799</v>
      </c>
      <c r="R12" s="16" t="n">
        <v>0.124907692576342</v>
      </c>
      <c r="S12" s="16" t="n">
        <v>0.154552152695417</v>
      </c>
      <c r="T12" s="16" t="n">
        <v>0.174531522756002</v>
      </c>
      <c r="U12" s="16" t="n">
        <v>0.078182655711697</v>
      </c>
      <c r="V12" s="16" t="n">
        <v>0.0995265504564223</v>
      </c>
      <c r="W12" s="16"/>
      <c r="X12" s="16" t="n">
        <v>0.157467236129191</v>
      </c>
      <c r="Y12" s="16" t="n">
        <v>0.137950566928467</v>
      </c>
      <c r="Z12" s="16"/>
      <c r="AA12" s="16" t="n">
        <v>0.164776077504543</v>
      </c>
      <c r="AB12" s="16" t="n">
        <v>0.153399784629932</v>
      </c>
      <c r="AC12" s="16" t="n">
        <v>0.135580796696794</v>
      </c>
      <c r="AD12" s="16"/>
      <c r="AE12" s="16" t="n">
        <v>0.149648919525026</v>
      </c>
      <c r="AF12" s="16" t="n">
        <v>0.165915500579364</v>
      </c>
      <c r="AG12" s="16" t="n">
        <v>0.118482398949978</v>
      </c>
      <c r="AH12" s="16"/>
      <c r="AI12" s="16" t="n">
        <v>0.151988237878727</v>
      </c>
      <c r="AJ12" s="16" t="n">
        <v>0.166623787967825</v>
      </c>
    </row>
    <row r="13">
      <c r="B13" s="17" t="s">
        <v>415</v>
      </c>
      <c r="C13" s="16" t="n">
        <v>0.0871117197025345</v>
      </c>
      <c r="D13" s="16" t="n">
        <v>0.0933296280239326</v>
      </c>
      <c r="E13" s="16" t="n">
        <v>0.0821173578743521</v>
      </c>
      <c r="F13" s="16"/>
      <c r="G13" s="16" t="n">
        <v>0.0690800317457954</v>
      </c>
      <c r="H13" s="16" t="n">
        <v>0.0813927817965069</v>
      </c>
      <c r="I13" s="16" t="n">
        <v>0.0995539280382556</v>
      </c>
      <c r="J13" s="16"/>
      <c r="K13" s="16" t="n">
        <v>0.0700399927766899</v>
      </c>
      <c r="L13" s="16" t="n">
        <v>0.12989066477217</v>
      </c>
      <c r="M13" s="16" t="n">
        <v>0.0671159052294592</v>
      </c>
      <c r="N13" s="16" t="n">
        <v>0.0834769699642969</v>
      </c>
      <c r="O13" s="16" t="n">
        <v>0.0589559292591949</v>
      </c>
      <c r="P13" s="16" t="n">
        <v>0.0803493562287629</v>
      </c>
      <c r="Q13" s="16" t="n">
        <v>0.0853509316606907</v>
      </c>
      <c r="R13" s="16" t="n">
        <v>0.0740878507345741</v>
      </c>
      <c r="S13" s="16" t="n">
        <v>0.112595852176735</v>
      </c>
      <c r="T13" s="16" t="n">
        <v>0.0498025623310626</v>
      </c>
      <c r="U13" s="16" t="n">
        <v>0.123949718425109</v>
      </c>
      <c r="V13" s="16" t="n">
        <v>0.111053194376459</v>
      </c>
      <c r="W13" s="16"/>
      <c r="X13" s="16" t="n">
        <v>0.0910478765953141</v>
      </c>
      <c r="Y13" s="16" t="n">
        <v>0.080386893834065</v>
      </c>
      <c r="Z13" s="16"/>
      <c r="AA13" s="16" t="n">
        <v>0.081137311467104</v>
      </c>
      <c r="AB13" s="16" t="n">
        <v>0.0926310353784664</v>
      </c>
      <c r="AC13" s="16" t="n">
        <v>0.0840443190426004</v>
      </c>
      <c r="AD13" s="16"/>
      <c r="AE13" s="16" t="n">
        <v>0.0855190247954632</v>
      </c>
      <c r="AF13" s="16" t="n">
        <v>0.0805537290566898</v>
      </c>
      <c r="AG13" s="16" t="n">
        <v>0.105338216872156</v>
      </c>
      <c r="AH13" s="16"/>
      <c r="AI13" s="16" t="n">
        <v>0.0879808728718995</v>
      </c>
      <c r="AJ13" s="16" t="n">
        <v>0.0995760469646243</v>
      </c>
    </row>
    <row r="14">
      <c r="B14" s="17" t="s">
        <v>94</v>
      </c>
      <c r="C14" s="22" t="n">
        <v>0.120027627419337</v>
      </c>
      <c r="D14" s="22" t="n">
        <v>0.115744309493549</v>
      </c>
      <c r="E14" s="22" t="n">
        <v>0.123467811398014</v>
      </c>
      <c r="F14" s="22"/>
      <c r="G14" s="22" t="n">
        <v>0.103967277951923</v>
      </c>
      <c r="H14" s="22" t="n">
        <v>0.132002513991861</v>
      </c>
      <c r="I14" s="22" t="n">
        <v>0.115230362942966</v>
      </c>
      <c r="J14" s="22"/>
      <c r="K14" s="22" t="n">
        <v>0.113122375865866</v>
      </c>
      <c r="L14" s="22" t="n">
        <v>0.129272471364981</v>
      </c>
      <c r="M14" s="22" t="n">
        <v>0.146975639670652</v>
      </c>
      <c r="N14" s="22" t="n">
        <v>0.128974811461313</v>
      </c>
      <c r="O14" s="22" t="n">
        <v>0.105701368681623</v>
      </c>
      <c r="P14" s="22" t="n">
        <v>0.116551511040888</v>
      </c>
      <c r="Q14" s="22" t="n">
        <v>0.143326687257906</v>
      </c>
      <c r="R14" s="22" t="n">
        <v>0.0961960897267424</v>
      </c>
      <c r="S14" s="22" t="n">
        <v>0.0877089441410708</v>
      </c>
      <c r="T14" s="22" t="n">
        <v>0.14308052087618</v>
      </c>
      <c r="U14" s="22" t="n">
        <v>0.113726240539111</v>
      </c>
      <c r="V14" s="22" t="n">
        <v>0.0906497199794153</v>
      </c>
      <c r="W14" s="22"/>
      <c r="X14" s="22" t="n">
        <v>0.133388953144491</v>
      </c>
      <c r="Y14" s="22" t="n">
        <v>0.0972001357006044</v>
      </c>
      <c r="Z14" s="22"/>
      <c r="AA14" s="22" t="n">
        <v>0.0747831242691006</v>
      </c>
      <c r="AB14" s="22" t="n">
        <v>0.113691587041803</v>
      </c>
      <c r="AC14" s="22" t="n">
        <v>0.161179659001524</v>
      </c>
      <c r="AD14" s="22"/>
      <c r="AE14" s="22" t="n">
        <v>0.0961274184515341</v>
      </c>
      <c r="AF14" s="22" t="n">
        <v>0.121807872231544</v>
      </c>
      <c r="AG14" s="22" t="n">
        <v>0.179726175722558</v>
      </c>
      <c r="AH14" s="22"/>
      <c r="AI14" s="22" t="n">
        <v>0.0639287436590339</v>
      </c>
      <c r="AJ14" s="22" t="n">
        <v>0.120310811001369</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442</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429</v>
      </c>
      <c r="C9" s="16" t="n">
        <v>0.500225981849771</v>
      </c>
      <c r="D9" s="16" t="n">
        <v>0.493567892935832</v>
      </c>
      <c r="E9" s="16" t="n">
        <v>0.505047121282028</v>
      </c>
      <c r="F9" s="16"/>
      <c r="G9" s="16" t="n">
        <v>0.572349080935865</v>
      </c>
      <c r="H9" s="16" t="n">
        <v>0.483348007409996</v>
      </c>
      <c r="I9" s="16" t="n">
        <v>0.487442178388872</v>
      </c>
      <c r="J9" s="16"/>
      <c r="K9" s="16" t="n">
        <v>0.476983531466513</v>
      </c>
      <c r="L9" s="16" t="n">
        <v>0.548581715668745</v>
      </c>
      <c r="M9" s="16" t="n">
        <v>0.500496823497305</v>
      </c>
      <c r="N9" s="16" t="n">
        <v>0.47264895909212</v>
      </c>
      <c r="O9" s="16" t="n">
        <v>0.513200206087791</v>
      </c>
      <c r="P9" s="16" t="n">
        <v>0.504964116096512</v>
      </c>
      <c r="Q9" s="16" t="n">
        <v>0.497676374958129</v>
      </c>
      <c r="R9" s="16" t="n">
        <v>0.333533592307826</v>
      </c>
      <c r="S9" s="16" t="n">
        <v>0.514078238214524</v>
      </c>
      <c r="T9" s="16" t="n">
        <v>0.539108760119692</v>
      </c>
      <c r="U9" s="16" t="n">
        <v>0.529584964106921</v>
      </c>
      <c r="V9" s="16" t="n">
        <v>0.457224452627462</v>
      </c>
      <c r="W9" s="16"/>
      <c r="X9" s="16" t="n">
        <v>0.486075676981288</v>
      </c>
      <c r="Y9" s="16" t="n">
        <v>0.524401424754718</v>
      </c>
      <c r="Z9" s="16"/>
      <c r="AA9" s="16" t="n">
        <v>0.519197204361327</v>
      </c>
      <c r="AB9" s="16" t="n">
        <v>0.524368582738385</v>
      </c>
      <c r="AC9" s="16" t="n">
        <v>0.454232393668779</v>
      </c>
      <c r="AD9" s="16"/>
      <c r="AE9" s="16" t="n">
        <v>0.467677213772912</v>
      </c>
      <c r="AF9" s="16" t="n">
        <v>0.53083790841686</v>
      </c>
      <c r="AG9" s="16" t="n">
        <v>0.521373747696686</v>
      </c>
      <c r="AH9" s="16"/>
      <c r="AI9" s="16" t="n">
        <v>0.5321847889309</v>
      </c>
      <c r="AJ9" s="16" t="n">
        <v>0.50003568893574</v>
      </c>
    </row>
    <row r="10">
      <c r="B10" s="17" t="s">
        <v>430</v>
      </c>
      <c r="C10" s="16" t="n">
        <v>0.413589297931898</v>
      </c>
      <c r="D10" s="16" t="n">
        <v>0.394514845064184</v>
      </c>
      <c r="E10" s="16" t="n">
        <v>0.430741478019179</v>
      </c>
      <c r="F10" s="16"/>
      <c r="G10" s="16" t="n">
        <v>0.447859528693546</v>
      </c>
      <c r="H10" s="16" t="n">
        <v>0.398249464835411</v>
      </c>
      <c r="I10" s="16" t="n">
        <v>0.414324871669676</v>
      </c>
      <c r="J10" s="16"/>
      <c r="K10" s="16" t="n">
        <v>0.374042033442645</v>
      </c>
      <c r="L10" s="16" t="n">
        <v>0.446563653470495</v>
      </c>
      <c r="M10" s="16" t="n">
        <v>0.482162734117047</v>
      </c>
      <c r="N10" s="16" t="n">
        <v>0.414631691167916</v>
      </c>
      <c r="O10" s="16" t="n">
        <v>0.415768834161771</v>
      </c>
      <c r="P10" s="16" t="n">
        <v>0.365184285913505</v>
      </c>
      <c r="Q10" s="16" t="n">
        <v>0.404713564617487</v>
      </c>
      <c r="R10" s="16" t="n">
        <v>0.390291860039194</v>
      </c>
      <c r="S10" s="16" t="n">
        <v>0.391949374334222</v>
      </c>
      <c r="T10" s="16" t="n">
        <v>0.440363695008679</v>
      </c>
      <c r="U10" s="16" t="n">
        <v>0.483210233110898</v>
      </c>
      <c r="V10" s="16" t="n">
        <v>0.36347605818997</v>
      </c>
      <c r="W10" s="16"/>
      <c r="X10" s="16" t="n">
        <v>0.421406839105731</v>
      </c>
      <c r="Y10" s="16" t="n">
        <v>0.400233223835856</v>
      </c>
      <c r="Z10" s="16"/>
      <c r="AA10" s="16" t="n">
        <v>0.433713364776676</v>
      </c>
      <c r="AB10" s="16" t="n">
        <v>0.43348831123324</v>
      </c>
      <c r="AC10" s="16" t="n">
        <v>0.372439079137399</v>
      </c>
      <c r="AD10" s="16"/>
      <c r="AE10" s="16" t="n">
        <v>0.409538506972466</v>
      </c>
      <c r="AF10" s="16" t="n">
        <v>0.423550349700296</v>
      </c>
      <c r="AG10" s="16" t="n">
        <v>0.40309403066775</v>
      </c>
      <c r="AH10" s="16"/>
      <c r="AI10" s="16" t="n">
        <v>0.45002508789292</v>
      </c>
      <c r="AJ10" s="16" t="n">
        <v>0.405052150921276</v>
      </c>
    </row>
    <row r="11">
      <c r="B11" s="17" t="s">
        <v>431</v>
      </c>
      <c r="C11" s="16" t="n">
        <v>0.382277096799986</v>
      </c>
      <c r="D11" s="16" t="n">
        <v>0.355520724014639</v>
      </c>
      <c r="E11" s="16" t="n">
        <v>0.405768965158043</v>
      </c>
      <c r="F11" s="16"/>
      <c r="G11" s="16" t="n">
        <v>0.378105103793594</v>
      </c>
      <c r="H11" s="16" t="n">
        <v>0.376254925545472</v>
      </c>
      <c r="I11" s="16" t="n">
        <v>0.389527394975294</v>
      </c>
      <c r="J11" s="16"/>
      <c r="K11" s="16" t="n">
        <v>0.361859839584211</v>
      </c>
      <c r="L11" s="16" t="n">
        <v>0.451115691087948</v>
      </c>
      <c r="M11" s="16" t="n">
        <v>0.371865601149033</v>
      </c>
      <c r="N11" s="16" t="n">
        <v>0.349473552785551</v>
      </c>
      <c r="O11" s="16" t="n">
        <v>0.42158979267599</v>
      </c>
      <c r="P11" s="16" t="n">
        <v>0.380017140965599</v>
      </c>
      <c r="Q11" s="16" t="n">
        <v>0.420319925370839</v>
      </c>
      <c r="R11" s="16" t="n">
        <v>0.358007830261859</v>
      </c>
      <c r="S11" s="16" t="n">
        <v>0.302999483416982</v>
      </c>
      <c r="T11" s="16" t="n">
        <v>0.415406017724716</v>
      </c>
      <c r="U11" s="16" t="n">
        <v>0.310612887940561</v>
      </c>
      <c r="V11" s="16" t="n">
        <v>0.458562492594417</v>
      </c>
      <c r="W11" s="16"/>
      <c r="X11" s="16" t="n">
        <v>0.383320456957162</v>
      </c>
      <c r="Y11" s="16" t="n">
        <v>0.380494541996855</v>
      </c>
      <c r="Z11" s="16"/>
      <c r="AA11" s="16" t="n">
        <v>0.410392195879883</v>
      </c>
      <c r="AB11" s="16" t="n">
        <v>0.398605551178689</v>
      </c>
      <c r="AC11" s="16" t="n">
        <v>0.340131243678576</v>
      </c>
      <c r="AD11" s="16"/>
      <c r="AE11" s="16" t="n">
        <v>0.362756160197663</v>
      </c>
      <c r="AF11" s="16" t="n">
        <v>0.397257816827921</v>
      </c>
      <c r="AG11" s="16" t="n">
        <v>0.402170449830021</v>
      </c>
      <c r="AH11" s="16"/>
      <c r="AI11" s="16" t="n">
        <v>0.437525268893171</v>
      </c>
      <c r="AJ11" s="16" t="n">
        <v>0.397655419968279</v>
      </c>
    </row>
    <row r="12">
      <c r="B12" s="17" t="s">
        <v>432</v>
      </c>
      <c r="C12" s="16" t="n">
        <v>0.376157801870424</v>
      </c>
      <c r="D12" s="16" t="n">
        <v>0.377675840474209</v>
      </c>
      <c r="E12" s="16" t="n">
        <v>0.373845791984668</v>
      </c>
      <c r="F12" s="16"/>
      <c r="G12" s="16" t="n">
        <v>0.382368928135352</v>
      </c>
      <c r="H12" s="16" t="n">
        <v>0.380544928636629</v>
      </c>
      <c r="I12" s="16" t="n">
        <v>0.369623239846578</v>
      </c>
      <c r="J12" s="16"/>
      <c r="K12" s="16" t="n">
        <v>0.369971593062353</v>
      </c>
      <c r="L12" s="16" t="n">
        <v>0.39084788463857</v>
      </c>
      <c r="M12" s="16" t="n">
        <v>0.356472596192817</v>
      </c>
      <c r="N12" s="16" t="n">
        <v>0.375801093708991</v>
      </c>
      <c r="O12" s="16" t="n">
        <v>0.376458063436056</v>
      </c>
      <c r="P12" s="16" t="n">
        <v>0.380901090261571</v>
      </c>
      <c r="Q12" s="16" t="n">
        <v>0.368443995771792</v>
      </c>
      <c r="R12" s="16" t="n">
        <v>0.358264115319725</v>
      </c>
      <c r="S12" s="16" t="n">
        <v>0.427700147097832</v>
      </c>
      <c r="T12" s="16" t="n">
        <v>0.282152974090273</v>
      </c>
      <c r="U12" s="16" t="n">
        <v>0.448252775636217</v>
      </c>
      <c r="V12" s="16" t="n">
        <v>0.376715197866604</v>
      </c>
      <c r="W12" s="16"/>
      <c r="X12" s="16" t="n">
        <v>0.367599410730428</v>
      </c>
      <c r="Y12" s="16" t="n">
        <v>0.390779599654019</v>
      </c>
      <c r="Z12" s="16"/>
      <c r="AA12" s="16" t="n">
        <v>0.382149929992902</v>
      </c>
      <c r="AB12" s="16" t="n">
        <v>0.369926834676574</v>
      </c>
      <c r="AC12" s="16" t="n">
        <v>0.380164271756881</v>
      </c>
      <c r="AD12" s="16"/>
      <c r="AE12" s="16" t="n">
        <v>0.367616462327523</v>
      </c>
      <c r="AF12" s="16" t="n">
        <v>0.381428596511485</v>
      </c>
      <c r="AG12" s="16" t="n">
        <v>0.387602171749985</v>
      </c>
      <c r="AH12" s="16"/>
      <c r="AI12" s="16" t="n">
        <v>0.410701136880066</v>
      </c>
      <c r="AJ12" s="16" t="n">
        <v>0.351426055315284</v>
      </c>
    </row>
    <row r="13">
      <c r="B13" s="17" t="s">
        <v>433</v>
      </c>
      <c r="C13" s="16" t="n">
        <v>0.329496439593715</v>
      </c>
      <c r="D13" s="16" t="n">
        <v>0.303960972204175</v>
      </c>
      <c r="E13" s="16" t="n">
        <v>0.355063307918402</v>
      </c>
      <c r="F13" s="16"/>
      <c r="G13" s="16" t="n">
        <v>0.38222189353479</v>
      </c>
      <c r="H13" s="16" t="n">
        <v>0.326626272192993</v>
      </c>
      <c r="I13" s="16" t="n">
        <v>0.311342205654512</v>
      </c>
      <c r="J13" s="16"/>
      <c r="K13" s="16" t="n">
        <v>0.31237695367646</v>
      </c>
      <c r="L13" s="16" t="n">
        <v>0.345065858056686</v>
      </c>
      <c r="M13" s="16" t="n">
        <v>0.359034500122981</v>
      </c>
      <c r="N13" s="16" t="n">
        <v>0.264300901217429</v>
      </c>
      <c r="O13" s="16" t="n">
        <v>0.37847359238215</v>
      </c>
      <c r="P13" s="16" t="n">
        <v>0.342724905469667</v>
      </c>
      <c r="Q13" s="16" t="n">
        <v>0.348313824939905</v>
      </c>
      <c r="R13" s="16" t="n">
        <v>0.295589188160743</v>
      </c>
      <c r="S13" s="16" t="n">
        <v>0.344681999435419</v>
      </c>
      <c r="T13" s="16" t="n">
        <v>0.319911748136944</v>
      </c>
      <c r="U13" s="16" t="n">
        <v>0.305179509978549</v>
      </c>
      <c r="V13" s="16" t="n">
        <v>0.279837286607479</v>
      </c>
      <c r="W13" s="16"/>
      <c r="X13" s="16" t="n">
        <v>0.337661996702694</v>
      </c>
      <c r="Y13" s="16" t="n">
        <v>0.315545788953326</v>
      </c>
      <c r="Z13" s="16"/>
      <c r="AA13" s="16" t="n">
        <v>0.3039642082654</v>
      </c>
      <c r="AB13" s="16" t="n">
        <v>0.360845995567317</v>
      </c>
      <c r="AC13" s="16" t="n">
        <v>0.306005279371496</v>
      </c>
      <c r="AD13" s="16"/>
      <c r="AE13" s="16" t="n">
        <v>0.296929105491748</v>
      </c>
      <c r="AF13" s="16" t="n">
        <v>0.386716419497116</v>
      </c>
      <c r="AG13" s="16" t="n">
        <v>0.293910727685526</v>
      </c>
      <c r="AH13" s="16"/>
      <c r="AI13" s="16" t="n">
        <v>0.333486468237581</v>
      </c>
      <c r="AJ13" s="16" t="n">
        <v>0.300962387003246</v>
      </c>
    </row>
    <row r="14">
      <c r="B14" s="17" t="s">
        <v>434</v>
      </c>
      <c r="C14" s="16" t="n">
        <v>0.267567398165491</v>
      </c>
      <c r="D14" s="16" t="n">
        <v>0.259018258909482</v>
      </c>
      <c r="E14" s="16" t="n">
        <v>0.277176099981332</v>
      </c>
      <c r="F14" s="16"/>
      <c r="G14" s="16" t="n">
        <v>0.27487146247026</v>
      </c>
      <c r="H14" s="16" t="n">
        <v>0.253783321937878</v>
      </c>
      <c r="I14" s="16" t="n">
        <v>0.277506158463591</v>
      </c>
      <c r="J14" s="16"/>
      <c r="K14" s="16" t="n">
        <v>0.288447255350516</v>
      </c>
      <c r="L14" s="16" t="n">
        <v>0.293440609578977</v>
      </c>
      <c r="M14" s="16" t="n">
        <v>0.26017536433988</v>
      </c>
      <c r="N14" s="16" t="n">
        <v>0.229926400395362</v>
      </c>
      <c r="O14" s="16" t="n">
        <v>0.289908448284832</v>
      </c>
      <c r="P14" s="16" t="n">
        <v>0.285616702185303</v>
      </c>
      <c r="Q14" s="16" t="n">
        <v>0.291309368835364</v>
      </c>
      <c r="R14" s="16" t="n">
        <v>0.207611260760796</v>
      </c>
      <c r="S14" s="16" t="n">
        <v>0.253827779309077</v>
      </c>
      <c r="T14" s="16" t="n">
        <v>0.260685057984292</v>
      </c>
      <c r="U14" s="16" t="n">
        <v>0.177610488039382</v>
      </c>
      <c r="V14" s="16" t="n">
        <v>0.295211489179566</v>
      </c>
      <c r="W14" s="16"/>
      <c r="X14" s="16" t="n">
        <v>0.252690365704107</v>
      </c>
      <c r="Y14" s="16" t="n">
        <v>0.292984437035537</v>
      </c>
      <c r="Z14" s="16"/>
      <c r="AA14" s="16" t="n">
        <v>0.298124791474478</v>
      </c>
      <c r="AB14" s="16" t="n">
        <v>0.262045805164796</v>
      </c>
      <c r="AC14" s="16" t="n">
        <v>0.252883088811869</v>
      </c>
      <c r="AD14" s="16"/>
      <c r="AE14" s="16" t="n">
        <v>0.260775701705701</v>
      </c>
      <c r="AF14" s="16" t="n">
        <v>0.283822041043557</v>
      </c>
      <c r="AG14" s="16" t="n">
        <v>0.25092331093865</v>
      </c>
      <c r="AH14" s="16"/>
      <c r="AI14" s="16" t="n">
        <v>0.298589499256686</v>
      </c>
      <c r="AJ14" s="16" t="n">
        <v>0.276705564899608</v>
      </c>
    </row>
    <row r="15">
      <c r="B15" s="17" t="s">
        <v>435</v>
      </c>
      <c r="C15" s="16" t="n">
        <v>0.220772887613185</v>
      </c>
      <c r="D15" s="16" t="n">
        <v>0.211078967189503</v>
      </c>
      <c r="E15" s="16" t="n">
        <v>0.226781566555616</v>
      </c>
      <c r="F15" s="16"/>
      <c r="G15" s="16" t="n">
        <v>0.219073183770421</v>
      </c>
      <c r="H15" s="16" t="n">
        <v>0.212633722877393</v>
      </c>
      <c r="I15" s="16" t="n">
        <v>0.229016208632351</v>
      </c>
      <c r="J15" s="16"/>
      <c r="K15" s="16" t="n">
        <v>0.230284163004495</v>
      </c>
      <c r="L15" s="16" t="n">
        <v>0.249531830962956</v>
      </c>
      <c r="M15" s="16" t="n">
        <v>0.178676788965899</v>
      </c>
      <c r="N15" s="16" t="n">
        <v>0.237804718409794</v>
      </c>
      <c r="O15" s="16" t="n">
        <v>0.215691777391608</v>
      </c>
      <c r="P15" s="16" t="n">
        <v>0.221589562983151</v>
      </c>
      <c r="Q15" s="16" t="n">
        <v>0.24740414080848</v>
      </c>
      <c r="R15" s="16" t="n">
        <v>0.180213447988699</v>
      </c>
      <c r="S15" s="16" t="n">
        <v>0.190182234560506</v>
      </c>
      <c r="T15" s="16" t="n">
        <v>0.200245045133099</v>
      </c>
      <c r="U15" s="16" t="n">
        <v>0.229134113823146</v>
      </c>
      <c r="V15" s="16" t="n">
        <v>0.265718134511256</v>
      </c>
      <c r="W15" s="16"/>
      <c r="X15" s="16" t="n">
        <v>0.23488971547496</v>
      </c>
      <c r="Y15" s="16" t="n">
        <v>0.196654639339155</v>
      </c>
      <c r="Z15" s="16"/>
      <c r="AA15" s="16" t="n">
        <v>0.206042806480721</v>
      </c>
      <c r="AB15" s="16" t="n">
        <v>0.209331113892139</v>
      </c>
      <c r="AC15" s="16" t="n">
        <v>0.246715413579075</v>
      </c>
      <c r="AD15" s="16"/>
      <c r="AE15" s="16" t="n">
        <v>0.210187099184446</v>
      </c>
      <c r="AF15" s="16" t="n">
        <v>0.225679125941582</v>
      </c>
      <c r="AG15" s="16" t="n">
        <v>0.23842689467877</v>
      </c>
      <c r="AH15" s="16"/>
      <c r="AI15" s="16" t="n">
        <v>0.223841729932467</v>
      </c>
      <c r="AJ15" s="16" t="n">
        <v>0.196094674588499</v>
      </c>
    </row>
    <row r="16">
      <c r="B16" s="17" t="s">
        <v>436</v>
      </c>
      <c r="C16" s="16" t="n">
        <v>0.200933739896134</v>
      </c>
      <c r="D16" s="16" t="n">
        <v>0.193868683845137</v>
      </c>
      <c r="E16" s="16" t="n">
        <v>0.203960087235055</v>
      </c>
      <c r="F16" s="16"/>
      <c r="G16" s="16" t="n">
        <v>0.192112714662355</v>
      </c>
      <c r="H16" s="16" t="n">
        <v>0.184926895556025</v>
      </c>
      <c r="I16" s="16" t="n">
        <v>0.219309132068257</v>
      </c>
      <c r="J16" s="16"/>
      <c r="K16" s="16" t="n">
        <v>0.16811114819851</v>
      </c>
      <c r="L16" s="16" t="n">
        <v>0.177437217017751</v>
      </c>
      <c r="M16" s="16" t="n">
        <v>0.182714003850505</v>
      </c>
      <c r="N16" s="16" t="n">
        <v>0.274379674651731</v>
      </c>
      <c r="O16" s="16" t="n">
        <v>0.208652486913927</v>
      </c>
      <c r="P16" s="16" t="n">
        <v>0.215398075459509</v>
      </c>
      <c r="Q16" s="16" t="n">
        <v>0.254157179614924</v>
      </c>
      <c r="R16" s="16" t="n">
        <v>0.208143731184011</v>
      </c>
      <c r="S16" s="16" t="n">
        <v>0.179563492506335</v>
      </c>
      <c r="T16" s="16" t="n">
        <v>0.214131695392185</v>
      </c>
      <c r="U16" s="16" t="n">
        <v>0.18111155548757</v>
      </c>
      <c r="V16" s="16" t="n">
        <v>0.14187466147321</v>
      </c>
      <c r="W16" s="16"/>
      <c r="X16" s="16" t="n">
        <v>0.212260248315073</v>
      </c>
      <c r="Y16" s="16" t="n">
        <v>0.181582682788923</v>
      </c>
      <c r="Z16" s="16"/>
      <c r="AA16" s="16" t="n">
        <v>0.191037376966025</v>
      </c>
      <c r="AB16" s="16" t="n">
        <v>0.184995861199251</v>
      </c>
      <c r="AC16" s="16" t="n">
        <v>0.229398923573672</v>
      </c>
      <c r="AD16" s="16"/>
      <c r="AE16" s="16" t="n">
        <v>0.191425028292665</v>
      </c>
      <c r="AF16" s="16" t="n">
        <v>0.201229460592875</v>
      </c>
      <c r="AG16" s="16" t="n">
        <v>0.225565243059661</v>
      </c>
      <c r="AH16" s="16"/>
      <c r="AI16" s="16" t="n">
        <v>0.162962383000569</v>
      </c>
      <c r="AJ16" s="16" t="n">
        <v>0.185734604028033</v>
      </c>
    </row>
    <row r="17">
      <c r="B17" s="17" t="s">
        <v>437</v>
      </c>
      <c r="C17" s="16" t="n">
        <v>0.197696327210119</v>
      </c>
      <c r="D17" s="16" t="n">
        <v>0.207994457952888</v>
      </c>
      <c r="E17" s="16" t="n">
        <v>0.186809021158691</v>
      </c>
      <c r="F17" s="16"/>
      <c r="G17" s="16" t="n">
        <v>0.197230599877733</v>
      </c>
      <c r="H17" s="16" t="n">
        <v>0.190181230855582</v>
      </c>
      <c r="I17" s="16" t="n">
        <v>0.204871696166702</v>
      </c>
      <c r="J17" s="16"/>
      <c r="K17" s="16" t="n">
        <v>0.203235117218458</v>
      </c>
      <c r="L17" s="16" t="n">
        <v>0.220706266881517</v>
      </c>
      <c r="M17" s="16" t="n">
        <v>0.175069856572528</v>
      </c>
      <c r="N17" s="16" t="n">
        <v>0.164470569607596</v>
      </c>
      <c r="O17" s="16" t="n">
        <v>0.251006600106726</v>
      </c>
      <c r="P17" s="16" t="n">
        <v>0.209700437411337</v>
      </c>
      <c r="Q17" s="16" t="n">
        <v>0.181206072981488</v>
      </c>
      <c r="R17" s="16" t="n">
        <v>0.17621724972391</v>
      </c>
      <c r="S17" s="16" t="n">
        <v>0.192903028628832</v>
      </c>
      <c r="T17" s="16" t="n">
        <v>0.154368811735172</v>
      </c>
      <c r="U17" s="16" t="n">
        <v>0.210336461405061</v>
      </c>
      <c r="V17" s="16" t="n">
        <v>0.255307314231596</v>
      </c>
      <c r="W17" s="16"/>
      <c r="X17" s="16" t="n">
        <v>0.188953356023823</v>
      </c>
      <c r="Y17" s="16" t="n">
        <v>0.212633475398683</v>
      </c>
      <c r="Z17" s="16"/>
      <c r="AA17" s="16" t="n">
        <v>0.197399150767787</v>
      </c>
      <c r="AB17" s="16" t="n">
        <v>0.197105995321813</v>
      </c>
      <c r="AC17" s="16" t="n">
        <v>0.198700555724814</v>
      </c>
      <c r="AD17" s="16"/>
      <c r="AE17" s="16" t="n">
        <v>0.198925304630313</v>
      </c>
      <c r="AF17" s="16" t="n">
        <v>0.202764205011953</v>
      </c>
      <c r="AG17" s="16" t="n">
        <v>0.183616117538003</v>
      </c>
      <c r="AH17" s="16"/>
      <c r="AI17" s="16" t="n">
        <v>0.231029539238943</v>
      </c>
      <c r="AJ17" s="16" t="n">
        <v>0.172103913166265</v>
      </c>
    </row>
    <row r="18">
      <c r="B18" s="17" t="s">
        <v>438</v>
      </c>
      <c r="C18" s="16" t="n">
        <v>0.194934661551494</v>
      </c>
      <c r="D18" s="16" t="n">
        <v>0.190445082771506</v>
      </c>
      <c r="E18" s="16" t="n">
        <v>0.199858592543785</v>
      </c>
      <c r="F18" s="16"/>
      <c r="G18" s="16" t="n">
        <v>0.163390450634631</v>
      </c>
      <c r="H18" s="16" t="n">
        <v>0.191661844340549</v>
      </c>
      <c r="I18" s="16" t="n">
        <v>0.210438095683365</v>
      </c>
      <c r="J18" s="16"/>
      <c r="K18" s="16" t="n">
        <v>0.153503131146784</v>
      </c>
      <c r="L18" s="16" t="n">
        <v>0.212006591651925</v>
      </c>
      <c r="M18" s="16" t="n">
        <v>0.247626717331499</v>
      </c>
      <c r="N18" s="16" t="n">
        <v>0.190494004181283</v>
      </c>
      <c r="O18" s="16" t="n">
        <v>0.22105153131596</v>
      </c>
      <c r="P18" s="16" t="n">
        <v>0.186777796662195</v>
      </c>
      <c r="Q18" s="16" t="n">
        <v>0.246329766703399</v>
      </c>
      <c r="R18" s="16" t="n">
        <v>0.0935968642304315</v>
      </c>
      <c r="S18" s="16" t="n">
        <v>0.167721700999011</v>
      </c>
      <c r="T18" s="16" t="n">
        <v>0.190858797805519</v>
      </c>
      <c r="U18" s="16" t="n">
        <v>0.187422413867401</v>
      </c>
      <c r="V18" s="16" t="n">
        <v>0.265987315326626</v>
      </c>
      <c r="W18" s="16"/>
      <c r="X18" s="16" t="n">
        <v>0.205043836641498</v>
      </c>
      <c r="Y18" s="16" t="n">
        <v>0.177663388071808</v>
      </c>
      <c r="Z18" s="16"/>
      <c r="AA18" s="16" t="n">
        <v>0.216346192958656</v>
      </c>
      <c r="AB18" s="16" t="n">
        <v>0.18364011815428</v>
      </c>
      <c r="AC18" s="16" t="n">
        <v>0.194577428715979</v>
      </c>
      <c r="AD18" s="16"/>
      <c r="AE18" s="16" t="n">
        <v>0.201714591082186</v>
      </c>
      <c r="AF18" s="16" t="n">
        <v>0.194014853350253</v>
      </c>
      <c r="AG18" s="16" t="n">
        <v>0.178884771888769</v>
      </c>
      <c r="AH18" s="16"/>
      <c r="AI18" s="16" t="n">
        <v>0.215647136999163</v>
      </c>
      <c r="AJ18" s="16" t="n">
        <v>0.186867276902859</v>
      </c>
    </row>
    <row r="19">
      <c r="B19" s="17" t="s">
        <v>439</v>
      </c>
      <c r="C19" s="16" t="n">
        <v>0.157761000434871</v>
      </c>
      <c r="D19" s="16" t="n">
        <v>0.161054832901773</v>
      </c>
      <c r="E19" s="16" t="n">
        <v>0.154759686176608</v>
      </c>
      <c r="F19" s="16"/>
      <c r="G19" s="16" t="n">
        <v>0.15754695830644</v>
      </c>
      <c r="H19" s="16" t="n">
        <v>0.173277501131218</v>
      </c>
      <c r="I19" s="16" t="n">
        <v>0.143410266138216</v>
      </c>
      <c r="J19" s="16"/>
      <c r="K19" s="16" t="n">
        <v>0.162968769222527</v>
      </c>
      <c r="L19" s="16" t="n">
        <v>0.153533343838889</v>
      </c>
      <c r="M19" s="16" t="n">
        <v>0.148041586597877</v>
      </c>
      <c r="N19" s="16" t="n">
        <v>0.13086996101044</v>
      </c>
      <c r="O19" s="16" t="n">
        <v>0.246747082230277</v>
      </c>
      <c r="P19" s="16" t="n">
        <v>0.173067415800773</v>
      </c>
      <c r="Q19" s="16" t="n">
        <v>0.15359945068592</v>
      </c>
      <c r="R19" s="16" t="n">
        <v>0.125413372692518</v>
      </c>
      <c r="S19" s="16" t="n">
        <v>0.128295827565918</v>
      </c>
      <c r="T19" s="16" t="n">
        <v>0.148487944307927</v>
      </c>
      <c r="U19" s="16" t="n">
        <v>0.210876169580207</v>
      </c>
      <c r="V19" s="16" t="n">
        <v>0.089253782766517</v>
      </c>
      <c r="W19" s="16"/>
      <c r="X19" s="16" t="n">
        <v>0.164343284446504</v>
      </c>
      <c r="Y19" s="16" t="n">
        <v>0.146515332388397</v>
      </c>
      <c r="Z19" s="16"/>
      <c r="AA19" s="16" t="n">
        <v>0.159779255843008</v>
      </c>
      <c r="AB19" s="16" t="n">
        <v>0.156931880910812</v>
      </c>
      <c r="AC19" s="16" t="n">
        <v>0.157412326649116</v>
      </c>
      <c r="AD19" s="16"/>
      <c r="AE19" s="16" t="n">
        <v>0.154334886584934</v>
      </c>
      <c r="AF19" s="16" t="n">
        <v>0.165257143145882</v>
      </c>
      <c r="AG19" s="16" t="n">
        <v>0.150866330304829</v>
      </c>
      <c r="AH19" s="16"/>
      <c r="AI19" s="16" t="n">
        <v>0.188961901712394</v>
      </c>
      <c r="AJ19" s="16" t="n">
        <v>0.136808828290455</v>
      </c>
    </row>
    <row r="20">
      <c r="B20" s="17" t="s">
        <v>94</v>
      </c>
      <c r="C20" s="16" t="n">
        <v>0.061184184822862</v>
      </c>
      <c r="D20" s="16" t="n">
        <v>0.065450003934606</v>
      </c>
      <c r="E20" s="16" t="n">
        <v>0.0585033723679012</v>
      </c>
      <c r="F20" s="16"/>
      <c r="G20" s="16" t="n">
        <v>0.0697272758339783</v>
      </c>
      <c r="H20" s="16" t="n">
        <v>0.058062100914081</v>
      </c>
      <c r="I20" s="16" t="n">
        <v>0.0607145420962806</v>
      </c>
      <c r="J20" s="16"/>
      <c r="K20" s="16" t="n">
        <v>0.0509076097122915</v>
      </c>
      <c r="L20" s="16" t="n">
        <v>0.0244968835993436</v>
      </c>
      <c r="M20" s="16" t="n">
        <v>0.0652297029328488</v>
      </c>
      <c r="N20" s="16" t="n">
        <v>0.0858583970216578</v>
      </c>
      <c r="O20" s="16" t="n">
        <v>0.0511578237117238</v>
      </c>
      <c r="P20" s="16" t="n">
        <v>0.0835303407411184</v>
      </c>
      <c r="Q20" s="16" t="n">
        <v>0.0873388174331612</v>
      </c>
      <c r="R20" s="16" t="n">
        <v>0.0801322959755021</v>
      </c>
      <c r="S20" s="16" t="n">
        <v>0.0484319925826167</v>
      </c>
      <c r="T20" s="16" t="n">
        <v>0.0480860276839421</v>
      </c>
      <c r="U20" s="16" t="n">
        <v>0.0822218870145332</v>
      </c>
      <c r="V20" s="16" t="n">
        <v>0.100252584573427</v>
      </c>
      <c r="W20" s="16"/>
      <c r="X20" s="16" t="n">
        <v>0.0620180184586794</v>
      </c>
      <c r="Y20" s="16" t="n">
        <v>0.0597596008550759</v>
      </c>
      <c r="Z20" s="16"/>
      <c r="AA20" s="16" t="n">
        <v>0.0443509689254661</v>
      </c>
      <c r="AB20" s="16" t="n">
        <v>0.0598659316188914</v>
      </c>
      <c r="AC20" s="16" t="n">
        <v>0.0751049915316034</v>
      </c>
      <c r="AD20" s="16"/>
      <c r="AE20" s="16" t="n">
        <v>0.0501781252053365</v>
      </c>
      <c r="AF20" s="16" t="n">
        <v>0.0653666974275736</v>
      </c>
      <c r="AG20" s="16" t="n">
        <v>0.081499225115706</v>
      </c>
      <c r="AH20" s="16"/>
      <c r="AI20" s="16" t="n">
        <v>0.0412692726618084</v>
      </c>
      <c r="AJ20" s="16" t="n">
        <v>0.050907638288116</v>
      </c>
    </row>
    <row r="21">
      <c r="B21" s="17" t="s">
        <v>440</v>
      </c>
      <c r="C21" s="16" t="n">
        <v>0.0469908800158714</v>
      </c>
      <c r="D21" s="16" t="n">
        <v>0.0495435547090342</v>
      </c>
      <c r="E21" s="16" t="n">
        <v>0.0436824401930781</v>
      </c>
      <c r="F21" s="16"/>
      <c r="G21" s="16" t="n">
        <v>0.0436579329866621</v>
      </c>
      <c r="H21" s="16" t="n">
        <v>0.0472109420442732</v>
      </c>
      <c r="I21" s="16" t="n">
        <v>0.0481025304123296</v>
      </c>
      <c r="J21" s="16"/>
      <c r="K21" s="16" t="n">
        <v>0.0546971813244329</v>
      </c>
      <c r="L21" s="16" t="n">
        <v>0.062119466028163</v>
      </c>
      <c r="M21" s="16" t="n">
        <v>0.0506515059520338</v>
      </c>
      <c r="N21" s="16" t="n">
        <v>0.0548816155925087</v>
      </c>
      <c r="O21" s="16" t="n">
        <v>0.0479800354243399</v>
      </c>
      <c r="P21" s="16" t="n">
        <v>0.050897729797678</v>
      </c>
      <c r="Q21" s="16" t="n">
        <v>0.0299305650851594</v>
      </c>
      <c r="R21" s="16" t="n">
        <v>0.075235410295162</v>
      </c>
      <c r="S21" s="16" t="n">
        <v>0.0284871625341689</v>
      </c>
      <c r="T21" s="16" t="n">
        <v>0.039604702396082</v>
      </c>
      <c r="U21" s="16" t="n">
        <v>0.0189172894919433</v>
      </c>
      <c r="V21" s="16" t="n">
        <v>0.0392265864817426</v>
      </c>
      <c r="W21" s="16"/>
      <c r="X21" s="16" t="n">
        <v>0.0521616491245524</v>
      </c>
      <c r="Y21" s="16" t="n">
        <v>0.0381567499724965</v>
      </c>
      <c r="Z21" s="16"/>
      <c r="AA21" s="16" t="n">
        <v>0.0262441509352052</v>
      </c>
      <c r="AB21" s="16" t="n">
        <v>0.0536057352940856</v>
      </c>
      <c r="AC21" s="16" t="n">
        <v>0.0531272693848397</v>
      </c>
      <c r="AD21" s="16"/>
      <c r="AE21" s="16" t="n">
        <v>0.0413333706465939</v>
      </c>
      <c r="AF21" s="16" t="n">
        <v>0.0483116714898698</v>
      </c>
      <c r="AG21" s="16" t="n">
        <v>0.05920302606157</v>
      </c>
      <c r="AH21" s="16"/>
      <c r="AI21" s="16" t="n">
        <v>0.0249586051599343</v>
      </c>
      <c r="AJ21" s="16" t="n">
        <v>0.0493424494664</v>
      </c>
    </row>
    <row r="22">
      <c r="B22" s="17" t="s">
        <v>441</v>
      </c>
      <c r="C22" s="22" t="n">
        <v>0.00711178211520125</v>
      </c>
      <c r="D22" s="22" t="n">
        <v>0.00733957642818297</v>
      </c>
      <c r="E22" s="22" t="n">
        <v>0.00706794274708387</v>
      </c>
      <c r="F22" s="22"/>
      <c r="G22" s="22" t="n">
        <v>0.00551277965260798</v>
      </c>
      <c r="H22" s="22" t="n">
        <v>0.00572593535326596</v>
      </c>
      <c r="I22" s="22" t="n">
        <v>0.00903260028220247</v>
      </c>
      <c r="J22" s="22"/>
      <c r="K22" s="22" t="n">
        <v>0.00678591248950991</v>
      </c>
      <c r="L22" s="22" t="n">
        <v>0.00774553653142208</v>
      </c>
      <c r="M22" s="22" t="n">
        <v>0.00557197239933111</v>
      </c>
      <c r="N22" s="22" t="n">
        <v>0</v>
      </c>
      <c r="O22" s="22" t="n">
        <v>0.0118194186642518</v>
      </c>
      <c r="P22" s="22" t="n">
        <v>0.00361362598720339</v>
      </c>
      <c r="Q22" s="22" t="n">
        <v>0.0102771000495786</v>
      </c>
      <c r="R22" s="22" t="n">
        <v>0.0100089861751844</v>
      </c>
      <c r="S22" s="22" t="n">
        <v>0.00457413366533661</v>
      </c>
      <c r="T22" s="22" t="n">
        <v>0.020547708182762</v>
      </c>
      <c r="U22" s="22" t="n">
        <v>0</v>
      </c>
      <c r="V22" s="22" t="n">
        <v>0</v>
      </c>
      <c r="W22" s="22"/>
      <c r="X22" s="22" t="n">
        <v>0.00845359457956109</v>
      </c>
      <c r="Y22" s="22" t="n">
        <v>0.00481932898978993</v>
      </c>
      <c r="Z22" s="22"/>
      <c r="AA22" s="22" t="n">
        <v>0.00795917985128808</v>
      </c>
      <c r="AB22" s="22" t="n">
        <v>0.00723400816844401</v>
      </c>
      <c r="AC22" s="22" t="n">
        <v>0.00633627654768331</v>
      </c>
      <c r="AD22" s="22"/>
      <c r="AE22" s="22" t="n">
        <v>0.00647301470501006</v>
      </c>
      <c r="AF22" s="22" t="n">
        <v>0.00925566947918797</v>
      </c>
      <c r="AG22" s="22" t="n">
        <v>0.00423369484113756</v>
      </c>
      <c r="AH22" s="22"/>
      <c r="AI22" s="22" t="n">
        <v>0.00263014831943551</v>
      </c>
      <c r="AJ22" s="22" t="n">
        <v>0.0135736951431292</v>
      </c>
    </row>
    <row r="23">
      <c r="B23" s="18"/>
    </row>
    <row r="24">
      <c r="B24" t="s">
        <v>63</v>
      </c>
    </row>
    <row r="25">
      <c r="B25" t="s">
        <v>64</v>
      </c>
    </row>
    <row r="27">
      <c r="B27"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5" t="s">
        <v>454</v>
      </c>
    </row>
    <row r="6" ht="50" customHeight="1">
      <c r="B6" s="19" t="s">
        <v>15</v>
      </c>
      <c r="C6" s="19" t="s">
        <v>443</v>
      </c>
      <c r="D6" s="19" t="s">
        <v>444</v>
      </c>
      <c r="E6" s="19" t="s">
        <v>445</v>
      </c>
      <c r="F6" s="19" t="s">
        <v>446</v>
      </c>
      <c r="G6" s="19" t="s">
        <v>447</v>
      </c>
      <c r="H6" s="19" t="s">
        <v>448</v>
      </c>
    </row>
    <row r="7">
      <c r="B7" s="17" t="s">
        <v>449</v>
      </c>
      <c r="C7" s="16" t="n">
        <v>0.0171155262600987</v>
      </c>
      <c r="D7" s="16" t="n">
        <v>0.0327467642357015</v>
      </c>
      <c r="E7" s="16" t="n">
        <v>0.0192368326828178</v>
      </c>
      <c r="F7" s="16" t="n">
        <v>0.016731716727051</v>
      </c>
      <c r="G7" s="16" t="n">
        <v>0.0112657680804667</v>
      </c>
      <c r="H7" s="16" t="n">
        <v>0.0155959740999206</v>
      </c>
    </row>
    <row r="8">
      <c r="B8" s="17" t="s">
        <v>450</v>
      </c>
      <c r="C8" s="16" t="n">
        <v>0.0323454162444871</v>
      </c>
      <c r="D8" s="16" t="n">
        <v>0.0462364883112078</v>
      </c>
      <c r="E8" s="16" t="n">
        <v>0.034537808801722</v>
      </c>
      <c r="F8" s="16" t="n">
        <v>0.0307071757819831</v>
      </c>
      <c r="G8" s="16" t="n">
        <v>0.0293178451950983</v>
      </c>
      <c r="H8" s="16" t="n">
        <v>0.0338494158581306</v>
      </c>
    </row>
    <row r="9">
      <c r="B9" s="17" t="s">
        <v>451</v>
      </c>
      <c r="C9" s="16" t="n">
        <v>0.0988250409018846</v>
      </c>
      <c r="D9" s="16" t="n">
        <v>0.140873735742836</v>
      </c>
      <c r="E9" s="16" t="n">
        <v>0.120174762725207</v>
      </c>
      <c r="F9" s="16" t="n">
        <v>0.117321083091729</v>
      </c>
      <c r="G9" s="16" t="n">
        <v>0.10524219599481</v>
      </c>
      <c r="H9" s="16" t="n">
        <v>0.153086987118087</v>
      </c>
    </row>
    <row r="10">
      <c r="B10" s="17" t="s">
        <v>452</v>
      </c>
      <c r="C10" s="16" t="n">
        <v>0.322713498084086</v>
      </c>
      <c r="D10" s="16" t="n">
        <v>0.329374552390995</v>
      </c>
      <c r="E10" s="16" t="n">
        <v>0.360714563047475</v>
      </c>
      <c r="F10" s="16" t="n">
        <v>0.308760483210856</v>
      </c>
      <c r="G10" s="16" t="n">
        <v>0.3187565769588</v>
      </c>
      <c r="H10" s="16" t="n">
        <v>0.359427508260493</v>
      </c>
    </row>
    <row r="11">
      <c r="B11" s="17" t="s">
        <v>453</v>
      </c>
      <c r="C11" s="16" t="n">
        <v>0.478244542858808</v>
      </c>
      <c r="D11" s="16" t="n">
        <v>0.392964108923951</v>
      </c>
      <c r="E11" s="16" t="n">
        <v>0.414586153473524</v>
      </c>
      <c r="F11" s="16" t="n">
        <v>0.473892265671064</v>
      </c>
      <c r="G11" s="16" t="n">
        <v>0.480942934419785</v>
      </c>
      <c r="H11" s="16" t="n">
        <v>0.364759219297134</v>
      </c>
    </row>
    <row r="12">
      <c r="B12" s="17" t="s">
        <v>94</v>
      </c>
      <c r="C12" s="16" t="n">
        <v>0.0507559756506357</v>
      </c>
      <c r="D12" s="16" t="n">
        <v>0.0578043503953081</v>
      </c>
      <c r="E12" s="16" t="n">
        <v>0.0507498792692547</v>
      </c>
      <c r="F12" s="16" t="n">
        <v>0.0525872755173173</v>
      </c>
      <c r="G12" s="16" t="n">
        <v>0.0544746793510399</v>
      </c>
      <c r="H12" s="16" t="n">
        <v>0.073280895366235</v>
      </c>
    </row>
    <row r="13">
      <c r="B13" s="18"/>
      <c r="C13" s="18"/>
      <c r="D13" s="18"/>
      <c r="E13" s="18"/>
      <c r="F13" s="18"/>
      <c r="G13" s="18"/>
      <c r="H13" s="18"/>
    </row>
    <row r="14">
      <c r="B14" t="s">
        <v>63</v>
      </c>
    </row>
    <row r="15">
      <c r="B15" t="s">
        <v>64</v>
      </c>
    </row>
    <row r="19">
      <c r="B19"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455</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449</v>
      </c>
      <c r="C9" s="16" t="n">
        <v>0.0171155262600987</v>
      </c>
      <c r="D9" s="16" t="n">
        <v>0.016414441434574</v>
      </c>
      <c r="E9" s="16" t="n">
        <v>0.0182580233606211</v>
      </c>
      <c r="F9" s="16"/>
      <c r="G9" s="16" t="n">
        <v>0.0186341230875767</v>
      </c>
      <c r="H9" s="16" t="n">
        <v>0.020999435298987</v>
      </c>
      <c r="I9" s="16" t="n">
        <v>0.0129024739732338</v>
      </c>
      <c r="J9" s="16"/>
      <c r="K9" s="16" t="n">
        <v>0.00919016321284364</v>
      </c>
      <c r="L9" s="16" t="n">
        <v>0.0262289781679417</v>
      </c>
      <c r="M9" s="16" t="n">
        <v>0.0161754917447486</v>
      </c>
      <c r="N9" s="16" t="n">
        <v>0.016932142102421</v>
      </c>
      <c r="O9" s="16" t="n">
        <v>0.00684784501961763</v>
      </c>
      <c r="P9" s="16" t="n">
        <v>0.0247665149355439</v>
      </c>
      <c r="Q9" s="16" t="n">
        <v>0.00385938311954331</v>
      </c>
      <c r="R9" s="16" t="n">
        <v>0.018972839029469</v>
      </c>
      <c r="S9" s="16" t="n">
        <v>0.0187780287492589</v>
      </c>
      <c r="T9" s="16" t="n">
        <v>0.0193046175311378</v>
      </c>
      <c r="U9" s="16" t="n">
        <v>0.0449319563284246</v>
      </c>
      <c r="V9" s="16" t="n">
        <v>0</v>
      </c>
      <c r="W9" s="16"/>
      <c r="X9" s="16" t="n">
        <v>0.0215642582513741</v>
      </c>
      <c r="Y9" s="16" t="n">
        <v>0.00951497862143729</v>
      </c>
      <c r="Z9" s="16"/>
      <c r="AA9" s="16" t="n">
        <v>0.00852903795796712</v>
      </c>
      <c r="AB9" s="16" t="n">
        <v>0.0168808094950864</v>
      </c>
      <c r="AC9" s="16" t="n">
        <v>0.0236309555823696</v>
      </c>
      <c r="AD9" s="16"/>
      <c r="AE9" s="16" t="n">
        <v>0.011188113168116</v>
      </c>
      <c r="AF9" s="16" t="n">
        <v>0.0145475888375548</v>
      </c>
      <c r="AG9" s="16" t="n">
        <v>0.0383434734160227</v>
      </c>
      <c r="AH9" s="16"/>
      <c r="AI9" s="16" t="n">
        <v>0.0113536994396241</v>
      </c>
      <c r="AJ9" s="16" t="n">
        <v>0.0158358596443771</v>
      </c>
    </row>
    <row r="10">
      <c r="B10" s="17" t="s">
        <v>450</v>
      </c>
      <c r="C10" s="16" t="n">
        <v>0.0323454162444871</v>
      </c>
      <c r="D10" s="16" t="n">
        <v>0.043373171307673</v>
      </c>
      <c r="E10" s="16" t="n">
        <v>0.0221647261107367</v>
      </c>
      <c r="F10" s="16"/>
      <c r="G10" s="16" t="n">
        <v>0.028469054836996</v>
      </c>
      <c r="H10" s="16" t="n">
        <v>0.0427953813590881</v>
      </c>
      <c r="I10" s="16" t="n">
        <v>0.0241546352231386</v>
      </c>
      <c r="J10" s="16"/>
      <c r="K10" s="16" t="n">
        <v>0.0480588709867798</v>
      </c>
      <c r="L10" s="16" t="n">
        <v>0.0169364705533294</v>
      </c>
      <c r="M10" s="16" t="n">
        <v>0.0264118477557199</v>
      </c>
      <c r="N10" s="16" t="n">
        <v>0.0443623220655432</v>
      </c>
      <c r="O10" s="16" t="n">
        <v>0.0217625659535202</v>
      </c>
      <c r="P10" s="16" t="n">
        <v>0.0318234442038501</v>
      </c>
      <c r="Q10" s="16" t="n">
        <v>0.0192825740224898</v>
      </c>
      <c r="R10" s="16" t="n">
        <v>0.0328335775640938</v>
      </c>
      <c r="S10" s="16" t="n">
        <v>0.0524244658415026</v>
      </c>
      <c r="T10" s="16" t="n">
        <v>0.0196452174424194</v>
      </c>
      <c r="U10" s="16" t="n">
        <v>0.0350037718202739</v>
      </c>
      <c r="V10" s="16" t="n">
        <v>0.0253766152008896</v>
      </c>
      <c r="W10" s="16"/>
      <c r="X10" s="16" t="n">
        <v>0.0320061807320904</v>
      </c>
      <c r="Y10" s="16" t="n">
        <v>0.0329249916555825</v>
      </c>
      <c r="Z10" s="16"/>
      <c r="AA10" s="16" t="n">
        <v>0.0139762075416798</v>
      </c>
      <c r="AB10" s="16" t="n">
        <v>0.0334156496809307</v>
      </c>
      <c r="AC10" s="16" t="n">
        <v>0.0441808620933048</v>
      </c>
      <c r="AD10" s="16"/>
      <c r="AE10" s="16" t="n">
        <v>0.0353232110585148</v>
      </c>
      <c r="AF10" s="16" t="n">
        <v>0.0305071250469005</v>
      </c>
      <c r="AG10" s="16" t="n">
        <v>0.0283570587433914</v>
      </c>
      <c r="AH10" s="16"/>
      <c r="AI10" s="16" t="n">
        <v>0.0189043050385269</v>
      </c>
      <c r="AJ10" s="16" t="n">
        <v>0.0296407450875994</v>
      </c>
    </row>
    <row r="11">
      <c r="B11" s="17" t="s">
        <v>451</v>
      </c>
      <c r="C11" s="16" t="n">
        <v>0.0988250409018846</v>
      </c>
      <c r="D11" s="16" t="n">
        <v>0.104000128584083</v>
      </c>
      <c r="E11" s="16" t="n">
        <v>0.0943735900054731</v>
      </c>
      <c r="F11" s="16"/>
      <c r="G11" s="16" t="n">
        <v>0.0549796538948366</v>
      </c>
      <c r="H11" s="16" t="n">
        <v>0.102833053640002</v>
      </c>
      <c r="I11" s="16" t="n">
        <v>0.112413453644948</v>
      </c>
      <c r="J11" s="16"/>
      <c r="K11" s="16" t="n">
        <v>0.109416488028095</v>
      </c>
      <c r="L11" s="16" t="n">
        <v>0.0717421803564084</v>
      </c>
      <c r="M11" s="16" t="n">
        <v>0.0677961452863887</v>
      </c>
      <c r="N11" s="16" t="n">
        <v>0.0872527320753306</v>
      </c>
      <c r="O11" s="16" t="n">
        <v>0.124265370673348</v>
      </c>
      <c r="P11" s="16" t="n">
        <v>0.116145227860732</v>
      </c>
      <c r="Q11" s="16" t="n">
        <v>0.107785385603827</v>
      </c>
      <c r="R11" s="16" t="n">
        <v>0.0756017792825765</v>
      </c>
      <c r="S11" s="16" t="n">
        <v>0.1213070001964</v>
      </c>
      <c r="T11" s="16" t="n">
        <v>0.106952937357253</v>
      </c>
      <c r="U11" s="16" t="n">
        <v>0.0595678383766926</v>
      </c>
      <c r="V11" s="16" t="n">
        <v>0.131130182691289</v>
      </c>
      <c r="W11" s="16"/>
      <c r="X11" s="16" t="n">
        <v>0.098549590457545</v>
      </c>
      <c r="Y11" s="16" t="n">
        <v>0.0992956411152485</v>
      </c>
      <c r="Z11" s="16"/>
      <c r="AA11" s="16" t="n">
        <v>0.09518078112823</v>
      </c>
      <c r="AB11" s="16" t="n">
        <v>0.0828757264062766</v>
      </c>
      <c r="AC11" s="16" t="n">
        <v>0.122790016541522</v>
      </c>
      <c r="AD11" s="16"/>
      <c r="AE11" s="16" t="n">
        <v>0.0927335287133032</v>
      </c>
      <c r="AF11" s="16" t="n">
        <v>0.0985248159042562</v>
      </c>
      <c r="AG11" s="16" t="n">
        <v>0.115649561663956</v>
      </c>
      <c r="AH11" s="16"/>
      <c r="AI11" s="16" t="n">
        <v>0.0904385960463428</v>
      </c>
      <c r="AJ11" s="16" t="n">
        <v>0.0818832215368757</v>
      </c>
    </row>
    <row r="12">
      <c r="B12" s="17" t="s">
        <v>452</v>
      </c>
      <c r="C12" s="16" t="n">
        <v>0.322713498084086</v>
      </c>
      <c r="D12" s="16" t="n">
        <v>0.324569843475967</v>
      </c>
      <c r="E12" s="16" t="n">
        <v>0.32331082557461</v>
      </c>
      <c r="F12" s="16"/>
      <c r="G12" s="16" t="n">
        <v>0.35300264107447</v>
      </c>
      <c r="H12" s="16" t="n">
        <v>0.314459952555672</v>
      </c>
      <c r="I12" s="16" t="n">
        <v>0.318428941535682</v>
      </c>
      <c r="J12" s="16"/>
      <c r="K12" s="16" t="n">
        <v>0.274606458747773</v>
      </c>
      <c r="L12" s="16" t="n">
        <v>0.369491179965564</v>
      </c>
      <c r="M12" s="16" t="n">
        <v>0.267320895164637</v>
      </c>
      <c r="N12" s="16" t="n">
        <v>0.329396356229662</v>
      </c>
      <c r="O12" s="16" t="n">
        <v>0.345886625854628</v>
      </c>
      <c r="P12" s="16" t="n">
        <v>0.30226953429997</v>
      </c>
      <c r="Q12" s="16" t="n">
        <v>0.335774330031018</v>
      </c>
      <c r="R12" s="16" t="n">
        <v>0.335797054098469</v>
      </c>
      <c r="S12" s="16" t="n">
        <v>0.322007543110255</v>
      </c>
      <c r="T12" s="16" t="n">
        <v>0.346252009312489</v>
      </c>
      <c r="U12" s="16" t="n">
        <v>0.373435202877053</v>
      </c>
      <c r="V12" s="16" t="n">
        <v>0.287191060038984</v>
      </c>
      <c r="W12" s="16"/>
      <c r="X12" s="16" t="n">
        <v>0.311487699048884</v>
      </c>
      <c r="Y12" s="16" t="n">
        <v>0.341892495721261</v>
      </c>
      <c r="Z12" s="16"/>
      <c r="AA12" s="16" t="n">
        <v>0.367643692805264</v>
      </c>
      <c r="AB12" s="16" t="n">
        <v>0.30630863528743</v>
      </c>
      <c r="AC12" s="16" t="n">
        <v>0.312205493644986</v>
      </c>
      <c r="AD12" s="16"/>
      <c r="AE12" s="16" t="n">
        <v>0.324746785823427</v>
      </c>
      <c r="AF12" s="16" t="n">
        <v>0.314392092668991</v>
      </c>
      <c r="AG12" s="16" t="n">
        <v>0.335069753523251</v>
      </c>
      <c r="AH12" s="16"/>
      <c r="AI12" s="16" t="n">
        <v>0.294806028593859</v>
      </c>
      <c r="AJ12" s="16" t="n">
        <v>0.371752482674864</v>
      </c>
    </row>
    <row r="13">
      <c r="B13" s="17" t="s">
        <v>453</v>
      </c>
      <c r="C13" s="16" t="n">
        <v>0.478244542858808</v>
      </c>
      <c r="D13" s="16" t="n">
        <v>0.456750966521278</v>
      </c>
      <c r="E13" s="16" t="n">
        <v>0.493956851829355</v>
      </c>
      <c r="F13" s="16"/>
      <c r="G13" s="16" t="n">
        <v>0.490610648496776</v>
      </c>
      <c r="H13" s="16" t="n">
        <v>0.468230699535811</v>
      </c>
      <c r="I13" s="16" t="n">
        <v>0.482676489907964</v>
      </c>
      <c r="J13" s="16"/>
      <c r="K13" s="16" t="n">
        <v>0.513821492671641</v>
      </c>
      <c r="L13" s="16" t="n">
        <v>0.480343700652087</v>
      </c>
      <c r="M13" s="16" t="n">
        <v>0.550029925858295</v>
      </c>
      <c r="N13" s="16" t="n">
        <v>0.465644025143516</v>
      </c>
      <c r="O13" s="16" t="n">
        <v>0.469952491086697</v>
      </c>
      <c r="P13" s="16" t="n">
        <v>0.464292490941989</v>
      </c>
      <c r="Q13" s="16" t="n">
        <v>0.465240536799728</v>
      </c>
      <c r="R13" s="16" t="n">
        <v>0.476754788421054</v>
      </c>
      <c r="S13" s="16" t="n">
        <v>0.438606905671253</v>
      </c>
      <c r="T13" s="16" t="n">
        <v>0.472630669418421</v>
      </c>
      <c r="U13" s="16" t="n">
        <v>0.414767528091173</v>
      </c>
      <c r="V13" s="16" t="n">
        <v>0.504879008571164</v>
      </c>
      <c r="W13" s="16"/>
      <c r="X13" s="16" t="n">
        <v>0.482796002355567</v>
      </c>
      <c r="Y13" s="16" t="n">
        <v>0.470468487839445</v>
      </c>
      <c r="Z13" s="16"/>
      <c r="AA13" s="16" t="n">
        <v>0.485762881145888</v>
      </c>
      <c r="AB13" s="16" t="n">
        <v>0.51291819101175</v>
      </c>
      <c r="AC13" s="16" t="n">
        <v>0.426436889905599</v>
      </c>
      <c r="AD13" s="16"/>
      <c r="AE13" s="16" t="n">
        <v>0.48355187694966</v>
      </c>
      <c r="AF13" s="16" t="n">
        <v>0.490472237793534</v>
      </c>
      <c r="AG13" s="16" t="n">
        <v>0.43804964648469</v>
      </c>
      <c r="AH13" s="16"/>
      <c r="AI13" s="16" t="n">
        <v>0.559064602452951</v>
      </c>
      <c r="AJ13" s="16" t="n">
        <v>0.461703974684255</v>
      </c>
    </row>
    <row r="14">
      <c r="B14" s="17" t="s">
        <v>94</v>
      </c>
      <c r="C14" s="22" t="n">
        <v>0.0507559756506357</v>
      </c>
      <c r="D14" s="22" t="n">
        <v>0.0548914486764254</v>
      </c>
      <c r="E14" s="22" t="n">
        <v>0.0479359831192042</v>
      </c>
      <c r="F14" s="22"/>
      <c r="G14" s="22" t="n">
        <v>0.0543038786093448</v>
      </c>
      <c r="H14" s="22" t="n">
        <v>0.0506814776104401</v>
      </c>
      <c r="I14" s="22" t="n">
        <v>0.0494240057150338</v>
      </c>
      <c r="J14" s="22"/>
      <c r="K14" s="22" t="n">
        <v>0.0449065263528687</v>
      </c>
      <c r="L14" s="22" t="n">
        <v>0.03525749030467</v>
      </c>
      <c r="M14" s="22" t="n">
        <v>0.0722656941902114</v>
      </c>
      <c r="N14" s="22" t="n">
        <v>0.0564124223835267</v>
      </c>
      <c r="O14" s="22" t="n">
        <v>0.0312851014121891</v>
      </c>
      <c r="P14" s="22" t="n">
        <v>0.0607027877579152</v>
      </c>
      <c r="Q14" s="22" t="n">
        <v>0.0680577904233943</v>
      </c>
      <c r="R14" s="22" t="n">
        <v>0.060039961604338</v>
      </c>
      <c r="S14" s="22" t="n">
        <v>0.0468760564313312</v>
      </c>
      <c r="T14" s="22" t="n">
        <v>0.03521454893828</v>
      </c>
      <c r="U14" s="22" t="n">
        <v>0.0722937025063824</v>
      </c>
      <c r="V14" s="22" t="n">
        <v>0.0514231334976727</v>
      </c>
      <c r="W14" s="22"/>
      <c r="X14" s="22" t="n">
        <v>0.0535962691545399</v>
      </c>
      <c r="Y14" s="22" t="n">
        <v>0.0459034050470252</v>
      </c>
      <c r="Z14" s="22"/>
      <c r="AA14" s="22" t="n">
        <v>0.0289073994209719</v>
      </c>
      <c r="AB14" s="22" t="n">
        <v>0.0476009881185266</v>
      </c>
      <c r="AC14" s="22" t="n">
        <v>0.0707557822322189</v>
      </c>
      <c r="AD14" s="22"/>
      <c r="AE14" s="22" t="n">
        <v>0.0524564842869785</v>
      </c>
      <c r="AF14" s="22" t="n">
        <v>0.0515561397487637</v>
      </c>
      <c r="AG14" s="22" t="n">
        <v>0.044530506168689</v>
      </c>
      <c r="AH14" s="22"/>
      <c r="AI14" s="22" t="n">
        <v>0.0254327684286966</v>
      </c>
      <c r="AJ14" s="22" t="n">
        <v>0.0391837163720294</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456</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449</v>
      </c>
      <c r="C9" s="16" t="n">
        <v>0.0327467642357015</v>
      </c>
      <c r="D9" s="16" t="n">
        <v>0.0355255154914136</v>
      </c>
      <c r="E9" s="16" t="n">
        <v>0.0297318865253561</v>
      </c>
      <c r="F9" s="16"/>
      <c r="G9" s="16" t="n">
        <v>0.0225147776549815</v>
      </c>
      <c r="H9" s="16" t="n">
        <v>0.0266735589482943</v>
      </c>
      <c r="I9" s="16" t="n">
        <v>0.0424379902266772</v>
      </c>
      <c r="J9" s="16"/>
      <c r="K9" s="16" t="n">
        <v>0.0230999704658621</v>
      </c>
      <c r="L9" s="16" t="n">
        <v>0.047769822423234</v>
      </c>
      <c r="M9" s="16" t="n">
        <v>0.0364338996709926</v>
      </c>
      <c r="N9" s="16" t="n">
        <v>0.0392591160059484</v>
      </c>
      <c r="O9" s="16" t="n">
        <v>0.0204659512683306</v>
      </c>
      <c r="P9" s="16" t="n">
        <v>0.0291815052302893</v>
      </c>
      <c r="Q9" s="16" t="n">
        <v>0.0161808021885593</v>
      </c>
      <c r="R9" s="16" t="n">
        <v>0.0327592155432984</v>
      </c>
      <c r="S9" s="16" t="n">
        <v>0.0451059191623605</v>
      </c>
      <c r="T9" s="16" t="n">
        <v>0.0283765973474747</v>
      </c>
      <c r="U9" s="16" t="n">
        <v>0.0461955743146823</v>
      </c>
      <c r="V9" s="16" t="n">
        <v>0.0164997847238826</v>
      </c>
      <c r="W9" s="16"/>
      <c r="X9" s="16" t="n">
        <v>0.0379883421959569</v>
      </c>
      <c r="Y9" s="16" t="n">
        <v>0.0237916590356559</v>
      </c>
      <c r="Z9" s="16"/>
      <c r="AA9" s="16" t="n">
        <v>0.0278926099526596</v>
      </c>
      <c r="AB9" s="16" t="n">
        <v>0.0223451674189114</v>
      </c>
      <c r="AC9" s="16" t="n">
        <v>0.0501652392683513</v>
      </c>
      <c r="AD9" s="16"/>
      <c r="AE9" s="16" t="n">
        <v>0.0295676981368682</v>
      </c>
      <c r="AF9" s="16" t="n">
        <v>0.0271839576720418</v>
      </c>
      <c r="AG9" s="16" t="n">
        <v>0.0530641372599186</v>
      </c>
      <c r="AH9" s="16"/>
      <c r="AI9" s="16" t="n">
        <v>0.0125759554120616</v>
      </c>
      <c r="AJ9" s="16" t="n">
        <v>0.0300817990860532</v>
      </c>
    </row>
    <row r="10">
      <c r="B10" s="17" t="s">
        <v>450</v>
      </c>
      <c r="C10" s="16" t="n">
        <v>0.0462364883112078</v>
      </c>
      <c r="D10" s="16" t="n">
        <v>0.0562415433847258</v>
      </c>
      <c r="E10" s="16" t="n">
        <v>0.0365504372254472</v>
      </c>
      <c r="F10" s="16"/>
      <c r="G10" s="16" t="n">
        <v>0.0400839099080807</v>
      </c>
      <c r="H10" s="16" t="n">
        <v>0.0478628401870161</v>
      </c>
      <c r="I10" s="16" t="n">
        <v>0.0471534818814395</v>
      </c>
      <c r="J10" s="16"/>
      <c r="K10" s="16" t="n">
        <v>0.0315555045762611</v>
      </c>
      <c r="L10" s="16" t="n">
        <v>0.0461805188951754</v>
      </c>
      <c r="M10" s="16" t="n">
        <v>0.0703410150509097</v>
      </c>
      <c r="N10" s="16" t="n">
        <v>0.0577425877326788</v>
      </c>
      <c r="O10" s="16" t="n">
        <v>0.0523307093703136</v>
      </c>
      <c r="P10" s="16" t="n">
        <v>0.0525316330691673</v>
      </c>
      <c r="Q10" s="16" t="n">
        <v>0.0656748427934744</v>
      </c>
      <c r="R10" s="16" t="n">
        <v>0.022750229368114</v>
      </c>
      <c r="S10" s="16" t="n">
        <v>0.0447291246685192</v>
      </c>
      <c r="T10" s="16" t="n">
        <v>0.020547708182762</v>
      </c>
      <c r="U10" s="16" t="n">
        <v>0.0502059879910006</v>
      </c>
      <c r="V10" s="16" t="n">
        <v>0.0253766152008896</v>
      </c>
      <c r="W10" s="16"/>
      <c r="X10" s="16" t="n">
        <v>0.0522557520667577</v>
      </c>
      <c r="Y10" s="16" t="n">
        <v>0.0359527263283672</v>
      </c>
      <c r="Z10" s="16"/>
      <c r="AA10" s="16" t="n">
        <v>0.0477072033461596</v>
      </c>
      <c r="AB10" s="16" t="n">
        <v>0.0376237803034828</v>
      </c>
      <c r="AC10" s="16" t="n">
        <v>0.056694182469127</v>
      </c>
      <c r="AD10" s="16"/>
      <c r="AE10" s="16" t="n">
        <v>0.0446667673808201</v>
      </c>
      <c r="AF10" s="16" t="n">
        <v>0.0431034098289297</v>
      </c>
      <c r="AG10" s="16" t="n">
        <v>0.0570930292932873</v>
      </c>
      <c r="AH10" s="16"/>
      <c r="AI10" s="16" t="n">
        <v>0.0451566630842129</v>
      </c>
      <c r="AJ10" s="16" t="n">
        <v>0.043437142930359</v>
      </c>
    </row>
    <row r="11">
      <c r="B11" s="17" t="s">
        <v>451</v>
      </c>
      <c r="C11" s="16" t="n">
        <v>0.140873735742836</v>
      </c>
      <c r="D11" s="16" t="n">
        <v>0.136460879838315</v>
      </c>
      <c r="E11" s="16" t="n">
        <v>0.146053199262073</v>
      </c>
      <c r="F11" s="16"/>
      <c r="G11" s="16" t="n">
        <v>0.137341884738088</v>
      </c>
      <c r="H11" s="16" t="n">
        <v>0.154001278067061</v>
      </c>
      <c r="I11" s="16" t="n">
        <v>0.130055890236895</v>
      </c>
      <c r="J11" s="16"/>
      <c r="K11" s="16" t="n">
        <v>0.146763786191631</v>
      </c>
      <c r="L11" s="16" t="n">
        <v>0.108676629643408</v>
      </c>
      <c r="M11" s="16" t="n">
        <v>0.0730009543512737</v>
      </c>
      <c r="N11" s="16" t="n">
        <v>0.117273093035208</v>
      </c>
      <c r="O11" s="16" t="n">
        <v>0.10796191110555</v>
      </c>
      <c r="P11" s="16" t="n">
        <v>0.164526069448162</v>
      </c>
      <c r="Q11" s="16" t="n">
        <v>0.129314913893625</v>
      </c>
      <c r="R11" s="16" t="n">
        <v>0.25973250283175</v>
      </c>
      <c r="S11" s="16" t="n">
        <v>0.153211327654732</v>
      </c>
      <c r="T11" s="16" t="n">
        <v>0.200559312644342</v>
      </c>
      <c r="U11" s="16" t="n">
        <v>0.195696476122515</v>
      </c>
      <c r="V11" s="16" t="n">
        <v>0.0971470920744948</v>
      </c>
      <c r="W11" s="16"/>
      <c r="X11" s="16" t="n">
        <v>0.138474785730805</v>
      </c>
      <c r="Y11" s="16" t="n">
        <v>0.144972281999381</v>
      </c>
      <c r="Z11" s="16"/>
      <c r="AA11" s="16" t="n">
        <v>0.100036660453382</v>
      </c>
      <c r="AB11" s="16" t="n">
        <v>0.125538638417778</v>
      </c>
      <c r="AC11" s="16" t="n">
        <v>0.190879216851253</v>
      </c>
      <c r="AD11" s="16"/>
      <c r="AE11" s="16" t="n">
        <v>0.11383387061473</v>
      </c>
      <c r="AF11" s="16" t="n">
        <v>0.161109148822454</v>
      </c>
      <c r="AG11" s="16" t="n">
        <v>0.169529495829327</v>
      </c>
      <c r="AH11" s="16"/>
      <c r="AI11" s="16" t="n">
        <v>0.102150182591091</v>
      </c>
      <c r="AJ11" s="16" t="n">
        <v>0.129442799402278</v>
      </c>
    </row>
    <row r="12">
      <c r="B12" s="17" t="s">
        <v>452</v>
      </c>
      <c r="C12" s="16" t="n">
        <v>0.329374552390995</v>
      </c>
      <c r="D12" s="16" t="n">
        <v>0.320854085009559</v>
      </c>
      <c r="E12" s="16" t="n">
        <v>0.338211534033079</v>
      </c>
      <c r="F12" s="16"/>
      <c r="G12" s="16" t="n">
        <v>0.314811653920509</v>
      </c>
      <c r="H12" s="16" t="n">
        <v>0.321177450884437</v>
      </c>
      <c r="I12" s="16" t="n">
        <v>0.34275220952567</v>
      </c>
      <c r="J12" s="16"/>
      <c r="K12" s="16" t="n">
        <v>0.333957724810553</v>
      </c>
      <c r="L12" s="16" t="n">
        <v>0.358923333207484</v>
      </c>
      <c r="M12" s="16" t="n">
        <v>0.326159937751877</v>
      </c>
      <c r="N12" s="16" t="n">
        <v>0.377568941622537</v>
      </c>
      <c r="O12" s="16" t="n">
        <v>0.39419735985266</v>
      </c>
      <c r="P12" s="16" t="n">
        <v>0.309170985991346</v>
      </c>
      <c r="Q12" s="16" t="n">
        <v>0.265077552574483</v>
      </c>
      <c r="R12" s="16" t="n">
        <v>0.232221123949998</v>
      </c>
      <c r="S12" s="16" t="n">
        <v>0.339213187034241</v>
      </c>
      <c r="T12" s="16" t="n">
        <v>0.304886242619533</v>
      </c>
      <c r="U12" s="16" t="n">
        <v>0.264556032327453</v>
      </c>
      <c r="V12" s="16" t="n">
        <v>0.395936091761262</v>
      </c>
      <c r="W12" s="16"/>
      <c r="X12" s="16" t="n">
        <v>0.322056797459805</v>
      </c>
      <c r="Y12" s="16" t="n">
        <v>0.341876754158068</v>
      </c>
      <c r="Z12" s="16"/>
      <c r="AA12" s="16" t="n">
        <v>0.381776626110107</v>
      </c>
      <c r="AB12" s="16" t="n">
        <v>0.319021296444633</v>
      </c>
      <c r="AC12" s="16" t="n">
        <v>0.30537576878</v>
      </c>
      <c r="AD12" s="16"/>
      <c r="AE12" s="16" t="n">
        <v>0.342898818340059</v>
      </c>
      <c r="AF12" s="16" t="n">
        <v>0.319343850722991</v>
      </c>
      <c r="AG12" s="16" t="n">
        <v>0.314849487104913</v>
      </c>
      <c r="AH12" s="16"/>
      <c r="AI12" s="16" t="n">
        <v>0.333842439132168</v>
      </c>
      <c r="AJ12" s="16" t="n">
        <v>0.379747785664517</v>
      </c>
    </row>
    <row r="13">
      <c r="B13" s="17" t="s">
        <v>453</v>
      </c>
      <c r="C13" s="16" t="n">
        <v>0.392964108923951</v>
      </c>
      <c r="D13" s="16" t="n">
        <v>0.390039769645678</v>
      </c>
      <c r="E13" s="16" t="n">
        <v>0.393225994888293</v>
      </c>
      <c r="F13" s="16"/>
      <c r="G13" s="16" t="n">
        <v>0.449415014059642</v>
      </c>
      <c r="H13" s="16" t="n">
        <v>0.377371939129077</v>
      </c>
      <c r="I13" s="16" t="n">
        <v>0.38517397542721</v>
      </c>
      <c r="J13" s="16"/>
      <c r="K13" s="16" t="n">
        <v>0.405894623931625</v>
      </c>
      <c r="L13" s="16" t="n">
        <v>0.396206363826892</v>
      </c>
      <c r="M13" s="16" t="n">
        <v>0.435086702698359</v>
      </c>
      <c r="N13" s="16" t="n">
        <v>0.349973185887104</v>
      </c>
      <c r="O13" s="16" t="n">
        <v>0.395854000740214</v>
      </c>
      <c r="P13" s="16" t="n">
        <v>0.371487745684462</v>
      </c>
      <c r="Q13" s="16" t="n">
        <v>0.437350308244229</v>
      </c>
      <c r="R13" s="16" t="n">
        <v>0.414056931819766</v>
      </c>
      <c r="S13" s="16" t="n">
        <v>0.3526576197299</v>
      </c>
      <c r="T13" s="16" t="n">
        <v>0.399753905807961</v>
      </c>
      <c r="U13" s="16" t="n">
        <v>0.383022622834998</v>
      </c>
      <c r="V13" s="16" t="n">
        <v>0.374390696260056</v>
      </c>
      <c r="W13" s="16"/>
      <c r="X13" s="16" t="n">
        <v>0.388737976919102</v>
      </c>
      <c r="Y13" s="16" t="n">
        <v>0.400184350038301</v>
      </c>
      <c r="Z13" s="16"/>
      <c r="AA13" s="16" t="n">
        <v>0.409437303032329</v>
      </c>
      <c r="AB13" s="16" t="n">
        <v>0.445177953509551</v>
      </c>
      <c r="AC13" s="16" t="n">
        <v>0.311228089198606</v>
      </c>
      <c r="AD13" s="16"/>
      <c r="AE13" s="16" t="n">
        <v>0.417189350619108</v>
      </c>
      <c r="AF13" s="16" t="n">
        <v>0.384531004709508</v>
      </c>
      <c r="AG13" s="16" t="n">
        <v>0.34659952561352</v>
      </c>
      <c r="AH13" s="16"/>
      <c r="AI13" s="16" t="n">
        <v>0.461453550179614</v>
      </c>
      <c r="AJ13" s="16" t="n">
        <v>0.385922055892549</v>
      </c>
    </row>
    <row r="14">
      <c r="B14" s="17" t="s">
        <v>94</v>
      </c>
      <c r="C14" s="22" t="n">
        <v>0.0578043503953081</v>
      </c>
      <c r="D14" s="22" t="n">
        <v>0.0608782066303073</v>
      </c>
      <c r="E14" s="22" t="n">
        <v>0.0562269480657519</v>
      </c>
      <c r="F14" s="22"/>
      <c r="G14" s="22" t="n">
        <v>0.0358327597186992</v>
      </c>
      <c r="H14" s="22" t="n">
        <v>0.0729129327841154</v>
      </c>
      <c r="I14" s="22" t="n">
        <v>0.0524264527021078</v>
      </c>
      <c r="J14" s="22"/>
      <c r="K14" s="22" t="n">
        <v>0.0587283900240686</v>
      </c>
      <c r="L14" s="22" t="n">
        <v>0.0422433320038066</v>
      </c>
      <c r="M14" s="22" t="n">
        <v>0.0589774904765882</v>
      </c>
      <c r="N14" s="22" t="n">
        <v>0.0581830757165232</v>
      </c>
      <c r="O14" s="22" t="n">
        <v>0.0291900676629317</v>
      </c>
      <c r="P14" s="22" t="n">
        <v>0.0731020605765732</v>
      </c>
      <c r="Q14" s="22" t="n">
        <v>0.086401580305629</v>
      </c>
      <c r="R14" s="22" t="n">
        <v>0.0384799964870742</v>
      </c>
      <c r="S14" s="22" t="n">
        <v>0.0650828217502464</v>
      </c>
      <c r="T14" s="22" t="n">
        <v>0.0458762333979273</v>
      </c>
      <c r="U14" s="22" t="n">
        <v>0.0603233064093524</v>
      </c>
      <c r="V14" s="22" t="n">
        <v>0.0906497199794153</v>
      </c>
      <c r="W14" s="22"/>
      <c r="X14" s="22" t="n">
        <v>0.0604863456275733</v>
      </c>
      <c r="Y14" s="22" t="n">
        <v>0.0532222284402269</v>
      </c>
      <c r="Z14" s="22"/>
      <c r="AA14" s="22" t="n">
        <v>0.0331495971053634</v>
      </c>
      <c r="AB14" s="22" t="n">
        <v>0.0502931639056435</v>
      </c>
      <c r="AC14" s="22" t="n">
        <v>0.0856575034326626</v>
      </c>
      <c r="AD14" s="22"/>
      <c r="AE14" s="22" t="n">
        <v>0.0518434949084147</v>
      </c>
      <c r="AF14" s="22" t="n">
        <v>0.0647286282440761</v>
      </c>
      <c r="AG14" s="22" t="n">
        <v>0.058864324899034</v>
      </c>
      <c r="AH14" s="22"/>
      <c r="AI14" s="22" t="n">
        <v>0.0448212096008521</v>
      </c>
      <c r="AJ14" s="22" t="n">
        <v>0.0313684170242436</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457</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449</v>
      </c>
      <c r="C9" s="16" t="n">
        <v>0.0192368326828178</v>
      </c>
      <c r="D9" s="16" t="n">
        <v>0.0204503087744544</v>
      </c>
      <c r="E9" s="16" t="n">
        <v>0.0185215631874632</v>
      </c>
      <c r="F9" s="16"/>
      <c r="G9" s="16" t="n">
        <v>0.0264409889759179</v>
      </c>
      <c r="H9" s="16" t="n">
        <v>0.0191038049549358</v>
      </c>
      <c r="I9" s="16" t="n">
        <v>0.0165152432005839</v>
      </c>
      <c r="J9" s="16"/>
      <c r="K9" s="16" t="n">
        <v>0.0126961098233771</v>
      </c>
      <c r="L9" s="16" t="n">
        <v>0.00774553653142208</v>
      </c>
      <c r="M9" s="16" t="n">
        <v>0.0180587737714779</v>
      </c>
      <c r="N9" s="16" t="n">
        <v>0.0350109243478345</v>
      </c>
      <c r="O9" s="16" t="n">
        <v>0</v>
      </c>
      <c r="P9" s="16" t="n">
        <v>0.0232324101587495</v>
      </c>
      <c r="Q9" s="16" t="n">
        <v>0.0252182926986067</v>
      </c>
      <c r="R9" s="16" t="n">
        <v>0.0190472010502644</v>
      </c>
      <c r="S9" s="16" t="n">
        <v>0.0259510959192603</v>
      </c>
      <c r="T9" s="16" t="n">
        <v>0.0164475882966864</v>
      </c>
      <c r="U9" s="16" t="n">
        <v>0.0423234106170865</v>
      </c>
      <c r="V9" s="16" t="n">
        <v>0.0253766152008896</v>
      </c>
      <c r="W9" s="16"/>
      <c r="X9" s="16" t="n">
        <v>0.0185464569929301</v>
      </c>
      <c r="Y9" s="16" t="n">
        <v>0.0204163223283742</v>
      </c>
      <c r="Z9" s="16"/>
      <c r="AA9" s="16" t="n">
        <v>0.0163339004962284</v>
      </c>
      <c r="AB9" s="16" t="n">
        <v>0.0174134080931317</v>
      </c>
      <c r="AC9" s="16" t="n">
        <v>0.0237723551322196</v>
      </c>
      <c r="AD9" s="16"/>
      <c r="AE9" s="16" t="n">
        <v>0.0210072651554937</v>
      </c>
      <c r="AF9" s="16" t="n">
        <v>0.0159035435410734</v>
      </c>
      <c r="AG9" s="16" t="n">
        <v>0.0216465691315273</v>
      </c>
      <c r="AH9" s="16"/>
      <c r="AI9" s="16" t="n">
        <v>0.0121681496500869</v>
      </c>
      <c r="AJ9" s="16" t="n">
        <v>0.0231125249237315</v>
      </c>
    </row>
    <row r="10">
      <c r="B10" s="17" t="s">
        <v>450</v>
      </c>
      <c r="C10" s="16" t="n">
        <v>0.034537808801722</v>
      </c>
      <c r="D10" s="16" t="n">
        <v>0.0417245247068771</v>
      </c>
      <c r="E10" s="16" t="n">
        <v>0.0282507912834556</v>
      </c>
      <c r="F10" s="16"/>
      <c r="G10" s="16" t="n">
        <v>0.045209470758984</v>
      </c>
      <c r="H10" s="16" t="n">
        <v>0.0272130658669071</v>
      </c>
      <c r="I10" s="16" t="n">
        <v>0.0371372747402383</v>
      </c>
      <c r="J10" s="16"/>
      <c r="K10" s="16" t="n">
        <v>0.0341967539284819</v>
      </c>
      <c r="L10" s="16" t="n">
        <v>0.0283525306764763</v>
      </c>
      <c r="M10" s="16" t="n">
        <v>0.0411246734892093</v>
      </c>
      <c r="N10" s="16" t="n">
        <v>0.0438131644770317</v>
      </c>
      <c r="O10" s="16" t="n">
        <v>0.0216252646479184</v>
      </c>
      <c r="P10" s="16" t="n">
        <v>0.0339093566379344</v>
      </c>
      <c r="Q10" s="16" t="n">
        <v>0.0261928252314966</v>
      </c>
      <c r="R10" s="16" t="n">
        <v>0.0822419170975476</v>
      </c>
      <c r="S10" s="16" t="n">
        <v>0.0461560867872321</v>
      </c>
      <c r="T10" s="16" t="n">
        <v>0.020547708182762</v>
      </c>
      <c r="U10" s="16" t="n">
        <v>0.021596108448242</v>
      </c>
      <c r="V10" s="16" t="n">
        <v>0.0253766152008896</v>
      </c>
      <c r="W10" s="16"/>
      <c r="X10" s="16" t="n">
        <v>0.0366351579233108</v>
      </c>
      <c r="Y10" s="16" t="n">
        <v>0.030954540143416</v>
      </c>
      <c r="Z10" s="16"/>
      <c r="AA10" s="16" t="n">
        <v>0.0300555938376832</v>
      </c>
      <c r="AB10" s="16" t="n">
        <v>0.0192278792756882</v>
      </c>
      <c r="AC10" s="16" t="n">
        <v>0.058252779877395</v>
      </c>
      <c r="AD10" s="16"/>
      <c r="AE10" s="16" t="n">
        <v>0.036817833998982</v>
      </c>
      <c r="AF10" s="16" t="n">
        <v>0.0336624703992966</v>
      </c>
      <c r="AG10" s="16" t="n">
        <v>0.0303482885148661</v>
      </c>
      <c r="AH10" s="16"/>
      <c r="AI10" s="16" t="n">
        <v>0.0203023641177897</v>
      </c>
      <c r="AJ10" s="16" t="n">
        <v>0.0261775346448046</v>
      </c>
    </row>
    <row r="11">
      <c r="B11" s="17" t="s">
        <v>451</v>
      </c>
      <c r="C11" s="16" t="n">
        <v>0.120174762725207</v>
      </c>
      <c r="D11" s="16" t="n">
        <v>0.136575872026054</v>
      </c>
      <c r="E11" s="16" t="n">
        <v>0.105810235408796</v>
      </c>
      <c r="F11" s="16"/>
      <c r="G11" s="16" t="n">
        <v>0.0988126799281699</v>
      </c>
      <c r="H11" s="16" t="n">
        <v>0.122578837505989</v>
      </c>
      <c r="I11" s="16" t="n">
        <v>0.126375360117811</v>
      </c>
      <c r="J11" s="16"/>
      <c r="K11" s="16" t="n">
        <v>0.145028968070884</v>
      </c>
      <c r="L11" s="16" t="n">
        <v>0.0935800852760897</v>
      </c>
      <c r="M11" s="16" t="n">
        <v>0.0925534436605764</v>
      </c>
      <c r="N11" s="16" t="n">
        <v>0.117379041239285</v>
      </c>
      <c r="O11" s="16" t="n">
        <v>0.0794426562019364</v>
      </c>
      <c r="P11" s="16" t="n">
        <v>0.151170146592904</v>
      </c>
      <c r="Q11" s="16" t="n">
        <v>0.111576274150017</v>
      </c>
      <c r="R11" s="16" t="n">
        <v>0.108099482209468</v>
      </c>
      <c r="S11" s="16" t="n">
        <v>0.162371241011629</v>
      </c>
      <c r="T11" s="16" t="n">
        <v>0.111683690726337</v>
      </c>
      <c r="U11" s="16" t="n">
        <v>0.101988043354059</v>
      </c>
      <c r="V11" s="16" t="n">
        <v>0.145387387377267</v>
      </c>
      <c r="W11" s="16"/>
      <c r="X11" s="16" t="n">
        <v>0.114136385244889</v>
      </c>
      <c r="Y11" s="16" t="n">
        <v>0.130491180030044</v>
      </c>
      <c r="Z11" s="16"/>
      <c r="AA11" s="16" t="n">
        <v>0.118741797718354</v>
      </c>
      <c r="AB11" s="16" t="n">
        <v>0.11672170733162</v>
      </c>
      <c r="AC11" s="16" t="n">
        <v>0.125828327044283</v>
      </c>
      <c r="AD11" s="16"/>
      <c r="AE11" s="16" t="n">
        <v>0.114834231387913</v>
      </c>
      <c r="AF11" s="16" t="n">
        <v>0.114690944981403</v>
      </c>
      <c r="AG11" s="16" t="n">
        <v>0.146066114394477</v>
      </c>
      <c r="AH11" s="16"/>
      <c r="AI11" s="16" t="n">
        <v>0.106520504209476</v>
      </c>
      <c r="AJ11" s="16" t="n">
        <v>0.115661654470244</v>
      </c>
    </row>
    <row r="12">
      <c r="B12" s="17" t="s">
        <v>452</v>
      </c>
      <c r="C12" s="16" t="n">
        <v>0.360714563047475</v>
      </c>
      <c r="D12" s="16" t="n">
        <v>0.338876871078903</v>
      </c>
      <c r="E12" s="16" t="n">
        <v>0.385134459987807</v>
      </c>
      <c r="F12" s="16"/>
      <c r="G12" s="16" t="n">
        <v>0.352122195670864</v>
      </c>
      <c r="H12" s="16" t="n">
        <v>0.374831829884017</v>
      </c>
      <c r="I12" s="16" t="n">
        <v>0.350974656790712</v>
      </c>
      <c r="J12" s="16"/>
      <c r="K12" s="16" t="n">
        <v>0.324805317101615</v>
      </c>
      <c r="L12" s="16" t="n">
        <v>0.400891778299952</v>
      </c>
      <c r="M12" s="16" t="n">
        <v>0.330744447408253</v>
      </c>
      <c r="N12" s="16" t="n">
        <v>0.364483457912052</v>
      </c>
      <c r="O12" s="16" t="n">
        <v>0.428779738874719</v>
      </c>
      <c r="P12" s="16" t="n">
        <v>0.339834731723414</v>
      </c>
      <c r="Q12" s="16" t="n">
        <v>0.322859559601784</v>
      </c>
      <c r="R12" s="16" t="n">
        <v>0.280301564633824</v>
      </c>
      <c r="S12" s="16" t="n">
        <v>0.355200403235717</v>
      </c>
      <c r="T12" s="16" t="n">
        <v>0.444263823940879</v>
      </c>
      <c r="U12" s="16" t="n">
        <v>0.366743147051416</v>
      </c>
      <c r="V12" s="16" t="n">
        <v>0.319464595369745</v>
      </c>
      <c r="W12" s="16"/>
      <c r="X12" s="16" t="n">
        <v>0.355582393809023</v>
      </c>
      <c r="Y12" s="16" t="n">
        <v>0.369482746175393</v>
      </c>
      <c r="Z12" s="16"/>
      <c r="AA12" s="16" t="n">
        <v>0.378623563439892</v>
      </c>
      <c r="AB12" s="16" t="n">
        <v>0.366853883440027</v>
      </c>
      <c r="AC12" s="16" t="n">
        <v>0.339568381444632</v>
      </c>
      <c r="AD12" s="16"/>
      <c r="AE12" s="16" t="n">
        <v>0.362201154713924</v>
      </c>
      <c r="AF12" s="16" t="n">
        <v>0.363215817825098</v>
      </c>
      <c r="AG12" s="16" t="n">
        <v>0.351427219196223</v>
      </c>
      <c r="AH12" s="16"/>
      <c r="AI12" s="16" t="n">
        <v>0.366237212784025</v>
      </c>
      <c r="AJ12" s="16" t="n">
        <v>0.396096959121234</v>
      </c>
    </row>
    <row r="13">
      <c r="B13" s="17" t="s">
        <v>453</v>
      </c>
      <c r="C13" s="16" t="n">
        <v>0.414586153473524</v>
      </c>
      <c r="D13" s="16" t="n">
        <v>0.413193096234784</v>
      </c>
      <c r="E13" s="16" t="n">
        <v>0.40865314133046</v>
      </c>
      <c r="F13" s="16"/>
      <c r="G13" s="16" t="n">
        <v>0.439911621061023</v>
      </c>
      <c r="H13" s="16" t="n">
        <v>0.399068418354158</v>
      </c>
      <c r="I13" s="16" t="n">
        <v>0.419020048711835</v>
      </c>
      <c r="J13" s="16"/>
      <c r="K13" s="16" t="n">
        <v>0.444426267153258</v>
      </c>
      <c r="L13" s="16" t="n">
        <v>0.429305454624691</v>
      </c>
      <c r="M13" s="16" t="n">
        <v>0.456657889167166</v>
      </c>
      <c r="N13" s="16" t="n">
        <v>0.389690156495049</v>
      </c>
      <c r="O13" s="16" t="n">
        <v>0.431220974779551</v>
      </c>
      <c r="P13" s="16" t="n">
        <v>0.389973657223225</v>
      </c>
      <c r="Q13" s="16" t="n">
        <v>0.440503730956656</v>
      </c>
      <c r="R13" s="16" t="n">
        <v>0.464158676158075</v>
      </c>
      <c r="S13" s="16" t="n">
        <v>0.356775874589094</v>
      </c>
      <c r="T13" s="16" t="n">
        <v>0.370940149174713</v>
      </c>
      <c r="U13" s="16" t="n">
        <v>0.411280870448201</v>
      </c>
      <c r="V13" s="16" t="n">
        <v>0.393745066871794</v>
      </c>
      <c r="W13" s="16"/>
      <c r="X13" s="16" t="n">
        <v>0.416316335583078</v>
      </c>
      <c r="Y13" s="16" t="n">
        <v>0.411630180496726</v>
      </c>
      <c r="Z13" s="16"/>
      <c r="AA13" s="16" t="n">
        <v>0.42819487794795</v>
      </c>
      <c r="AB13" s="16" t="n">
        <v>0.435812867568097</v>
      </c>
      <c r="AC13" s="16" t="n">
        <v>0.376365697971</v>
      </c>
      <c r="AD13" s="16"/>
      <c r="AE13" s="16" t="n">
        <v>0.415874285360253</v>
      </c>
      <c r="AF13" s="16" t="n">
        <v>0.419316785281661</v>
      </c>
      <c r="AG13" s="16" t="n">
        <v>0.401068481598234</v>
      </c>
      <c r="AH13" s="16"/>
      <c r="AI13" s="16" t="n">
        <v>0.473353811800821</v>
      </c>
      <c r="AJ13" s="16" t="n">
        <v>0.402670364104184</v>
      </c>
    </row>
    <row r="14">
      <c r="B14" s="17" t="s">
        <v>94</v>
      </c>
      <c r="C14" s="22" t="n">
        <v>0.0507498792692547</v>
      </c>
      <c r="D14" s="22" t="n">
        <v>0.0491793271789273</v>
      </c>
      <c r="E14" s="22" t="n">
        <v>0.0536298088020177</v>
      </c>
      <c r="F14" s="22"/>
      <c r="G14" s="22" t="n">
        <v>0.0375030436050416</v>
      </c>
      <c r="H14" s="22" t="n">
        <v>0.0572040434339924</v>
      </c>
      <c r="I14" s="22" t="n">
        <v>0.0499774164388197</v>
      </c>
      <c r="J14" s="22"/>
      <c r="K14" s="22" t="n">
        <v>0.0388465839223838</v>
      </c>
      <c r="L14" s="22" t="n">
        <v>0.0401246145913685</v>
      </c>
      <c r="M14" s="22" t="n">
        <v>0.0608607725033175</v>
      </c>
      <c r="N14" s="22" t="n">
        <v>0.0496232555287475</v>
      </c>
      <c r="O14" s="22" t="n">
        <v>0.0389313654958746</v>
      </c>
      <c r="P14" s="22" t="n">
        <v>0.0618796976637737</v>
      </c>
      <c r="Q14" s="22" t="n">
        <v>0.0736493173614403</v>
      </c>
      <c r="R14" s="22" t="n">
        <v>0.0461511588508205</v>
      </c>
      <c r="S14" s="22" t="n">
        <v>0.053545298457067</v>
      </c>
      <c r="T14" s="22" t="n">
        <v>0.0361170396786226</v>
      </c>
      <c r="U14" s="22" t="n">
        <v>0.0560684200809961</v>
      </c>
      <c r="V14" s="22" t="n">
        <v>0.0906497199794153</v>
      </c>
      <c r="W14" s="22"/>
      <c r="X14" s="22" t="n">
        <v>0.0587832704467699</v>
      </c>
      <c r="Y14" s="22" t="n">
        <v>0.0370250308260464</v>
      </c>
      <c r="Z14" s="22"/>
      <c r="AA14" s="22" t="n">
        <v>0.0280502665598922</v>
      </c>
      <c r="AB14" s="22" t="n">
        <v>0.0439702542914368</v>
      </c>
      <c r="AC14" s="22" t="n">
        <v>0.0762124585304705</v>
      </c>
      <c r="AD14" s="22"/>
      <c r="AE14" s="22" t="n">
        <v>0.0492652293834339</v>
      </c>
      <c r="AF14" s="22" t="n">
        <v>0.0532104379714683</v>
      </c>
      <c r="AG14" s="22" t="n">
        <v>0.0494433271646725</v>
      </c>
      <c r="AH14" s="22"/>
      <c r="AI14" s="22" t="n">
        <v>0.0214179574378008</v>
      </c>
      <c r="AJ14" s="22" t="n">
        <v>0.0362809627358023</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458</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449</v>
      </c>
      <c r="C9" s="16" t="n">
        <v>0.016731716727051</v>
      </c>
      <c r="D9" s="16" t="n">
        <v>0.0181725727861023</v>
      </c>
      <c r="E9" s="16" t="n">
        <v>0.0148387486451331</v>
      </c>
      <c r="F9" s="16"/>
      <c r="G9" s="16" t="n">
        <v>0.0223768044025426</v>
      </c>
      <c r="H9" s="16" t="n">
        <v>0.0143281690658131</v>
      </c>
      <c r="I9" s="16" t="n">
        <v>0.0167382001105297</v>
      </c>
      <c r="J9" s="16"/>
      <c r="K9" s="16" t="n">
        <v>0.00930216475528521</v>
      </c>
      <c r="L9" s="16" t="n">
        <v>0.0117120775817372</v>
      </c>
      <c r="M9" s="16" t="n">
        <v>0.0243503830659039</v>
      </c>
      <c r="N9" s="16" t="n">
        <v>0.0325262704869882</v>
      </c>
      <c r="O9" s="16" t="n">
        <v>0.00764626408368547</v>
      </c>
      <c r="P9" s="16" t="n">
        <v>0.0205312605899647</v>
      </c>
      <c r="Q9" s="16" t="n">
        <v>0.00509247274888687</v>
      </c>
      <c r="R9" s="16" t="n">
        <v>0.0328335775640938</v>
      </c>
      <c r="S9" s="16" t="n">
        <v>0.012163884651346</v>
      </c>
      <c r="T9" s="16" t="n">
        <v>0.0282881505139099</v>
      </c>
      <c r="U9" s="16" t="n">
        <v>0.0116679239400913</v>
      </c>
      <c r="V9" s="16" t="n">
        <v>0.0253766152008896</v>
      </c>
      <c r="W9" s="16"/>
      <c r="X9" s="16" t="n">
        <v>0.0192600560468628</v>
      </c>
      <c r="Y9" s="16" t="n">
        <v>0.0124121120656288</v>
      </c>
      <c r="Z9" s="16"/>
      <c r="AA9" s="16" t="n">
        <v>0.00885375365668668</v>
      </c>
      <c r="AB9" s="16" t="n">
        <v>0.0157130640688493</v>
      </c>
      <c r="AC9" s="16" t="n">
        <v>0.0237839734176461</v>
      </c>
      <c r="AD9" s="16"/>
      <c r="AE9" s="16" t="n">
        <v>0.0179023179090977</v>
      </c>
      <c r="AF9" s="16" t="n">
        <v>0.015345299610753</v>
      </c>
      <c r="AG9" s="16" t="n">
        <v>0.0165803608254744</v>
      </c>
      <c r="AH9" s="16"/>
      <c r="AI9" s="16" t="n">
        <v>0.00551233552630899</v>
      </c>
      <c r="AJ9" s="16" t="n">
        <v>0.0198425787078381</v>
      </c>
    </row>
    <row r="10">
      <c r="B10" s="17" t="s">
        <v>450</v>
      </c>
      <c r="C10" s="16" t="n">
        <v>0.0307071757819831</v>
      </c>
      <c r="D10" s="16" t="n">
        <v>0.0347602345431653</v>
      </c>
      <c r="E10" s="16" t="n">
        <v>0.0274515940378304</v>
      </c>
      <c r="F10" s="16"/>
      <c r="G10" s="16" t="n">
        <v>0.0366815637029999</v>
      </c>
      <c r="H10" s="16" t="n">
        <v>0.027528122235885</v>
      </c>
      <c r="I10" s="16" t="n">
        <v>0.0313050657166385</v>
      </c>
      <c r="J10" s="16"/>
      <c r="K10" s="16" t="n">
        <v>0.0387792746435923</v>
      </c>
      <c r="L10" s="16" t="n">
        <v>0.0121954389221858</v>
      </c>
      <c r="M10" s="16" t="n">
        <v>0.0315821805267278</v>
      </c>
      <c r="N10" s="16" t="n">
        <v>0.0338642842048419</v>
      </c>
      <c r="O10" s="16" t="n">
        <v>0.060556630143793</v>
      </c>
      <c r="P10" s="16" t="n">
        <v>0.0279125992617842</v>
      </c>
      <c r="Q10" s="16" t="n">
        <v>0.0298823852980564</v>
      </c>
      <c r="R10" s="16" t="n">
        <v>0.0137863765138294</v>
      </c>
      <c r="S10" s="16" t="n">
        <v>0.0317817912444313</v>
      </c>
      <c r="T10" s="16" t="n">
        <v>0.0282881505139099</v>
      </c>
      <c r="U10" s="16" t="n">
        <v>0.0189875627369039</v>
      </c>
      <c r="V10" s="16" t="n">
        <v>0.0418763999247722</v>
      </c>
      <c r="W10" s="16"/>
      <c r="X10" s="16" t="n">
        <v>0.0310462550490384</v>
      </c>
      <c r="Y10" s="16" t="n">
        <v>0.030127867312156</v>
      </c>
      <c r="Z10" s="16"/>
      <c r="AA10" s="16" t="n">
        <v>0.0311680853376641</v>
      </c>
      <c r="AB10" s="16" t="n">
        <v>0.0289383790432948</v>
      </c>
      <c r="AC10" s="16" t="n">
        <v>0.0327401379520189</v>
      </c>
      <c r="AD10" s="16"/>
      <c r="AE10" s="16" t="n">
        <v>0.0413624155990735</v>
      </c>
      <c r="AF10" s="16" t="n">
        <v>0.0187770607740773</v>
      </c>
      <c r="AG10" s="16" t="n">
        <v>0.0278579257523737</v>
      </c>
      <c r="AH10" s="16"/>
      <c r="AI10" s="16" t="n">
        <v>0.0189265914677723</v>
      </c>
      <c r="AJ10" s="16" t="n">
        <v>0.0372338347949525</v>
      </c>
    </row>
    <row r="11">
      <c r="B11" s="17" t="s">
        <v>451</v>
      </c>
      <c r="C11" s="16" t="n">
        <v>0.117321083091729</v>
      </c>
      <c r="D11" s="16" t="n">
        <v>0.126438818844031</v>
      </c>
      <c r="E11" s="16" t="n">
        <v>0.1112435855677</v>
      </c>
      <c r="F11" s="16"/>
      <c r="G11" s="16" t="n">
        <v>0.106184603238679</v>
      </c>
      <c r="H11" s="16" t="n">
        <v>0.120714632831575</v>
      </c>
      <c r="I11" s="16" t="n">
        <v>0.118562459078208</v>
      </c>
      <c r="J11" s="16"/>
      <c r="K11" s="16" t="n">
        <v>0.112351976340975</v>
      </c>
      <c r="L11" s="16" t="n">
        <v>0.0918113353180387</v>
      </c>
      <c r="M11" s="16" t="n">
        <v>0.0823107831908812</v>
      </c>
      <c r="N11" s="16" t="n">
        <v>0.105241526982898</v>
      </c>
      <c r="O11" s="16" t="n">
        <v>0.0789687906717328</v>
      </c>
      <c r="P11" s="16" t="n">
        <v>0.144520189218837</v>
      </c>
      <c r="Q11" s="16" t="n">
        <v>0.10452666941244</v>
      </c>
      <c r="R11" s="16" t="n">
        <v>0.161562528149664</v>
      </c>
      <c r="S11" s="16" t="n">
        <v>0.171162115954228</v>
      </c>
      <c r="T11" s="16" t="n">
        <v>0.141399938099927</v>
      </c>
      <c r="U11" s="16" t="n">
        <v>0.101549981981461</v>
      </c>
      <c r="V11" s="16" t="n">
        <v>0.133053962017314</v>
      </c>
      <c r="W11" s="16"/>
      <c r="X11" s="16" t="n">
        <v>0.115747865059946</v>
      </c>
      <c r="Y11" s="16" t="n">
        <v>0.120008886856939</v>
      </c>
      <c r="Z11" s="16"/>
      <c r="AA11" s="16" t="n">
        <v>0.111665804618837</v>
      </c>
      <c r="AB11" s="16" t="n">
        <v>0.100080344832891</v>
      </c>
      <c r="AC11" s="16" t="n">
        <v>0.144465831736285</v>
      </c>
      <c r="AD11" s="16"/>
      <c r="AE11" s="16" t="n">
        <v>0.12347712510331</v>
      </c>
      <c r="AF11" s="16" t="n">
        <v>0.111425616668608</v>
      </c>
      <c r="AG11" s="16" t="n">
        <v>0.113547009649638</v>
      </c>
      <c r="AH11" s="16"/>
      <c r="AI11" s="16" t="n">
        <v>0.0931858699860826</v>
      </c>
      <c r="AJ11" s="16" t="n">
        <v>0.106556980248209</v>
      </c>
    </row>
    <row r="12">
      <c r="B12" s="17" t="s">
        <v>452</v>
      </c>
      <c r="C12" s="16" t="n">
        <v>0.308760483210856</v>
      </c>
      <c r="D12" s="16" t="n">
        <v>0.322100009161747</v>
      </c>
      <c r="E12" s="16" t="n">
        <v>0.297638143576282</v>
      </c>
      <c r="F12" s="16"/>
      <c r="G12" s="16" t="n">
        <v>0.291068579271488</v>
      </c>
      <c r="H12" s="16" t="n">
        <v>0.321048813780382</v>
      </c>
      <c r="I12" s="16" t="n">
        <v>0.304316013678619</v>
      </c>
      <c r="J12" s="16"/>
      <c r="K12" s="16" t="n">
        <v>0.286062119215857</v>
      </c>
      <c r="L12" s="16" t="n">
        <v>0.304819971325476</v>
      </c>
      <c r="M12" s="16" t="n">
        <v>0.286860909550886</v>
      </c>
      <c r="N12" s="16" t="n">
        <v>0.345641469338699</v>
      </c>
      <c r="O12" s="16" t="n">
        <v>0.341003285434097</v>
      </c>
      <c r="P12" s="16" t="n">
        <v>0.309576063045088</v>
      </c>
      <c r="Q12" s="16" t="n">
        <v>0.324504181930759</v>
      </c>
      <c r="R12" s="16" t="n">
        <v>0.296038475892981</v>
      </c>
      <c r="S12" s="16" t="n">
        <v>0.32133932447543</v>
      </c>
      <c r="T12" s="16" t="n">
        <v>0.324573891251184</v>
      </c>
      <c r="U12" s="16" t="n">
        <v>0.31833786608508</v>
      </c>
      <c r="V12" s="16" t="n">
        <v>0.157176700988072</v>
      </c>
      <c r="W12" s="16"/>
      <c r="X12" s="16" t="n">
        <v>0.297357130266347</v>
      </c>
      <c r="Y12" s="16" t="n">
        <v>0.328242827273208</v>
      </c>
      <c r="Z12" s="16"/>
      <c r="AA12" s="16" t="n">
        <v>0.34957797889095</v>
      </c>
      <c r="AB12" s="16" t="n">
        <v>0.30732185274208</v>
      </c>
      <c r="AC12" s="16" t="n">
        <v>0.281204788805085</v>
      </c>
      <c r="AD12" s="16"/>
      <c r="AE12" s="16" t="n">
        <v>0.312015851410193</v>
      </c>
      <c r="AF12" s="16" t="n">
        <v>0.310607972057627</v>
      </c>
      <c r="AG12" s="16" t="n">
        <v>0.29616905010868</v>
      </c>
      <c r="AH12" s="16"/>
      <c r="AI12" s="16" t="n">
        <v>0.319741053839874</v>
      </c>
      <c r="AJ12" s="16" t="n">
        <v>0.34264768701376</v>
      </c>
    </row>
    <row r="13">
      <c r="B13" s="17" t="s">
        <v>453</v>
      </c>
      <c r="C13" s="16" t="n">
        <v>0.473892265671064</v>
      </c>
      <c r="D13" s="16" t="n">
        <v>0.44365719202253</v>
      </c>
      <c r="E13" s="16" t="n">
        <v>0.497163690900422</v>
      </c>
      <c r="F13" s="16"/>
      <c r="G13" s="16" t="n">
        <v>0.493170690696933</v>
      </c>
      <c r="H13" s="16" t="n">
        <v>0.454804740486012</v>
      </c>
      <c r="I13" s="16" t="n">
        <v>0.484035533932881</v>
      </c>
      <c r="J13" s="16"/>
      <c r="K13" s="16" t="n">
        <v>0.507096128780577</v>
      </c>
      <c r="L13" s="16" t="n">
        <v>0.53852658441006</v>
      </c>
      <c r="M13" s="16" t="n">
        <v>0.508202021874721</v>
      </c>
      <c r="N13" s="16" t="n">
        <v>0.431332540124829</v>
      </c>
      <c r="O13" s="16" t="n">
        <v>0.458156462602322</v>
      </c>
      <c r="P13" s="16" t="n">
        <v>0.429700170858105</v>
      </c>
      <c r="Q13" s="16" t="n">
        <v>0.452655661431468</v>
      </c>
      <c r="R13" s="16" t="n">
        <v>0.435841506514782</v>
      </c>
      <c r="S13" s="16" t="n">
        <v>0.423249186457627</v>
      </c>
      <c r="T13" s="16" t="n">
        <v>0.433528174717251</v>
      </c>
      <c r="U13" s="16" t="n">
        <v>0.519788845524107</v>
      </c>
      <c r="V13" s="16" t="n">
        <v>0.586789950663327</v>
      </c>
      <c r="W13" s="16"/>
      <c r="X13" s="16" t="n">
        <v>0.478127238833888</v>
      </c>
      <c r="Y13" s="16" t="n">
        <v>0.466656919658846</v>
      </c>
      <c r="Z13" s="16"/>
      <c r="AA13" s="16" t="n">
        <v>0.471189540888184</v>
      </c>
      <c r="AB13" s="16" t="n">
        <v>0.494200815139636</v>
      </c>
      <c r="AC13" s="16" t="n">
        <v>0.448680640204926</v>
      </c>
      <c r="AD13" s="16"/>
      <c r="AE13" s="16" t="n">
        <v>0.452697192868042</v>
      </c>
      <c r="AF13" s="16" t="n">
        <v>0.489995750597073</v>
      </c>
      <c r="AG13" s="16" t="n">
        <v>0.495837403851243</v>
      </c>
      <c r="AH13" s="16"/>
      <c r="AI13" s="16" t="n">
        <v>0.535374588358349</v>
      </c>
      <c r="AJ13" s="16" t="n">
        <v>0.455587237548641</v>
      </c>
    </row>
    <row r="14">
      <c r="B14" s="17" t="s">
        <v>94</v>
      </c>
      <c r="C14" s="22" t="n">
        <v>0.0525872755173173</v>
      </c>
      <c r="D14" s="22" t="n">
        <v>0.0548711726424243</v>
      </c>
      <c r="E14" s="22" t="n">
        <v>0.0516642372726316</v>
      </c>
      <c r="F14" s="22"/>
      <c r="G14" s="22" t="n">
        <v>0.0505177586873567</v>
      </c>
      <c r="H14" s="22" t="n">
        <v>0.0615755216003329</v>
      </c>
      <c r="I14" s="22" t="n">
        <v>0.0450427274831234</v>
      </c>
      <c r="J14" s="22"/>
      <c r="K14" s="22" t="n">
        <v>0.0464083362637137</v>
      </c>
      <c r="L14" s="22" t="n">
        <v>0.0409345924425021</v>
      </c>
      <c r="M14" s="22" t="n">
        <v>0.0666937217908803</v>
      </c>
      <c r="N14" s="22" t="n">
        <v>0.051393908861744</v>
      </c>
      <c r="O14" s="22" t="n">
        <v>0.0536685670643697</v>
      </c>
      <c r="P14" s="22" t="n">
        <v>0.0677597170262214</v>
      </c>
      <c r="Q14" s="22" t="n">
        <v>0.0833386291783895</v>
      </c>
      <c r="R14" s="22" t="n">
        <v>0.0599375353646499</v>
      </c>
      <c r="S14" s="22" t="n">
        <v>0.040303697216938</v>
      </c>
      <c r="T14" s="22" t="n">
        <v>0.0439216949038185</v>
      </c>
      <c r="U14" s="22" t="n">
        <v>0.0296678197323572</v>
      </c>
      <c r="V14" s="22" t="n">
        <v>0.0557263712056252</v>
      </c>
      <c r="W14" s="22"/>
      <c r="X14" s="22" t="n">
        <v>0.0584614547439182</v>
      </c>
      <c r="Y14" s="22" t="n">
        <v>0.0425513868332216</v>
      </c>
      <c r="Z14" s="22"/>
      <c r="AA14" s="22" t="n">
        <v>0.0275448366076789</v>
      </c>
      <c r="AB14" s="22" t="n">
        <v>0.0537455441732487</v>
      </c>
      <c r="AC14" s="22" t="n">
        <v>0.069124627884039</v>
      </c>
      <c r="AD14" s="22"/>
      <c r="AE14" s="22" t="n">
        <v>0.052545097110284</v>
      </c>
      <c r="AF14" s="22" t="n">
        <v>0.0538483002918617</v>
      </c>
      <c r="AG14" s="22" t="n">
        <v>0.0500082498125903</v>
      </c>
      <c r="AH14" s="22"/>
      <c r="AI14" s="22" t="n">
        <v>0.027259560821613</v>
      </c>
      <c r="AJ14" s="22" t="n">
        <v>0.0381316816865989</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459</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449</v>
      </c>
      <c r="C9" s="16" t="n">
        <v>0.0112657680804667</v>
      </c>
      <c r="D9" s="16" t="n">
        <v>0.0126096633618982</v>
      </c>
      <c r="E9" s="16" t="n">
        <v>0.0102142999877813</v>
      </c>
      <c r="F9" s="16"/>
      <c r="G9" s="16" t="n">
        <v>0.00269593120945084</v>
      </c>
      <c r="H9" s="16" t="n">
        <v>0.017540758436444</v>
      </c>
      <c r="I9" s="16" t="n">
        <v>0.00881277027369017</v>
      </c>
      <c r="J9" s="16"/>
      <c r="K9" s="16" t="n">
        <v>0.0125113398411954</v>
      </c>
      <c r="L9" s="16" t="n">
        <v>0.0178125347268629</v>
      </c>
      <c r="M9" s="16" t="n">
        <v>0.00687343186024319</v>
      </c>
      <c r="N9" s="16" t="n">
        <v>0.00935139771770871</v>
      </c>
      <c r="O9" s="16" t="n">
        <v>0.00994314728926837</v>
      </c>
      <c r="P9" s="16" t="n">
        <v>0.0139897699616641</v>
      </c>
      <c r="Q9" s="16" t="n">
        <v>0</v>
      </c>
      <c r="R9" s="16" t="n">
        <v>0.00896385285428461</v>
      </c>
      <c r="S9" s="16" t="n">
        <v>0.00842829768657411</v>
      </c>
      <c r="T9" s="16" t="n">
        <v>0.00864293307149049</v>
      </c>
      <c r="U9" s="16" t="n">
        <v>0.0233358478801826</v>
      </c>
      <c r="V9" s="16" t="n">
        <v>0.0253766152008896</v>
      </c>
      <c r="W9" s="16"/>
      <c r="X9" s="16" t="n">
        <v>0.0136877935547873</v>
      </c>
      <c r="Y9" s="16" t="n">
        <v>0.00712779797219148</v>
      </c>
      <c r="Z9" s="16"/>
      <c r="AA9" s="16" t="n">
        <v>0.00730619031229054</v>
      </c>
      <c r="AB9" s="16" t="n">
        <v>0.0123377196692985</v>
      </c>
      <c r="AC9" s="16" t="n">
        <v>0.0126917386146593</v>
      </c>
      <c r="AD9" s="16"/>
      <c r="AE9" s="16" t="n">
        <v>0.0130574151239687</v>
      </c>
      <c r="AF9" s="16" t="n">
        <v>0.0096499444521105</v>
      </c>
      <c r="AG9" s="16" t="n">
        <v>0.00995399200195012</v>
      </c>
      <c r="AH9" s="16"/>
      <c r="AI9" s="16" t="n">
        <v>0.00901922114585211</v>
      </c>
      <c r="AJ9" s="16" t="n">
        <v>0.0157541321982484</v>
      </c>
    </row>
    <row r="10">
      <c r="B10" s="17" t="s">
        <v>450</v>
      </c>
      <c r="C10" s="16" t="n">
        <v>0.0293178451950983</v>
      </c>
      <c r="D10" s="16" t="n">
        <v>0.0389986582260069</v>
      </c>
      <c r="E10" s="16" t="n">
        <v>0.0204044828234473</v>
      </c>
      <c r="F10" s="16"/>
      <c r="G10" s="16" t="n">
        <v>0.0415171128168671</v>
      </c>
      <c r="H10" s="16" t="n">
        <v>0.0359958550884727</v>
      </c>
      <c r="I10" s="16" t="n">
        <v>0.0182869632286483</v>
      </c>
      <c r="J10" s="16"/>
      <c r="K10" s="16" t="n">
        <v>0.0306617228071919</v>
      </c>
      <c r="L10" s="16" t="n">
        <v>0.0250956387777383</v>
      </c>
      <c r="M10" s="16" t="n">
        <v>0.00767483420171965</v>
      </c>
      <c r="N10" s="16" t="n">
        <v>0.0606367849759333</v>
      </c>
      <c r="O10" s="16" t="n">
        <v>0.0418647135073628</v>
      </c>
      <c r="P10" s="16" t="n">
        <v>0.0360174071396388</v>
      </c>
      <c r="Q10" s="16" t="n">
        <v>0.0139986766532746</v>
      </c>
      <c r="R10" s="16" t="n">
        <v>0.022750229368114</v>
      </c>
      <c r="S10" s="16" t="n">
        <v>0.0272960957782643</v>
      </c>
      <c r="T10" s="16" t="n">
        <v>0.0163833754026384</v>
      </c>
      <c r="U10" s="16" t="n">
        <v>0.0341549049726916</v>
      </c>
      <c r="V10" s="16" t="n">
        <v>0.0481034169587495</v>
      </c>
      <c r="W10" s="16"/>
      <c r="X10" s="16" t="n">
        <v>0.0282761196035461</v>
      </c>
      <c r="Y10" s="16" t="n">
        <v>0.0310976073836349</v>
      </c>
      <c r="Z10" s="16"/>
      <c r="AA10" s="16" t="n">
        <v>0.0153461729957185</v>
      </c>
      <c r="AB10" s="16" t="n">
        <v>0.0330186338335143</v>
      </c>
      <c r="AC10" s="16" t="n">
        <v>0.0344587342155308</v>
      </c>
      <c r="AD10" s="16"/>
      <c r="AE10" s="16" t="n">
        <v>0.0296121694101015</v>
      </c>
      <c r="AF10" s="16" t="n">
        <v>0.0285062079146862</v>
      </c>
      <c r="AG10" s="16" t="n">
        <v>0.0302679606878155</v>
      </c>
      <c r="AH10" s="16"/>
      <c r="AI10" s="16" t="n">
        <v>0.022792583371478</v>
      </c>
      <c r="AJ10" s="16" t="n">
        <v>0.0218196662866802</v>
      </c>
    </row>
    <row r="11">
      <c r="B11" s="17" t="s">
        <v>451</v>
      </c>
      <c r="C11" s="16" t="n">
        <v>0.10524219599481</v>
      </c>
      <c r="D11" s="16" t="n">
        <v>0.112391526220369</v>
      </c>
      <c r="E11" s="16" t="n">
        <v>0.0989753872469433</v>
      </c>
      <c r="F11" s="16"/>
      <c r="G11" s="16" t="n">
        <v>0.0603724216160082</v>
      </c>
      <c r="H11" s="16" t="n">
        <v>0.094956467125378</v>
      </c>
      <c r="I11" s="16" t="n">
        <v>0.132532917924329</v>
      </c>
      <c r="J11" s="16"/>
      <c r="K11" s="16" t="n">
        <v>0.113147623305995</v>
      </c>
      <c r="L11" s="16" t="n">
        <v>0.0966673071812559</v>
      </c>
      <c r="M11" s="16" t="n">
        <v>0.061906175620286</v>
      </c>
      <c r="N11" s="16" t="n">
        <v>0.084634179876582</v>
      </c>
      <c r="O11" s="16" t="n">
        <v>0.0836972718511749</v>
      </c>
      <c r="P11" s="16" t="n">
        <v>0.123822783323284</v>
      </c>
      <c r="Q11" s="16" t="n">
        <v>0.0859896476655257</v>
      </c>
      <c r="R11" s="16" t="n">
        <v>0.131288012454472</v>
      </c>
      <c r="S11" s="16" t="n">
        <v>0.127711754806177</v>
      </c>
      <c r="T11" s="16" t="n">
        <v>0.153669547061997</v>
      </c>
      <c r="U11" s="16" t="n">
        <v>0.0940666711247657</v>
      </c>
      <c r="V11" s="16" t="n">
        <v>0.103374109108472</v>
      </c>
      <c r="W11" s="16"/>
      <c r="X11" s="16" t="n">
        <v>0.0964356001620208</v>
      </c>
      <c r="Y11" s="16" t="n">
        <v>0.120288045304865</v>
      </c>
      <c r="Z11" s="16"/>
      <c r="AA11" s="16" t="n">
        <v>0.137657462918597</v>
      </c>
      <c r="AB11" s="16" t="n">
        <v>0.0745036890411146</v>
      </c>
      <c r="AC11" s="16" t="n">
        <v>0.122944862487365</v>
      </c>
      <c r="AD11" s="16"/>
      <c r="AE11" s="16" t="n">
        <v>0.10670885016303</v>
      </c>
      <c r="AF11" s="16" t="n">
        <v>0.0857459515067456</v>
      </c>
      <c r="AG11" s="16" t="n">
        <v>0.142951492000699</v>
      </c>
      <c r="AH11" s="16"/>
      <c r="AI11" s="16" t="n">
        <v>0.13046143041766</v>
      </c>
      <c r="AJ11" s="16" t="n">
        <v>0.0911602298511611</v>
      </c>
    </row>
    <row r="12">
      <c r="B12" s="17" t="s">
        <v>452</v>
      </c>
      <c r="C12" s="16" t="n">
        <v>0.3187565769588</v>
      </c>
      <c r="D12" s="16" t="n">
        <v>0.304971682738041</v>
      </c>
      <c r="E12" s="16" t="n">
        <v>0.333835516230924</v>
      </c>
      <c r="F12" s="16"/>
      <c r="G12" s="16" t="n">
        <v>0.307071548658957</v>
      </c>
      <c r="H12" s="16" t="n">
        <v>0.327898992009998</v>
      </c>
      <c r="I12" s="16" t="n">
        <v>0.314866337151984</v>
      </c>
      <c r="J12" s="16"/>
      <c r="K12" s="16" t="n">
        <v>0.302662756587284</v>
      </c>
      <c r="L12" s="16" t="n">
        <v>0.34008652720116</v>
      </c>
      <c r="M12" s="16" t="n">
        <v>0.325569037569524</v>
      </c>
      <c r="N12" s="16" t="n">
        <v>0.314647405310256</v>
      </c>
      <c r="O12" s="16" t="n">
        <v>0.303834606032994</v>
      </c>
      <c r="P12" s="16" t="n">
        <v>0.309333877284937</v>
      </c>
      <c r="Q12" s="16" t="n">
        <v>0.341753233190493</v>
      </c>
      <c r="R12" s="16" t="n">
        <v>0.331613020213467</v>
      </c>
      <c r="S12" s="16" t="n">
        <v>0.311558076579384</v>
      </c>
      <c r="T12" s="16" t="n">
        <v>0.304852277745407</v>
      </c>
      <c r="U12" s="16" t="n">
        <v>0.359323527756177</v>
      </c>
      <c r="V12" s="16" t="n">
        <v>0.276527328579975</v>
      </c>
      <c r="W12" s="16"/>
      <c r="X12" s="16" t="n">
        <v>0.326409471430101</v>
      </c>
      <c r="Y12" s="16" t="n">
        <v>0.305681797647112</v>
      </c>
      <c r="Z12" s="16"/>
      <c r="AA12" s="16" t="n">
        <v>0.343497751567197</v>
      </c>
      <c r="AB12" s="16" t="n">
        <v>0.306556760600841</v>
      </c>
      <c r="AC12" s="16" t="n">
        <v>0.317205395554327</v>
      </c>
      <c r="AD12" s="16"/>
      <c r="AE12" s="16" t="n">
        <v>0.313862780695825</v>
      </c>
      <c r="AF12" s="16" t="n">
        <v>0.335285448220885</v>
      </c>
      <c r="AG12" s="16" t="n">
        <v>0.296484964566024</v>
      </c>
      <c r="AH12" s="16"/>
      <c r="AI12" s="16" t="n">
        <v>0.276881891504695</v>
      </c>
      <c r="AJ12" s="16" t="n">
        <v>0.359882500583053</v>
      </c>
    </row>
    <row r="13">
      <c r="B13" s="17" t="s">
        <v>453</v>
      </c>
      <c r="C13" s="16" t="n">
        <v>0.480942934419785</v>
      </c>
      <c r="D13" s="16" t="n">
        <v>0.47305166894683</v>
      </c>
      <c r="E13" s="16" t="n">
        <v>0.484186870253274</v>
      </c>
      <c r="F13" s="16"/>
      <c r="G13" s="16" t="n">
        <v>0.534356195573489</v>
      </c>
      <c r="H13" s="16" t="n">
        <v>0.462628454620387</v>
      </c>
      <c r="I13" s="16" t="n">
        <v>0.476885158881443</v>
      </c>
      <c r="J13" s="16"/>
      <c r="K13" s="16" t="n">
        <v>0.495977604095687</v>
      </c>
      <c r="L13" s="16" t="n">
        <v>0.488221664637772</v>
      </c>
      <c r="M13" s="16" t="n">
        <v>0.543989180105152</v>
      </c>
      <c r="N13" s="16" t="n">
        <v>0.471699257537244</v>
      </c>
      <c r="O13" s="16" t="n">
        <v>0.513025555103135</v>
      </c>
      <c r="P13" s="16" t="n">
        <v>0.442154918187078</v>
      </c>
      <c r="Q13" s="16" t="n">
        <v>0.465432341085488</v>
      </c>
      <c r="R13" s="16" t="n">
        <v>0.455353909680509</v>
      </c>
      <c r="S13" s="16" t="n">
        <v>0.471407394539998</v>
      </c>
      <c r="T13" s="16" t="n">
        <v>0.481237317780188</v>
      </c>
      <c r="U13" s="16" t="n">
        <v>0.421382704245096</v>
      </c>
      <c r="V13" s="16" t="n">
        <v>0.472468594896381</v>
      </c>
      <c r="W13" s="16"/>
      <c r="X13" s="16" t="n">
        <v>0.478118456289702</v>
      </c>
      <c r="Y13" s="16" t="n">
        <v>0.485768484851718</v>
      </c>
      <c r="Z13" s="16"/>
      <c r="AA13" s="16" t="n">
        <v>0.467106152149531</v>
      </c>
      <c r="AB13" s="16" t="n">
        <v>0.515414716860256</v>
      </c>
      <c r="AC13" s="16" t="n">
        <v>0.444828757233522</v>
      </c>
      <c r="AD13" s="16"/>
      <c r="AE13" s="16" t="n">
        <v>0.478801182478987</v>
      </c>
      <c r="AF13" s="16" t="n">
        <v>0.492909426338272</v>
      </c>
      <c r="AG13" s="16" t="n">
        <v>0.461096063410171</v>
      </c>
      <c r="AH13" s="16"/>
      <c r="AI13" s="16" t="n">
        <v>0.533579701644119</v>
      </c>
      <c r="AJ13" s="16" t="n">
        <v>0.474571677748662</v>
      </c>
    </row>
    <row r="14">
      <c r="B14" s="17" t="s">
        <v>94</v>
      </c>
      <c r="C14" s="22" t="n">
        <v>0.0544746793510399</v>
      </c>
      <c r="D14" s="22" t="n">
        <v>0.0579768005068553</v>
      </c>
      <c r="E14" s="22" t="n">
        <v>0.0523834434576303</v>
      </c>
      <c r="F14" s="22"/>
      <c r="G14" s="22" t="n">
        <v>0.0539867901252284</v>
      </c>
      <c r="H14" s="22" t="n">
        <v>0.0609794727193206</v>
      </c>
      <c r="I14" s="22" t="n">
        <v>0.0486158525399049</v>
      </c>
      <c r="J14" s="22"/>
      <c r="K14" s="22" t="n">
        <v>0.0450389533626471</v>
      </c>
      <c r="L14" s="22" t="n">
        <v>0.0321163274752108</v>
      </c>
      <c r="M14" s="22" t="n">
        <v>0.0539873406430743</v>
      </c>
      <c r="N14" s="22" t="n">
        <v>0.0590309745822752</v>
      </c>
      <c r="O14" s="22" t="n">
        <v>0.0476347062160648</v>
      </c>
      <c r="P14" s="22" t="n">
        <v>0.0746812441033978</v>
      </c>
      <c r="Q14" s="22" t="n">
        <v>0.092826101405219</v>
      </c>
      <c r="R14" s="22" t="n">
        <v>0.0500309754291537</v>
      </c>
      <c r="S14" s="22" t="n">
        <v>0.0535983806096028</v>
      </c>
      <c r="T14" s="22" t="n">
        <v>0.03521454893828</v>
      </c>
      <c r="U14" s="22" t="n">
        <v>0.0677363440210874</v>
      </c>
      <c r="V14" s="22" t="n">
        <v>0.0741499352555327</v>
      </c>
      <c r="W14" s="22"/>
      <c r="X14" s="22" t="n">
        <v>0.0570725589598427</v>
      </c>
      <c r="Y14" s="22" t="n">
        <v>0.0500362668404782</v>
      </c>
      <c r="Z14" s="22"/>
      <c r="AA14" s="22" t="n">
        <v>0.029086270056666</v>
      </c>
      <c r="AB14" s="22" t="n">
        <v>0.0581684799949755</v>
      </c>
      <c r="AC14" s="22" t="n">
        <v>0.0678705118945966</v>
      </c>
      <c r="AD14" s="22"/>
      <c r="AE14" s="22" t="n">
        <v>0.0579576021280867</v>
      </c>
      <c r="AF14" s="22" t="n">
        <v>0.0479030215673004</v>
      </c>
      <c r="AG14" s="22" t="n">
        <v>0.0592455273333407</v>
      </c>
      <c r="AH14" s="22"/>
      <c r="AI14" s="22" t="n">
        <v>0.0272651719161964</v>
      </c>
      <c r="AJ14" s="22" t="n">
        <v>0.036811793332195</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2.2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2.21" hidden="0" customWidth="1"/>
    <col min="24" max="24" width="10.71" hidden="0" customWidth="1"/>
    <col min="25" max="25" width="10.71" hidden="0" customWidth="1"/>
    <col min="26" max="26" width="2.21" hidden="0" customWidth="1"/>
    <col min="27" max="27" width="10.71" hidden="0" customWidth="1"/>
    <col min="28" max="28" width="10.71" hidden="0" customWidth="1"/>
    <col min="29" max="29" width="10.71" hidden="0" customWidth="1"/>
    <col min="30" max="30" width="2.21" hidden="0" customWidth="1"/>
    <col min="31" max="31" width="10.71" hidden="0" customWidth="1"/>
    <col min="32" max="32" width="10.71" hidden="0" customWidth="1"/>
    <col min="33" max="33" width="10.71" hidden="0" customWidth="1"/>
    <col min="34" max="34" width="2.21" hidden="0" customWidth="1"/>
    <col min="35" max="35" width="10.71" hidden="0" customWidth="1"/>
    <col min="36" max="36" width="10.71" hidden="0" customWidth="1"/>
    <col min="37" max="37" width="2.21" hidden="0" customWidth="1"/>
  </cols>
  <sheetData>
    <row r="2" ht="40" customHeight="1">
      <c r="D2" s="15" t="s">
        <v>460</v>
      </c>
    </row>
    <row r="5" ht="30" customHeight="1">
      <c r="B5" s="21"/>
      <c r="C5" s="21"/>
      <c r="D5" s="21" t="s">
        <v>46</v>
      </c>
      <c r="E5" s="21"/>
      <c r="F5" s="21"/>
      <c r="G5" s="21" t="s">
        <v>47</v>
      </c>
      <c r="H5" s="21"/>
      <c r="I5" s="21"/>
      <c r="J5" s="21"/>
      <c r="K5" s="21" t="s">
        <v>48</v>
      </c>
      <c r="L5" s="21"/>
      <c r="M5" s="21"/>
      <c r="N5" s="21"/>
      <c r="O5" s="21"/>
      <c r="P5" s="21"/>
      <c r="Q5" s="21"/>
      <c r="R5" s="21"/>
      <c r="S5" s="21"/>
      <c r="T5" s="21"/>
      <c r="U5" s="21"/>
      <c r="V5" s="21"/>
      <c r="W5" s="21"/>
      <c r="X5" s="21" t="s">
        <v>49</v>
      </c>
      <c r="Y5" s="21"/>
      <c r="Z5" s="21"/>
      <c r="AA5" s="21" t="s">
        <v>50</v>
      </c>
      <c r="AB5" s="21"/>
      <c r="AC5" s="21"/>
      <c r="AD5" s="21"/>
      <c r="AE5" s="21" t="s">
        <v>51</v>
      </c>
      <c r="AF5" s="21"/>
      <c r="AG5" s="21"/>
      <c r="AH5" s="21"/>
      <c r="AI5" s="21" t="s">
        <v>44</v>
      </c>
      <c r="AJ5" s="21"/>
    </row>
    <row r="6">
      <c r="B6" t="s">
        <v>15</v>
      </c>
      <c r="C6" s="10" t="s">
        <v>16</v>
      </c>
      <c r="D6" s="13" t="s">
        <v>17</v>
      </c>
      <c r="E6" s="13" t="s">
        <v>18</v>
      </c>
      <c r="G6" s="13" t="s">
        <v>21</v>
      </c>
      <c r="H6" s="13" t="s">
        <v>22</v>
      </c>
      <c r="I6" s="13" t="s">
        <v>23</v>
      </c>
      <c r="K6" s="13" t="s">
        <v>24</v>
      </c>
      <c r="L6" s="13" t="s">
        <v>25</v>
      </c>
      <c r="M6" s="13" t="s">
        <v>26</v>
      </c>
      <c r="N6" s="13" t="s">
        <v>27</v>
      </c>
      <c r="O6" s="13" t="s">
        <v>28</v>
      </c>
      <c r="P6" s="13" t="s">
        <v>29</v>
      </c>
      <c r="Q6" s="13" t="s">
        <v>30</v>
      </c>
      <c r="R6" s="13" t="s">
        <v>31</v>
      </c>
      <c r="S6" s="13" t="s">
        <v>32</v>
      </c>
      <c r="T6" s="13" t="s">
        <v>33</v>
      </c>
      <c r="U6" s="13" t="s">
        <v>34</v>
      </c>
      <c r="V6" s="13" t="s">
        <v>35</v>
      </c>
      <c r="X6" s="13" t="s">
        <v>36</v>
      </c>
      <c r="Y6" s="13" t="s">
        <v>37</v>
      </c>
      <c r="AA6" s="13" t="s">
        <v>38</v>
      </c>
      <c r="AB6" s="13" t="s">
        <v>39</v>
      </c>
      <c r="AC6" s="13" t="s">
        <v>40</v>
      </c>
      <c r="AE6" s="13" t="s">
        <v>41</v>
      </c>
      <c r="AF6" s="13" t="s">
        <v>42</v>
      </c>
      <c r="AG6" s="13" t="s">
        <v>43</v>
      </c>
      <c r="AI6" s="13" t="s">
        <v>44</v>
      </c>
      <c r="AJ6" s="13" t="s">
        <v>45</v>
      </c>
    </row>
    <row r="7" ht="30" customHeight="1">
      <c r="B7" s="11" t="s">
        <v>19</v>
      </c>
      <c r="C7" s="11" t="n">
        <v>2037</v>
      </c>
      <c r="D7" s="11" t="n">
        <v>843</v>
      </c>
      <c r="E7" s="11" t="n">
        <v>1168</v>
      </c>
      <c r="F7" s="11"/>
      <c r="G7" s="11" t="n">
        <v>327</v>
      </c>
      <c r="H7" s="11" t="n">
        <v>876</v>
      </c>
      <c r="I7" s="11" t="n">
        <v>834</v>
      </c>
      <c r="J7" s="11"/>
      <c r="K7" s="11" t="n">
        <v>320</v>
      </c>
      <c r="L7" s="11" t="n">
        <v>264</v>
      </c>
      <c r="M7" s="11" t="n">
        <v>163</v>
      </c>
      <c r="N7" s="11" t="n">
        <v>117</v>
      </c>
      <c r="O7" s="11" t="n">
        <v>167</v>
      </c>
      <c r="P7" s="11" t="n">
        <v>218</v>
      </c>
      <c r="Q7" s="11" t="n">
        <v>206</v>
      </c>
      <c r="R7" s="11" t="n">
        <v>90</v>
      </c>
      <c r="S7" s="11" t="n">
        <v>243</v>
      </c>
      <c r="T7" s="11" t="n">
        <v>103</v>
      </c>
      <c r="U7" s="11" t="n">
        <v>97</v>
      </c>
      <c r="V7" s="11" t="n">
        <v>49</v>
      </c>
      <c r="W7" s="11"/>
      <c r="X7" s="11" t="n">
        <v>1272</v>
      </c>
      <c r="Y7" s="11" t="n">
        <v>765</v>
      </c>
      <c r="Z7" s="11"/>
      <c r="AA7" s="11" t="n">
        <v>467</v>
      </c>
      <c r="AB7" s="11" t="n">
        <v>917</v>
      </c>
      <c r="AC7" s="11" t="n">
        <v>653</v>
      </c>
      <c r="AD7" s="11"/>
      <c r="AE7" s="11" t="n">
        <v>921</v>
      </c>
      <c r="AF7" s="11" t="n">
        <v>759</v>
      </c>
      <c r="AG7" s="11" t="n">
        <v>357</v>
      </c>
      <c r="AH7" s="11"/>
      <c r="AI7" s="11" t="n">
        <v>392</v>
      </c>
      <c r="AJ7" s="11" t="n">
        <v>534</v>
      </c>
    </row>
    <row r="8" ht="30" customHeight="1">
      <c r="B8" s="12" t="s">
        <v>20</v>
      </c>
      <c r="C8" s="12" t="n">
        <v>2037</v>
      </c>
      <c r="D8" s="12" t="n">
        <v>1005</v>
      </c>
      <c r="E8" s="12" t="n">
        <v>1006</v>
      </c>
      <c r="F8" s="12"/>
      <c r="G8" s="12" t="n">
        <v>346</v>
      </c>
      <c r="H8" s="12" t="n">
        <v>815</v>
      </c>
      <c r="I8" s="12" t="n">
        <v>876</v>
      </c>
      <c r="J8" s="12"/>
      <c r="K8" s="12" t="n">
        <v>291</v>
      </c>
      <c r="L8" s="12" t="n">
        <v>267</v>
      </c>
      <c r="M8" s="12" t="n">
        <v>167</v>
      </c>
      <c r="N8" s="12" t="n">
        <v>176</v>
      </c>
      <c r="O8" s="12" t="n">
        <v>153</v>
      </c>
      <c r="P8" s="12" t="n">
        <v>185</v>
      </c>
      <c r="Q8" s="12" t="n">
        <v>175</v>
      </c>
      <c r="R8" s="12" t="n">
        <v>82</v>
      </c>
      <c r="S8" s="12" t="n">
        <v>229</v>
      </c>
      <c r="T8" s="12" t="n">
        <v>164</v>
      </c>
      <c r="U8" s="12" t="n">
        <v>93</v>
      </c>
      <c r="V8" s="12" t="n">
        <v>55</v>
      </c>
      <c r="W8" s="12"/>
      <c r="X8" s="12" t="n">
        <v>1285</v>
      </c>
      <c r="Y8" s="12" t="n">
        <v>752</v>
      </c>
      <c r="Z8" s="12"/>
      <c r="AA8" s="12" t="n">
        <v>481</v>
      </c>
      <c r="AB8" s="12" t="n">
        <v>890</v>
      </c>
      <c r="AC8" s="12" t="n">
        <v>666</v>
      </c>
      <c r="AD8" s="12"/>
      <c r="AE8" s="12" t="n">
        <v>935</v>
      </c>
      <c r="AF8" s="12" t="n">
        <v>751</v>
      </c>
      <c r="AG8" s="12" t="n">
        <v>352</v>
      </c>
      <c r="AH8" s="12"/>
      <c r="AI8" s="12" t="n">
        <v>398</v>
      </c>
      <c r="AJ8" s="12" t="n">
        <v>518</v>
      </c>
    </row>
    <row r="9">
      <c r="B9" s="17" t="s">
        <v>449</v>
      </c>
      <c r="C9" s="16" t="n">
        <v>0.0155959740999206</v>
      </c>
      <c r="D9" s="16" t="n">
        <v>0.0200259483008074</v>
      </c>
      <c r="E9" s="16" t="n">
        <v>0.0115735042755314</v>
      </c>
      <c r="F9" s="16"/>
      <c r="G9" s="16" t="n">
        <v>0.0288537394816651</v>
      </c>
      <c r="H9" s="16" t="n">
        <v>0.0157015893057233</v>
      </c>
      <c r="I9" s="16" t="n">
        <v>0.0102614425688346</v>
      </c>
      <c r="J9" s="16"/>
      <c r="K9" s="16" t="n">
        <v>0.0093312492660417</v>
      </c>
      <c r="L9" s="16" t="n">
        <v>0.0130917916836519</v>
      </c>
      <c r="M9" s="16" t="n">
        <v>0.0124868013721468</v>
      </c>
      <c r="N9" s="16" t="n">
        <v>0.01698846343824</v>
      </c>
      <c r="O9" s="16" t="n">
        <v>0.0124403183629123</v>
      </c>
      <c r="P9" s="16" t="n">
        <v>0.0297026315836506</v>
      </c>
      <c r="Q9" s="16" t="n">
        <v>0.0158190196216019</v>
      </c>
      <c r="R9" s="16" t="n">
        <v>0.0461511588508205</v>
      </c>
      <c r="S9" s="16" t="n">
        <v>0.0121363356874346</v>
      </c>
      <c r="T9" s="16" t="n">
        <v>0.00864293307149049</v>
      </c>
      <c r="U9" s="16" t="n">
        <v>0.0116679239400913</v>
      </c>
      <c r="V9" s="16" t="n">
        <v>0.02272680175786</v>
      </c>
      <c r="W9" s="16"/>
      <c r="X9" s="16" t="n">
        <v>0.0146861127096445</v>
      </c>
      <c r="Y9" s="16" t="n">
        <v>0.0171504495897758</v>
      </c>
      <c r="Z9" s="16"/>
      <c r="AA9" s="16" t="n">
        <v>0.00945178449115435</v>
      </c>
      <c r="AB9" s="16" t="n">
        <v>0.0180742845870749</v>
      </c>
      <c r="AC9" s="16" t="n">
        <v>0.0167186826243015</v>
      </c>
      <c r="AD9" s="16"/>
      <c r="AE9" s="16" t="n">
        <v>0.0173301091120486</v>
      </c>
      <c r="AF9" s="16" t="n">
        <v>0.0123410222573959</v>
      </c>
      <c r="AG9" s="16" t="n">
        <v>0.017934969647821</v>
      </c>
      <c r="AH9" s="16"/>
      <c r="AI9" s="16" t="n">
        <v>0.00553818942572273</v>
      </c>
      <c r="AJ9" s="16" t="n">
        <v>0.0203056581652168</v>
      </c>
    </row>
    <row r="10">
      <c r="B10" s="17" t="s">
        <v>450</v>
      </c>
      <c r="C10" s="16" t="n">
        <v>0.0338494158581306</v>
      </c>
      <c r="D10" s="16" t="n">
        <v>0.0272205075176193</v>
      </c>
      <c r="E10" s="16" t="n">
        <v>0.041345843828609</v>
      </c>
      <c r="F10" s="16"/>
      <c r="G10" s="16" t="n">
        <v>0.0292917012182943</v>
      </c>
      <c r="H10" s="16" t="n">
        <v>0.0436072446281737</v>
      </c>
      <c r="I10" s="16" t="n">
        <v>0.0265716480923107</v>
      </c>
      <c r="J10" s="16"/>
      <c r="K10" s="16" t="n">
        <v>0.0290206466265217</v>
      </c>
      <c r="L10" s="16" t="n">
        <v>0.0408745861093471</v>
      </c>
      <c r="M10" s="16" t="n">
        <v>0.0161754917447486</v>
      </c>
      <c r="N10" s="16" t="n">
        <v>0.0373559640025776</v>
      </c>
      <c r="O10" s="16" t="n">
        <v>0.0154943776236964</v>
      </c>
      <c r="P10" s="16" t="n">
        <v>0.0355661014873635</v>
      </c>
      <c r="Q10" s="16" t="n">
        <v>0.0478782515867215</v>
      </c>
      <c r="R10" s="16" t="n">
        <v>0.0467223803176112</v>
      </c>
      <c r="S10" s="16" t="n">
        <v>0.0578232687450095</v>
      </c>
      <c r="T10" s="16" t="n">
        <v>0.00774044233114788</v>
      </c>
      <c r="U10" s="16" t="n">
        <v>0.0390561912333682</v>
      </c>
      <c r="V10" s="16" t="n">
        <v>0.0184235640499075</v>
      </c>
      <c r="W10" s="16"/>
      <c r="X10" s="16" t="n">
        <v>0.0352312276946198</v>
      </c>
      <c r="Y10" s="16" t="n">
        <v>0.0314886248031739</v>
      </c>
      <c r="Z10" s="16"/>
      <c r="AA10" s="16" t="n">
        <v>0.0280619227902709</v>
      </c>
      <c r="AB10" s="16" t="n">
        <v>0.033580048816177</v>
      </c>
      <c r="AC10" s="16" t="n">
        <v>0.0383896519574876</v>
      </c>
      <c r="AD10" s="16"/>
      <c r="AE10" s="16" t="n">
        <v>0.0351649207289043</v>
      </c>
      <c r="AF10" s="16" t="n">
        <v>0.0314974144028175</v>
      </c>
      <c r="AG10" s="16" t="n">
        <v>0.0353736834533017</v>
      </c>
      <c r="AH10" s="16"/>
      <c r="AI10" s="16" t="n">
        <v>0.026401407537215</v>
      </c>
      <c r="AJ10" s="16" t="n">
        <v>0.0291846809796155</v>
      </c>
    </row>
    <row r="11">
      <c r="B11" s="17" t="s">
        <v>451</v>
      </c>
      <c r="C11" s="16" t="n">
        <v>0.153086987118087</v>
      </c>
      <c r="D11" s="16" t="n">
        <v>0.172531712252306</v>
      </c>
      <c r="E11" s="16" t="n">
        <v>0.135867524882548</v>
      </c>
      <c r="F11" s="16"/>
      <c r="G11" s="16" t="n">
        <v>0.12046264255743</v>
      </c>
      <c r="H11" s="16" t="n">
        <v>0.164250992572736</v>
      </c>
      <c r="I11" s="16" t="n">
        <v>0.155586201099722</v>
      </c>
      <c r="J11" s="16"/>
      <c r="K11" s="16" t="n">
        <v>0.168896119345146</v>
      </c>
      <c r="L11" s="16" t="n">
        <v>0.131428695197695</v>
      </c>
      <c r="M11" s="16" t="n">
        <v>0.143610715245517</v>
      </c>
      <c r="N11" s="16" t="n">
        <v>0.135686433422829</v>
      </c>
      <c r="O11" s="16" t="n">
        <v>0.126337744298288</v>
      </c>
      <c r="P11" s="16" t="n">
        <v>0.159698439874677</v>
      </c>
      <c r="Q11" s="16" t="n">
        <v>0.145912158276846</v>
      </c>
      <c r="R11" s="16" t="n">
        <v>0.141558511246063</v>
      </c>
      <c r="S11" s="16" t="n">
        <v>0.190234076644711</v>
      </c>
      <c r="T11" s="16" t="n">
        <v>0.176185440293361</v>
      </c>
      <c r="U11" s="16" t="n">
        <v>0.166057901474209</v>
      </c>
      <c r="V11" s="16" t="n">
        <v>0.1057535674904</v>
      </c>
      <c r="W11" s="16"/>
      <c r="X11" s="16" t="n">
        <v>0.154754305259227</v>
      </c>
      <c r="Y11" s="16" t="n">
        <v>0.150238415663257</v>
      </c>
      <c r="Z11" s="16"/>
      <c r="AA11" s="16" t="n">
        <v>0.152688971680947</v>
      </c>
      <c r="AB11" s="16" t="n">
        <v>0.112471270514331</v>
      </c>
      <c r="AC11" s="16" t="n">
        <v>0.207699869726937</v>
      </c>
      <c r="AD11" s="16"/>
      <c r="AE11" s="16" t="n">
        <v>0.147118411759218</v>
      </c>
      <c r="AF11" s="16" t="n">
        <v>0.161548206914457</v>
      </c>
      <c r="AG11" s="16" t="n">
        <v>0.150887567186235</v>
      </c>
      <c r="AH11" s="16"/>
      <c r="AI11" s="16" t="n">
        <v>0.119482034203554</v>
      </c>
      <c r="AJ11" s="16" t="n">
        <v>0.133608317822946</v>
      </c>
    </row>
    <row r="12">
      <c r="B12" s="17" t="s">
        <v>452</v>
      </c>
      <c r="C12" s="16" t="n">
        <v>0.359427508260493</v>
      </c>
      <c r="D12" s="16" t="n">
        <v>0.355048432123229</v>
      </c>
      <c r="E12" s="16" t="n">
        <v>0.366172499121406</v>
      </c>
      <c r="F12" s="16"/>
      <c r="G12" s="16" t="n">
        <v>0.395023287964721</v>
      </c>
      <c r="H12" s="16" t="n">
        <v>0.366252376903851</v>
      </c>
      <c r="I12" s="16" t="n">
        <v>0.339019334308491</v>
      </c>
      <c r="J12" s="16"/>
      <c r="K12" s="16" t="n">
        <v>0.314547687285181</v>
      </c>
      <c r="L12" s="16" t="n">
        <v>0.391200122720581</v>
      </c>
      <c r="M12" s="16" t="n">
        <v>0.301370480490418</v>
      </c>
      <c r="N12" s="16" t="n">
        <v>0.376165320339421</v>
      </c>
      <c r="O12" s="16" t="n">
        <v>0.432024967206237</v>
      </c>
      <c r="P12" s="16" t="n">
        <v>0.368456683142276</v>
      </c>
      <c r="Q12" s="16" t="n">
        <v>0.367292404221539</v>
      </c>
      <c r="R12" s="16" t="n">
        <v>0.312785312113948</v>
      </c>
      <c r="S12" s="16" t="n">
        <v>0.360827284719304</v>
      </c>
      <c r="T12" s="16" t="n">
        <v>0.404498349276258</v>
      </c>
      <c r="U12" s="16" t="n">
        <v>0.315170165030374</v>
      </c>
      <c r="V12" s="16" t="n">
        <v>0.312166952959351</v>
      </c>
      <c r="W12" s="16"/>
      <c r="X12" s="16" t="n">
        <v>0.358887224672638</v>
      </c>
      <c r="Y12" s="16" t="n">
        <v>0.360350569293601</v>
      </c>
      <c r="Z12" s="16"/>
      <c r="AA12" s="16" t="n">
        <v>0.370031452686017</v>
      </c>
      <c r="AB12" s="16" t="n">
        <v>0.383034999903486</v>
      </c>
      <c r="AC12" s="16" t="n">
        <v>0.320192816536977</v>
      </c>
      <c r="AD12" s="16"/>
      <c r="AE12" s="16" t="n">
        <v>0.363937721877806</v>
      </c>
      <c r="AF12" s="16" t="n">
        <v>0.362634895509264</v>
      </c>
      <c r="AG12" s="16" t="n">
        <v>0.340600137577536</v>
      </c>
      <c r="AH12" s="16"/>
      <c r="AI12" s="16" t="n">
        <v>0.347788208279243</v>
      </c>
      <c r="AJ12" s="16" t="n">
        <v>0.385954024170791</v>
      </c>
    </row>
    <row r="13">
      <c r="B13" s="17" t="s">
        <v>453</v>
      </c>
      <c r="C13" s="16" t="n">
        <v>0.364759219297134</v>
      </c>
      <c r="D13" s="16" t="n">
        <v>0.351426571966236</v>
      </c>
      <c r="E13" s="16" t="n">
        <v>0.372546881218414</v>
      </c>
      <c r="F13" s="16"/>
      <c r="G13" s="16" t="n">
        <v>0.330611293397724</v>
      </c>
      <c r="H13" s="16" t="n">
        <v>0.341170638525748</v>
      </c>
      <c r="I13" s="16" t="n">
        <v>0.400191124950385</v>
      </c>
      <c r="J13" s="16"/>
      <c r="K13" s="16" t="n">
        <v>0.412167675318165</v>
      </c>
      <c r="L13" s="16" t="n">
        <v>0.360430202946931</v>
      </c>
      <c r="M13" s="16" t="n">
        <v>0.434771980837141</v>
      </c>
      <c r="N13" s="16" t="n">
        <v>0.347945421775275</v>
      </c>
      <c r="O13" s="16" t="n">
        <v>0.363089109654342</v>
      </c>
      <c r="P13" s="16" t="n">
        <v>0.33113786925913</v>
      </c>
      <c r="Q13" s="16" t="n">
        <v>0.353119521791081</v>
      </c>
      <c r="R13" s="16" t="n">
        <v>0.370386879705412</v>
      </c>
      <c r="S13" s="16" t="n">
        <v>0.299815418001365</v>
      </c>
      <c r="T13" s="16" t="n">
        <v>0.337411384187397</v>
      </c>
      <c r="U13" s="16" t="n">
        <v>0.372342365839544</v>
      </c>
      <c r="V13" s="16" t="n">
        <v>0.461667985093349</v>
      </c>
      <c r="W13" s="16"/>
      <c r="X13" s="16" t="n">
        <v>0.35557727151734</v>
      </c>
      <c r="Y13" s="16" t="n">
        <v>0.380446348045928</v>
      </c>
      <c r="Z13" s="16"/>
      <c r="AA13" s="16" t="n">
        <v>0.401577406861294</v>
      </c>
      <c r="AB13" s="16" t="n">
        <v>0.38075153249739</v>
      </c>
      <c r="AC13" s="16" t="n">
        <v>0.316777273021421</v>
      </c>
      <c r="AD13" s="16"/>
      <c r="AE13" s="16" t="n">
        <v>0.370662459507502</v>
      </c>
      <c r="AF13" s="16" t="n">
        <v>0.362270411078988</v>
      </c>
      <c r="AG13" s="16" t="n">
        <v>0.354386820887576</v>
      </c>
      <c r="AH13" s="16"/>
      <c r="AI13" s="16" t="n">
        <v>0.463578881970931</v>
      </c>
      <c r="AJ13" s="16" t="n">
        <v>0.374233281356597</v>
      </c>
    </row>
    <row r="14">
      <c r="B14" s="17" t="s">
        <v>94</v>
      </c>
      <c r="C14" s="22" t="n">
        <v>0.073280895366235</v>
      </c>
      <c r="D14" s="22" t="n">
        <v>0.0737468278398015</v>
      </c>
      <c r="E14" s="22" t="n">
        <v>0.0724937466734922</v>
      </c>
      <c r="F14" s="22"/>
      <c r="G14" s="22" t="n">
        <v>0.0957573353801654</v>
      </c>
      <c r="H14" s="22" t="n">
        <v>0.0690171580637678</v>
      </c>
      <c r="I14" s="22" t="n">
        <v>0.0683702489802563</v>
      </c>
      <c r="J14" s="22"/>
      <c r="K14" s="22" t="n">
        <v>0.0660366221589436</v>
      </c>
      <c r="L14" s="22" t="n">
        <v>0.0629746013417947</v>
      </c>
      <c r="M14" s="22" t="n">
        <v>0.0915845303100289</v>
      </c>
      <c r="N14" s="22" t="n">
        <v>0.0858583970216578</v>
      </c>
      <c r="O14" s="22" t="n">
        <v>0.0506134828545246</v>
      </c>
      <c r="P14" s="22" t="n">
        <v>0.0754382746529035</v>
      </c>
      <c r="Q14" s="22" t="n">
        <v>0.0699786445022112</v>
      </c>
      <c r="R14" s="22" t="n">
        <v>0.0823957577661448</v>
      </c>
      <c r="S14" s="22" t="n">
        <v>0.0791636162021765</v>
      </c>
      <c r="T14" s="22" t="n">
        <v>0.0655214508403467</v>
      </c>
      <c r="U14" s="22" t="n">
        <v>0.0957054524824127</v>
      </c>
      <c r="V14" s="22" t="n">
        <v>0.079261128649133</v>
      </c>
      <c r="W14" s="22"/>
      <c r="X14" s="22" t="n">
        <v>0.080863858146531</v>
      </c>
      <c r="Y14" s="22" t="n">
        <v>0.0603255926042646</v>
      </c>
      <c r="Z14" s="22"/>
      <c r="AA14" s="22" t="n">
        <v>0.0381884614903163</v>
      </c>
      <c r="AB14" s="22" t="n">
        <v>0.0720878636815409</v>
      </c>
      <c r="AC14" s="22" t="n">
        <v>0.100221706132875</v>
      </c>
      <c r="AD14" s="22"/>
      <c r="AE14" s="22" t="n">
        <v>0.065786377014521</v>
      </c>
      <c r="AF14" s="22" t="n">
        <v>0.0697080498370777</v>
      </c>
      <c r="AG14" s="22" t="n">
        <v>0.10081682124753</v>
      </c>
      <c r="AH14" s="22"/>
      <c r="AI14" s="22" t="n">
        <v>0.037211278583334</v>
      </c>
      <c r="AJ14" s="22" t="n">
        <v>0.0567140375048343</v>
      </c>
    </row>
    <row r="15">
      <c r="B15" s="18"/>
    </row>
    <row r="16">
      <c r="B16" t="s">
        <v>63</v>
      </c>
    </row>
    <row r="17">
      <c r="B17" t="s">
        <v>64</v>
      </c>
    </row>
    <row r="19">
      <c r="B19" s="9" t="str">
        <f>=HYPERLINK("#'Contents'!A1", "Return to Contents")</f>
      </c>
    </row>
  </sheetData>
  <mergeCells count="8">
    <mergeCell ref="D5:E5"/>
    <mergeCell ref="G5:I5"/>
    <mergeCell ref="K5:V5"/>
    <mergeCell ref="X5:Y5"/>
    <mergeCell ref="AA5:AC5"/>
    <mergeCell ref="AE5:AG5"/>
    <mergeCell ref="AI5:AJ5"/>
    <mergeCell ref="D2:AE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sebwr</dc:creator>
  <cp:lastModifiedBy>sebwr</cp:lastModifiedBy>
  <dcterms:created xsi:type="dcterms:W3CDTF">2024-03-26T14:17:23Z</dcterms:created>
</coreProperties>
</file>