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SunitaPfitzner\Downloads\"/>
    </mc:Choice>
  </mc:AlternateContent>
  <xr:revisionPtr revIDLastSave="0" documentId="8_{CDB2C0E1-6ED1-4256-A9E0-79B8AB5A85B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  <sheet name="Table 48" sheetId="51" r:id="rId51"/>
    <sheet name="Table 49" sheetId="52" r:id="rId52"/>
    <sheet name="Table 50" sheetId="53" r:id="rId53"/>
    <sheet name="Table 51" sheetId="54" r:id="rId54"/>
    <sheet name="Table 52" sheetId="55" r:id="rId55"/>
    <sheet name="Table 53" sheetId="56" r:id="rId56"/>
    <sheet name="Table 54" sheetId="57" r:id="rId57"/>
    <sheet name="Table 55" sheetId="58" r:id="rId58"/>
    <sheet name="Table 56" sheetId="59" r:id="rId59"/>
    <sheet name="Table 57" sheetId="60" r:id="rId60"/>
    <sheet name="Table 58" sheetId="61" r:id="rId61"/>
    <sheet name="Table 59" sheetId="62" r:id="rId62"/>
    <sheet name="Table 60" sheetId="63" r:id="rId63"/>
    <sheet name="Table 61" sheetId="64" r:id="rId64"/>
    <sheet name="Table 62" sheetId="65" r:id="rId65"/>
    <sheet name="Table 63" sheetId="66" r:id="rId66"/>
    <sheet name="Table 64" sheetId="67" r:id="rId67"/>
    <sheet name="Table 65" sheetId="68" r:id="rId68"/>
    <sheet name="Table 66" sheetId="69" r:id="rId69"/>
    <sheet name="Table 67" sheetId="70" r:id="rId70"/>
    <sheet name="Table 68" sheetId="71" r:id="rId71"/>
    <sheet name="Table 69" sheetId="72" r:id="rId72"/>
    <sheet name="Table 70" sheetId="73" r:id="rId73"/>
    <sheet name="Table 71" sheetId="74" r:id="rId74"/>
    <sheet name="Table 72" sheetId="75" r:id="rId75"/>
    <sheet name="Table 73" sheetId="76" r:id="rId76"/>
    <sheet name="Table 74" sheetId="77" r:id="rId77"/>
    <sheet name="Table 75" sheetId="78" r:id="rId78"/>
    <sheet name="Table 76" sheetId="79" r:id="rId79"/>
    <sheet name="Table 77" sheetId="80" r:id="rId8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80" l="1"/>
  <c r="B18" i="79"/>
  <c r="B17" i="78"/>
  <c r="B16" i="77"/>
  <c r="B22" i="76"/>
  <c r="B22" i="75"/>
  <c r="B22" i="74"/>
  <c r="B22" i="73"/>
  <c r="B18" i="72"/>
  <c r="B16" i="71"/>
  <c r="B17" i="70"/>
  <c r="B17" i="69"/>
  <c r="B17" i="68"/>
  <c r="B17" i="67"/>
  <c r="B17" i="66"/>
  <c r="B17" i="65"/>
  <c r="B17" i="64"/>
  <c r="B17" i="63"/>
  <c r="B17" i="62"/>
  <c r="B17" i="61"/>
  <c r="B17" i="60"/>
  <c r="B17" i="59"/>
  <c r="B17" i="58"/>
  <c r="B27" i="57"/>
  <c r="B17" i="56"/>
  <c r="B20" i="55"/>
  <c r="B20" i="54"/>
  <c r="B20" i="53"/>
  <c r="B20" i="52"/>
  <c r="B20" i="51"/>
  <c r="B20" i="50"/>
  <c r="B20" i="49"/>
  <c r="B20" i="48"/>
  <c r="B22" i="47"/>
  <c r="B22" i="46"/>
  <c r="B22" i="45"/>
  <c r="B22" i="44"/>
  <c r="B22" i="43"/>
  <c r="B22" i="42"/>
  <c r="B22" i="41"/>
  <c r="B22" i="40"/>
  <c r="B25" i="39"/>
  <c r="B17" i="38"/>
  <c r="B22" i="37"/>
  <c r="B22" i="36"/>
  <c r="B22" i="35"/>
  <c r="B22" i="34"/>
  <c r="B22" i="33"/>
  <c r="B22" i="32"/>
  <c r="B22" i="31"/>
  <c r="B22" i="30"/>
  <c r="B17" i="29"/>
  <c r="B17" i="28"/>
  <c r="B19" i="27"/>
  <c r="B17" i="26"/>
  <c r="B17" i="25"/>
  <c r="B17" i="24"/>
  <c r="B18" i="23"/>
  <c r="B22" i="22"/>
  <c r="B22" i="21"/>
  <c r="B22" i="20"/>
  <c r="B22" i="19"/>
  <c r="B22" i="18"/>
  <c r="B23" i="17"/>
  <c r="B27" i="16"/>
  <c r="B18" i="15"/>
  <c r="B18" i="14"/>
  <c r="B19" i="13"/>
  <c r="B17" i="12"/>
  <c r="B18" i="11"/>
  <c r="B17" i="10"/>
  <c r="B24" i="9"/>
  <c r="B17" i="8"/>
  <c r="B18" i="7"/>
  <c r="B17" i="6"/>
  <c r="B15" i="5"/>
  <c r="B27" i="4"/>
  <c r="E85" i="2"/>
  <c r="D85" i="2"/>
  <c r="E84" i="2"/>
  <c r="D84" i="2"/>
  <c r="E83" i="2"/>
  <c r="D83" i="2"/>
  <c r="E82" i="2"/>
  <c r="D82" i="2"/>
  <c r="E81" i="2"/>
  <c r="D81" i="2"/>
  <c r="E80" i="2"/>
  <c r="D80" i="2"/>
  <c r="E79" i="2"/>
  <c r="D79" i="2"/>
  <c r="D78" i="2"/>
  <c r="E77" i="2"/>
  <c r="D77" i="2"/>
  <c r="E76" i="2"/>
  <c r="D76" i="2"/>
  <c r="E75" i="2"/>
  <c r="D75" i="2"/>
  <c r="E74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<sst xmlns="http://schemas.openxmlformats.org/spreadsheetml/2006/main" count="5886" uniqueCount="358">
  <si>
    <t>Fieldwork:</t>
  </si>
  <si>
    <t>19th Jun - 26th Jun 2025</t>
  </si>
  <si>
    <t xml:space="preserve">Interview Method: </t>
  </si>
  <si>
    <t>Online Survey</t>
  </si>
  <si>
    <t>Population represented:</t>
  </si>
  <si>
    <t>Sample size:</t>
  </si>
  <si>
    <t>Methodology: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</si>
  <si>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</si>
  <si>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</si>
  <si>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</si>
  <si>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</si>
  <si>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</si>
  <si>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</si>
  <si>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</si>
  <si>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</si>
  <si>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</si>
  <si>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</si>
  <si>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</si>
  <si>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11-12</t>
  </si>
  <si>
    <t>13-14</t>
  </si>
  <si>
    <t>15-16</t>
  </si>
  <si>
    <t>17-18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</si>
  <si>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</si>
  <si>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</si>
  <si>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</si>
  <si>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</si>
  <si>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</si>
  <si>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</si>
  <si>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</si>
  <si>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</si>
  <si>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</si>
  <si>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</si>
  <si>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</si>
  <si>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</si>
  <si>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</si>
  <si>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No annual income</t>
  </si>
  <si>
    <t>Less than £10,000</t>
  </si>
  <si>
    <t>£10,000 - £14,999</t>
  </si>
  <si>
    <t>£15,000 - £19,999</t>
  </si>
  <si>
    <t>£20,000 - £24,999</t>
  </si>
  <si>
    <t>£25,000 - £29,999</t>
  </si>
  <si>
    <t>£30,000 - £34,999</t>
  </si>
  <si>
    <t>£35,000 - £39,999</t>
  </si>
  <si>
    <t>£40,000 - £44,999</t>
  </si>
  <si>
    <t>£45,000 - £49,999</t>
  </si>
  <si>
    <t>£50,000 - £59,999</t>
  </si>
  <si>
    <t>£60,000 - £69,999</t>
  </si>
  <si>
    <t>£70,000 - £79,999</t>
  </si>
  <si>
    <t>£80,000 - £89,999</t>
  </si>
  <si>
    <t>£90,000 - £99,999</t>
  </si>
  <si>
    <t>£100,000 or more</t>
  </si>
  <si>
    <t>White</t>
  </si>
  <si>
    <t>BAME</t>
  </si>
  <si>
    <t>Yes</t>
  </si>
  <si>
    <t>No</t>
  </si>
  <si>
    <t>Comfortable financially</t>
  </si>
  <si>
    <t>Comfortably cover the essentials</t>
  </si>
  <si>
    <t>Not financially comfortable</t>
  </si>
  <si>
    <t>Good</t>
  </si>
  <si>
    <t>Average</t>
  </si>
  <si>
    <t>Bad</t>
  </si>
  <si>
    <t>Gender</t>
  </si>
  <si>
    <t>Age</t>
  </si>
  <si>
    <t>Social Grade</t>
  </si>
  <si>
    <t>Region</t>
  </si>
  <si>
    <t>Income</t>
  </si>
  <si>
    <t>Ethnicity</t>
  </si>
  <si>
    <t>Free School Meals?</t>
  </si>
  <si>
    <t>SEND</t>
  </si>
  <si>
    <t>Financial Comfortability</t>
  </si>
  <si>
    <t>Maths attainment</t>
  </si>
  <si>
    <t>Maths</t>
  </si>
  <si>
    <t>English</t>
  </si>
  <si>
    <t>Computing and IT</t>
  </si>
  <si>
    <t>Arts and Design (e.g. Art, Design &amp; Technology, Food Tech)</t>
  </si>
  <si>
    <t>Sciences (e.g. Biology, Chemistry, Physics)</t>
  </si>
  <si>
    <t>Physical Education and Sports (e.g. PE, games)</t>
  </si>
  <si>
    <t>History</t>
  </si>
  <si>
    <t>Performing Arts (e.g. music, dance, drama)</t>
  </si>
  <si>
    <t>Geography</t>
  </si>
  <si>
    <t>Social Sciences (e.g. Economics, Psychology, Politics)</t>
  </si>
  <si>
    <t>Modern Foreign Languages (e.g. French, Spanish)</t>
  </si>
  <si>
    <t>Citizenship and Religious Education</t>
  </si>
  <si>
    <t>Don’t Know</t>
  </si>
  <si>
    <t>None of the above</t>
  </si>
  <si>
    <t>Which of the following would you say are your favourite subjects at school? Select up to three of the following</t>
  </si>
  <si>
    <t>BASE: All Respondents</t>
  </si>
  <si>
    <t>Fieldwork:  19th Jun - 26th Jun 2025</t>
  </si>
  <si>
    <t>Data weighted by interlocking age &amp; gender, region and social grade to Nationally Representative Proportions</t>
  </si>
  <si>
    <t>Option 1</t>
  </si>
  <si>
    <t>Don't know</t>
  </si>
  <si>
    <t xml:space="preserve"> Of those, which ONE would you say is your favourite subject overall? Select ONLY one</t>
  </si>
  <si>
    <t>I have a clear idea what I will do after school</t>
  </si>
  <si>
    <t>I have some ideas of what I will do after school</t>
  </si>
  <si>
    <t>I have no idea what I will do after school</t>
  </si>
  <si>
    <t xml:space="preserve"> Which of the following comes closest to your view?</t>
  </si>
  <si>
    <t>I think of myself as very good at Maths</t>
  </si>
  <si>
    <t>I think of myself as  good at Maths</t>
  </si>
  <si>
    <t>I think of myself as average at Maths</t>
  </si>
  <si>
    <t>I think of myself as bad at Maths</t>
  </si>
  <si>
    <t>I think of myself as very bad at Maths</t>
  </si>
  <si>
    <t xml:space="preserve"> How would you rate your ability in Maths?</t>
  </si>
  <si>
    <t>Yes, I currently have (a) paid role(s)</t>
  </si>
  <si>
    <t>Yes, I have in the past had (a) paid role(s)</t>
  </si>
  <si>
    <t>No, I have never had a paid role</t>
  </si>
  <si>
    <t xml:space="preserve"> Have you personally had a paid role, job or employment, which has made you money? This could be a role alongside school or over school holidays, and it could be ad hoc or consistent work, as long as it is a paid role</t>
  </si>
  <si>
    <t>I’ve not made money in any of these ways</t>
  </si>
  <si>
    <t>A one-off job (like babysitting, mowing lawns, or helping out)</t>
  </si>
  <si>
    <t>A regular part-time job (like at a shop, cafe, or helping someone regularly)</t>
  </si>
  <si>
    <t>Selling products or services online (e.g. Vinted, Depop, Etsy, Fiverr)</t>
  </si>
  <si>
    <t>Participating in online surveys, apps, or competitions</t>
  </si>
  <si>
    <t>Playing games or doing challenges for money (e.g. tournaments, rewards)</t>
  </si>
  <si>
    <t>Creating content or earning through social platforms (e.g. YouTube, TikTok, Instagram, Twitch)</t>
  </si>
  <si>
    <t>Running or contributing to a small business (like doing nails, reselling trainers, editing videos)</t>
  </si>
  <si>
    <t>Other forms of self-employment or side hustles</t>
  </si>
  <si>
    <t>Investing, crypto, or trading (including sports betting)</t>
  </si>
  <si>
    <t>Have you ever made money through any of the following? Please select all that apply</t>
  </si>
  <si>
    <t>Yes, I receive money frequently (e.g. pocket money, money for doing household tasks)</t>
  </si>
  <si>
    <t>Yes, I receive money occasionally (e.g. money as a birthday gift)</t>
  </si>
  <si>
    <t>No, I do not receive money</t>
  </si>
  <si>
    <t xml:space="preserve"> Do you receive money from your parents/carers or a relative? </t>
  </si>
  <si>
    <t>I like to spend all the money I have to buy things I want or need</t>
  </si>
  <si>
    <t>I like to save all the money I have for the future</t>
  </si>
  <si>
    <t>I like to spend some money and save some money</t>
  </si>
  <si>
    <t>N/A - I do not have money to spend or save</t>
  </si>
  <si>
    <t xml:space="preserve"> Which of the following best describes your approach to money?</t>
  </si>
  <si>
    <t>Yes, within the last year</t>
  </si>
  <si>
    <t>Yes, before the last year</t>
  </si>
  <si>
    <t>No, never</t>
  </si>
  <si>
    <t xml:space="preserve"> Have you or your immediate family ever been a victim of a financial scam or crime?</t>
  </si>
  <si>
    <t>Parent, carer or guardian</t>
  </si>
  <si>
    <t>Teacher</t>
  </si>
  <si>
    <t>The internet</t>
  </si>
  <si>
    <t>Friend</t>
  </si>
  <si>
    <t>I would decide on my own</t>
  </si>
  <si>
    <t xml:space="preserve"> If you needed to make a financial decision (like choosing a phone plan or saving money), who or what would you turn to for advice first?</t>
  </si>
  <si>
    <t>Very frequently</t>
  </si>
  <si>
    <t>Often</t>
  </si>
  <si>
    <t>Rarely</t>
  </si>
  <si>
    <t>Never</t>
  </si>
  <si>
    <t xml:space="preserve"> Do you talk about money and finances with your parents/carers? E.g. at the dinner table, conversations about money</t>
  </si>
  <si>
    <t xml:space="preserve"> Do you talk about economics or financial markets with your parents/carers? E.g. at the dinner table, when home from school</t>
  </si>
  <si>
    <t>Less than £50,000</t>
  </si>
  <si>
    <t>£50,000 to £100,000</t>
  </si>
  <si>
    <t>£100,000 to £150,000</t>
  </si>
  <si>
    <t>£150,000 to £200,000</t>
  </si>
  <si>
    <t>£200,000 to £250,000</t>
  </si>
  <si>
    <t>£250,000 to £300,000</t>
  </si>
  <si>
    <t>£300,000 to £350,000</t>
  </si>
  <si>
    <t>£350,000 to £400,000</t>
  </si>
  <si>
    <t>£400,000 to £500,000</t>
  </si>
  <si>
    <t>£500,000 to £600,000</t>
  </si>
  <si>
    <t>£600,000 to £750,000</t>
  </si>
  <si>
    <t>£750,000 to £1 million</t>
  </si>
  <si>
    <t>Over £1 million</t>
  </si>
  <si>
    <t xml:space="preserve"> From what you know, how much does the average house in the UK cost to buy?</t>
  </si>
  <si>
    <t>Less than £10,000 per year</t>
  </si>
  <si>
    <t>£10,000 to £30,000 per year</t>
  </si>
  <si>
    <t>£30,000-£50,000 per year</t>
  </si>
  <si>
    <t>£50,000-£70,000 per year</t>
  </si>
  <si>
    <t>£70,000-£90,000 per year</t>
  </si>
  <si>
    <t>£90,000-£110,000 per year</t>
  </si>
  <si>
    <t>£110,000-£ 130,000 per year</t>
  </si>
  <si>
    <t>£130,000 - £150,000 per year</t>
  </si>
  <si>
    <t>More than £150,000 per year</t>
  </si>
  <si>
    <t>Don't Know</t>
  </si>
  <si>
    <t xml:space="preserve"> From what you know, what is the average annual salary in the UK?</t>
  </si>
  <si>
    <t xml:space="preserve"> I expect I will own my own house</t>
  </si>
  <si>
    <t xml:space="preserve"> I expect I will invest in stocks and shares</t>
  </si>
  <si>
    <t xml:space="preserve"> I expect I will run a business when I am older</t>
  </si>
  <si>
    <t xml:space="preserve"> I expect I will be in the top 10% of earners one day</t>
  </si>
  <si>
    <t>Strongly Agree</t>
  </si>
  <si>
    <t>Agree</t>
  </si>
  <si>
    <t>Neither Agree nor Disagree</t>
  </si>
  <si>
    <t>Disagree</t>
  </si>
  <si>
    <t>Strongly Disagree</t>
  </si>
  <si>
    <t>Total Agree:</t>
  </si>
  <si>
    <t>Total Disagree:</t>
  </si>
  <si>
    <t>Net:</t>
  </si>
  <si>
    <t>Grid Summary: Do you agree or disagree with the following?</t>
  </si>
  <si>
    <t>Do you agree or disagree with the following?: I expect I will be in the top 10% of earners one day</t>
  </si>
  <si>
    <t>Do you agree or disagree with the following?: I expect I will run a business when I am older</t>
  </si>
  <si>
    <t>Do you agree or disagree with the following?: I expect I will own my own house</t>
  </si>
  <si>
    <t>Do you agree or disagree with the following?: I expect I will invest in stocks and shares</t>
  </si>
  <si>
    <t>I am very excited to be an adult</t>
  </si>
  <si>
    <t>I am somewhat excited to be an adult</t>
  </si>
  <si>
    <t>I am not that excited to be an adult</t>
  </si>
  <si>
    <t>I am not at all excited to be an adult</t>
  </si>
  <si>
    <t xml:space="preserve"> Which of the following best describes how you feel about being an adult and leaving school?</t>
  </si>
  <si>
    <t>Being an adult now is harder than it was for my parents/carers when they left school</t>
  </si>
  <si>
    <t>Being an adult now is no easier or harder than it was for my parents/carers when they left school</t>
  </si>
  <si>
    <t>Being an adult now is easier than it was for my parents/carers when they left school</t>
  </si>
  <si>
    <t xml:space="preserve"> Which of the following comes closest to your view on being an adult?</t>
  </si>
  <si>
    <t>School does not do enough to prepare you for the real world</t>
  </si>
  <si>
    <t>School does the right amount to prepare you for the real world</t>
  </si>
  <si>
    <t>School is too focussed on preparing you for the real world</t>
  </si>
  <si>
    <t>It is mostly school’s job to prepare you for the real world</t>
  </si>
  <si>
    <t>It is mostly parents/carers’ job to prepare you for the real world</t>
  </si>
  <si>
    <t>It is mostly young people’s job to prepare themselves for the real world</t>
  </si>
  <si>
    <t>I strongly enjoy school</t>
  </si>
  <si>
    <t>I somewhat enjoy school</t>
  </si>
  <si>
    <t>I feel mostly neutral</t>
  </si>
  <si>
    <t>I do not enjoy school that much</t>
  </si>
  <si>
    <t>I don’t enjoy school at all</t>
  </si>
  <si>
    <t xml:space="preserve"> In general, would you say that you enjoy school?</t>
  </si>
  <si>
    <t>I tend to be ahead of my class</t>
  </si>
  <si>
    <t>I tend to be in the middle of my class, not ahead nor behind</t>
  </si>
  <si>
    <t>I tend to be behind my class</t>
  </si>
  <si>
    <t xml:space="preserve"> Which of the following best describes how you fit in with the rest of your class on your school performance?</t>
  </si>
  <si>
    <t>I tend to attend school more often than others in my class</t>
  </si>
  <si>
    <t>I tend to attend school as often as others in my class</t>
  </si>
  <si>
    <t>I tend to attend school less often than others in my class</t>
  </si>
  <si>
    <t xml:space="preserve"> Which of the following best describes how you fit in with the rest of your class on your school attendance?  </t>
  </si>
  <si>
    <t xml:space="preserve"> Being good at maths will help me get the job I want in the future</t>
  </si>
  <si>
    <t xml:space="preserve"> I enjoy maths and want to keep learning more of it</t>
  </si>
  <si>
    <t xml:space="preserve"> I would like a job that involves a lot of numbers</t>
  </si>
  <si>
    <t xml:space="preserve"> I rarely use maths outside of school</t>
  </si>
  <si>
    <t xml:space="preserve"> I tend to get anxious when having to do maths on the spot</t>
  </si>
  <si>
    <t xml:space="preserve"> I find maths difficult and often feel stuck when I try to use it</t>
  </si>
  <si>
    <t xml:space="preserve"> I don’t pay attention in maths because I don’t think it is useful for life after school.</t>
  </si>
  <si>
    <t>Do you agree or disagree with the following?: I enjoy maths and want to keep learning more of it</t>
  </si>
  <si>
    <t>Do you agree or disagree with the following?: I find maths difficult and often feel stuck when I try to use it</t>
  </si>
  <si>
    <t>Do you agree or disagree with the following?: Being good at maths will help me get the job I want in the future</t>
  </si>
  <si>
    <t>Do you agree or disagree with the following?: I don’t pay attention in maths because I don’t think it is useful for life after school.</t>
  </si>
  <si>
    <t>Do you agree or disagree with the following?: I tend to get anxious when having to do maths on the spot</t>
  </si>
  <si>
    <t>Do you agree or disagree with the following?: I rarely use maths outside of school</t>
  </si>
  <si>
    <t>Do you agree or disagree with the following?: I would like a job that involves a lot of numbers</t>
  </si>
  <si>
    <t>I would say I work better with numbers</t>
  </si>
  <si>
    <t>I would say I work better with words</t>
  </si>
  <si>
    <t>I am evenly balanced when it comes to numbers and words</t>
  </si>
  <si>
    <t>Useful</t>
  </si>
  <si>
    <t>Interesting</t>
  </si>
  <si>
    <t>Relevant</t>
  </si>
  <si>
    <t>Difficult</t>
  </si>
  <si>
    <t>Enjoyable</t>
  </si>
  <si>
    <t>Stressful</t>
  </si>
  <si>
    <t>Boring</t>
  </si>
  <si>
    <t>Easy</t>
  </si>
  <si>
    <t>Irrelevant</t>
  </si>
  <si>
    <t>Useless</t>
  </si>
  <si>
    <t>Which of the following, if any, would you use to describe the maths education you receive at school? Select any which apply</t>
  </si>
  <si>
    <t>To learn maths skills which are needed in life after school</t>
  </si>
  <si>
    <t>To learn maths needed for specific jobs and roles</t>
  </si>
  <si>
    <t>To make you quicker at mental maths for daily life</t>
  </si>
  <si>
    <t>To get your brain thinking in a different way</t>
  </si>
  <si>
    <t>To help in other subjects (like science or geography)</t>
  </si>
  <si>
    <t>To sharpen attention to details</t>
  </si>
  <si>
    <t>To understand the news and the world around us</t>
  </si>
  <si>
    <t>Don’t know</t>
  </si>
  <si>
    <t>Which of the following would you say are the most important reasons to teach Maths at school? Select up to three of the following</t>
  </si>
  <si>
    <t xml:space="preserve"> I think maths would be more interesting if it related more to real-world situations</t>
  </si>
  <si>
    <t xml:space="preserve"> Maths at school feels too focused on exams and not enough on real life</t>
  </si>
  <si>
    <t xml:space="preserve"> I can see how the Maths I learn is useful when I leave school</t>
  </si>
  <si>
    <t xml:space="preserve"> Maths often feels too abstract or disconnected from everyday life</t>
  </si>
  <si>
    <t xml:space="preserve"> I’m not really sure what the maths I learn is meant to be used for</t>
  </si>
  <si>
    <t xml:space="preserve"> Beyond basic sums there is not much point in teaching maths at school</t>
  </si>
  <si>
    <t>Do you agree or disagree with the following?: I can see how the Maths I learn is useful when I leave school</t>
  </si>
  <si>
    <t>Do you agree or disagree with the following?: Maths often feels too abstract or disconnected from everyday life</t>
  </si>
  <si>
    <t>Do you agree or disagree with the following?: I think maths would be more interesting if it related more to real-world situations</t>
  </si>
  <si>
    <t>Do you agree or disagree with the following?: I’m not really sure what the maths I learn is meant to be used for</t>
  </si>
  <si>
    <t>Do you agree or disagree with the following?: Beyond basic sums there is not much point in teaching maths at school</t>
  </si>
  <si>
    <t>Do you agree or disagree with the following?: Maths at school feels too focused on exams and not enough on real life</t>
  </si>
  <si>
    <t xml:space="preserve"> Sex and relationships</t>
  </si>
  <si>
    <t xml:space="preserve"> Statistics</t>
  </si>
  <si>
    <t xml:space="preserve"> Coding and computing</t>
  </si>
  <si>
    <t xml:space="preserve"> UK laws</t>
  </si>
  <si>
    <t xml:space="preserve"> Mental mathematics</t>
  </si>
  <si>
    <t xml:space="preserve"> Financial literacy</t>
  </si>
  <si>
    <t xml:space="preserve"> Employability skills</t>
  </si>
  <si>
    <t>Very important</t>
  </si>
  <si>
    <t>Somewhat Important</t>
  </si>
  <si>
    <t>Not that important</t>
  </si>
  <si>
    <t>Not at all important</t>
  </si>
  <si>
    <t>Total Important:</t>
  </si>
  <si>
    <t>Grid Summary: For each of the following, please indicate if you think it is important or unimportant for schools to teach?  </t>
  </si>
  <si>
    <t>For each of the following, please indicate if you think it is important or unimportant for schools to teach?  : Financial literacy</t>
  </si>
  <si>
    <t>For each of the following, please indicate if you think it is important or unimportant for schools to teach?  : UK laws</t>
  </si>
  <si>
    <t>For each of the following, please indicate if you think it is important or unimportant for schools to teach?  : Mental mathematics</t>
  </si>
  <si>
    <t>For each of the following, please indicate if you think it is important or unimportant for schools to teach?  : Coding and computing</t>
  </si>
  <si>
    <t>For each of the following, please indicate if you think it is important or unimportant for schools to teach?  : Statistics</t>
  </si>
  <si>
    <t>For each of the following, please indicate if you think it is important or unimportant for schools to teach?  : Sex and relationships</t>
  </si>
  <si>
    <t>For each of the following, please indicate if you think it is important or unimportant for schools to teach?  : Employability skills</t>
  </si>
  <si>
    <t>I already learn this in good detail</t>
  </si>
  <si>
    <t>I already learn this, but not in much detail</t>
  </si>
  <si>
    <t>I do not learn this</t>
  </si>
  <si>
    <t xml:space="preserve"> Would you say you already learn about money and finances at school?</t>
  </si>
  <si>
    <t>How to manage money</t>
  </si>
  <si>
    <t>Understanding financial products like mortgages, pensions and insurance</t>
  </si>
  <si>
    <t>How to keep track of the money you are spending</t>
  </si>
  <si>
    <t>How people get paid and taxed</t>
  </si>
  <si>
    <t>How to avoid scams and financial crime</t>
  </si>
  <si>
    <t>How banks and credit cards work</t>
  </si>
  <si>
    <t>Knowing how much things like food or rent cost</t>
  </si>
  <si>
    <t>How to invest money</t>
  </si>
  <si>
    <t>How the national economy works</t>
  </si>
  <si>
    <t>How to make major financial purchases like a house</t>
  </si>
  <si>
    <t>Understanding which sources of financial information can be trusted</t>
  </si>
  <si>
    <t>The meaning of key financial terminology</t>
  </si>
  <si>
    <t>None of the above are important</t>
  </si>
  <si>
    <t>Which of the following, if any, do you think it is most important to learn at school? Select up to three of the following</t>
  </si>
  <si>
    <t xml:space="preserve"> How the national economy works</t>
  </si>
  <si>
    <t xml:space="preserve"> The meaning of key financial terminology</t>
  </si>
  <si>
    <t xml:space="preserve"> How to manage money</t>
  </si>
  <si>
    <t xml:space="preserve"> How to make major financial purchases like a house</t>
  </si>
  <si>
    <t xml:space="preserve"> How to avoid scams and financial crime</t>
  </si>
  <si>
    <t xml:space="preserve"> How to keep track of the money you are spending</t>
  </si>
  <si>
    <t xml:space="preserve"> Understanding which sources of financial information can be trusted</t>
  </si>
  <si>
    <t xml:space="preserve"> How people get paid and taxed</t>
  </si>
  <si>
    <t xml:space="preserve"> How banks and credit cards work</t>
  </si>
  <si>
    <t xml:space="preserve"> Knowing how much things like food or rent cost</t>
  </si>
  <si>
    <t xml:space="preserve"> Understanding financial products like mortgages, pensions and insurance</t>
  </si>
  <si>
    <t xml:space="preserve"> How to invest money</t>
  </si>
  <si>
    <t>This should be taught in Maths</t>
  </si>
  <si>
    <t>This should be taught but not in Maths</t>
  </si>
  <si>
    <t>This does not need to be taught at school</t>
  </si>
  <si>
    <t>Grid Summary: For each of the following, do you believe that it should be taught in Maths, another subject or not at all?</t>
  </si>
  <si>
    <t>For each of the following, do you believe that it should be taught in Maths, another subject or not at all?: How the national economy works</t>
  </si>
  <si>
    <t>For each of the following, do you believe that it should be taught in Maths, another subject or not at all?: The meaning of key financial terminology</t>
  </si>
  <si>
    <t>For each of the following, do you believe that it should be taught in Maths, another subject or not at all?: How to manage money</t>
  </si>
  <si>
    <t>For each of the following, do you believe that it should be taught in Maths, another subject or not at all?: How to make major financial purchases like a house</t>
  </si>
  <si>
    <t>For each of the following, do you believe that it should be taught in Maths, another subject or not at all?: How to avoid scams and financial crime</t>
  </si>
  <si>
    <t>For each of the following, do you believe that it should be taught in Maths, another subject or not at all?: How to keep track of the money you are spending</t>
  </si>
  <si>
    <t>For each of the following, do you believe that it should be taught in Maths, another subject or not at all?: Understanding which sources of financial information can be trusted</t>
  </si>
  <si>
    <t>For each of the following, do you believe that it should be taught in Maths, another subject or not at all?: How people get paid and taxed</t>
  </si>
  <si>
    <t>For each of the following, do you believe that it should be taught in Maths, another subject or not at all?: How banks and credit cards work</t>
  </si>
  <si>
    <t>For each of the following, do you believe that it should be taught in Maths, another subject or not at all?: Knowing how much things like food or rent cost</t>
  </si>
  <si>
    <t>For each of the following, do you believe that it should be taught in Maths, another subject or not at all?: Understanding financial products like mortgages, pensions and insurance</t>
  </si>
  <si>
    <t>For each of the following, do you believe that it should be taught in Maths, another subject or not at all?: How to invest money</t>
  </si>
  <si>
    <t>Schools should teach practical finance and how to manage money</t>
  </si>
  <si>
    <t>Schools should teach the maths needed to make good financial decisions</t>
  </si>
  <si>
    <t>It should be taught as part of maths</t>
  </si>
  <si>
    <t>It should be taught as part of citizenship or tutor time</t>
  </si>
  <si>
    <t>It should be taught as a standalone subject</t>
  </si>
  <si>
    <t>It should not be taught at school</t>
  </si>
  <si>
    <t xml:space="preserve"> If schools were to teach financial literacy, which of the following comes closest to your view?</t>
  </si>
  <si>
    <t xml:space="preserve"> I would trust my school teachers to teach me about finances</t>
  </si>
  <si>
    <t xml:space="preserve"> I often worry about my family’s money</t>
  </si>
  <si>
    <t xml:space="preserve"> Money is too complicated for people my age</t>
  </si>
  <si>
    <t>Do you agree or disagree with the following?: Money is too complicated for people my age</t>
  </si>
  <si>
    <t>Do you agree or disagree with the following?: I often worry about my family’s money</t>
  </si>
  <si>
    <t>Do you agree or disagree with the following?: I would trust my school teachers to teach me about finances</t>
  </si>
  <si>
    <t>You need to be good at maths to be good with money</t>
  </si>
  <si>
    <t>You can be good with money without being good at maths</t>
  </si>
  <si>
    <t>I expect learning about “financial literacy” would be much easier than learning other maths</t>
  </si>
  <si>
    <t>I expect learning about “financial literacy” would be no easier or harder than learning other maths</t>
  </si>
  <si>
    <t>I expect learning about “financial literacy” would be much harder than learning other maths</t>
  </si>
  <si>
    <t>Schools should teach how to manage money and savings</t>
  </si>
  <si>
    <t>Schools should teach how the economy works</t>
  </si>
  <si>
    <t>Schools should teach how to apply for financial products like credit cards or mortgages</t>
  </si>
  <si>
    <t>It is not important to teach any of these</t>
  </si>
  <si>
    <t>Which of the following would you say are important for schools to teach when it comes to “financial literacy”? Select all that apply </t>
  </si>
  <si>
    <t>I would be better off learning about finances and money from my parents rather than at school or online</t>
  </si>
  <si>
    <t>I would be better off learning about finances and money from school rather than from my parents or online</t>
  </si>
  <si>
    <t>I would be better off learning about finances and money from online sources rather than at school or from my parents</t>
  </si>
  <si>
    <t>Full Results</t>
  </si>
  <si>
    <t>11-18 years old in England</t>
  </si>
  <si>
    <t>Public First Poll for Maths Horizons Financial Literacy (11-18)</t>
  </si>
  <si>
    <t>All results are weighted using Iterative Proportional Fitting, or 'Raking'. The results are  weighted by interlocking age &amp; gender, region and parental social grade to Nationally Representative Proportions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</si>
</sst>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3"/>
      <color rgb="FF000000"/>
      <name val="Calibri"/>
      <family val="2"/>
    </font>
    <font>
      <i/>
      <sz val="13"/>
      <color rgb="FF000000"/>
      <name val="Calibri"/>
      <family val="2"/>
    </font>
    <font>
      <i/>
      <u/>
      <sz val="13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alcChain" Target="calcChain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abSelected="1" workbookViewId="0">
      <selection activeCell="F17" sqref="F17:M17"/>
    </sheetView>
  </sheetViews>
  <sheetFormatPr defaultColWidth="10.88671875" defaultRowHeight="14.4" x14ac:dyDescent="0.3"/>
  <sheetData>
    <row r="7" spans="6:12" ht="47.4" customHeight="1" x14ac:dyDescent="0.3">
      <c r="F7" s="25" t="s">
        <v>356</v>
      </c>
      <c r="G7" s="26"/>
      <c r="H7" s="26"/>
      <c r="I7" s="26"/>
      <c r="J7" s="26"/>
      <c r="K7" s="26"/>
      <c r="L7" s="26"/>
    </row>
    <row r="10" spans="6:12" ht="19.95" customHeight="1" x14ac:dyDescent="0.35">
      <c r="F10" s="2" t="s">
        <v>0</v>
      </c>
      <c r="K10" s="3" t="s">
        <v>1</v>
      </c>
    </row>
    <row r="11" spans="6:12" ht="19.95" customHeight="1" x14ac:dyDescent="0.35">
      <c r="F11" s="2" t="s">
        <v>2</v>
      </c>
      <c r="K11" s="3" t="s">
        <v>3</v>
      </c>
    </row>
    <row r="12" spans="6:12" ht="19.95" customHeight="1" x14ac:dyDescent="0.35">
      <c r="F12" s="2" t="s">
        <v>4</v>
      </c>
      <c r="K12" s="3" t="s">
        <v>355</v>
      </c>
    </row>
    <row r="13" spans="6:12" ht="19.95" customHeight="1" x14ac:dyDescent="0.35">
      <c r="F13" s="2" t="s">
        <v>5</v>
      </c>
      <c r="K13" s="3">
        <v>1999</v>
      </c>
    </row>
    <row r="14" spans="6:12" ht="18" x14ac:dyDescent="0.35">
      <c r="F14" s="2"/>
    </row>
    <row r="15" spans="6:12" ht="18" x14ac:dyDescent="0.35">
      <c r="F15" s="2"/>
    </row>
    <row r="16" spans="6:12" ht="18" x14ac:dyDescent="0.35">
      <c r="F16" s="2" t="s">
        <v>6</v>
      </c>
    </row>
    <row r="17" spans="6:13" ht="49.95" customHeight="1" x14ac:dyDescent="0.3">
      <c r="F17" s="27" t="s">
        <v>357</v>
      </c>
      <c r="G17" s="26"/>
      <c r="H17" s="26"/>
      <c r="I17" s="26"/>
      <c r="J17" s="26"/>
      <c r="K17" s="26"/>
      <c r="L17" s="26"/>
      <c r="M17" s="26"/>
    </row>
    <row r="19" spans="6:13" ht="30" customHeight="1" x14ac:dyDescent="0.3">
      <c r="F19" s="4" t="s">
        <v>7</v>
      </c>
    </row>
    <row r="20" spans="6:13" ht="17.399999999999999" x14ac:dyDescent="0.3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85"/>
  <sheetViews>
    <sheetView showGridLines="0" workbookViewId="0"/>
  </sheetViews>
  <sheetFormatPr defaultColWidth="10.88671875" defaultRowHeight="14.4" x14ac:dyDescent="0.3"/>
  <cols>
    <col min="4" max="4" width="100.77734375" customWidth="1"/>
    <col min="5" max="5" width="20.77734375" customWidth="1"/>
  </cols>
  <sheetData>
    <row r="2" spans="3:6" ht="40.049999999999997" customHeight="1" x14ac:dyDescent="0.3">
      <c r="D2" s="1" t="s">
        <v>8</v>
      </c>
    </row>
    <row r="6" spans="3:6" x14ac:dyDescent="0.3">
      <c r="D6" s="8" t="str">
        <f>HYPERLINK("#'Full Results'!A1", "Full Results")</f>
        <v>Full Results</v>
      </c>
    </row>
    <row r="8" spans="3:6" x14ac:dyDescent="0.3">
      <c r="D8" s="6" t="s">
        <v>9</v>
      </c>
      <c r="E8" s="6" t="s">
        <v>10</v>
      </c>
      <c r="F8" s="6" t="s">
        <v>11</v>
      </c>
    </row>
    <row r="9" spans="3:6" x14ac:dyDescent="0.3">
      <c r="C9">
        <v>1</v>
      </c>
      <c r="D9" s="8" t="str">
        <f>HYPERLINK("#'Table 1'!A1", "Which of the following would you say are your favourite subjects at school? Select up to three of the following")</f>
        <v>Which of the following would you say are your favourite subjects at school? Select up to three of the following</v>
      </c>
      <c r="E9" s="14" t="str">
        <f>HYPERLINK("#'Full Results'!A11", "11")</f>
        <v>11</v>
      </c>
      <c r="F9" t="s">
        <v>86</v>
      </c>
    </row>
    <row r="10" spans="3:6" x14ac:dyDescent="0.3">
      <c r="C10">
        <v>2</v>
      </c>
      <c r="D10" s="8" t="str">
        <f>HYPERLINK("#'Table 2'!A1", " Of those, which ONE would you say is your favourite subject overall? Select ONLY one")</f>
        <v xml:space="preserve"> Of those, which ONE would you say is your favourite subject overall? Select ONLY one</v>
      </c>
      <c r="E10" s="14" t="str">
        <f>HYPERLINK("#'Full Results'!A28", "28")</f>
        <v>28</v>
      </c>
      <c r="F10" t="s">
        <v>86</v>
      </c>
    </row>
    <row r="11" spans="3:6" x14ac:dyDescent="0.3">
      <c r="C11">
        <v>3</v>
      </c>
      <c r="D11" s="8" t="str">
        <f>HYPERLINK("#'Table 3'!A1", " Which of the following comes closest to your view?")</f>
        <v xml:space="preserve"> Which of the following comes closest to your view?</v>
      </c>
      <c r="E11" s="14" t="str">
        <f>HYPERLINK("#'Full Results'!A33", "33")</f>
        <v>33</v>
      </c>
      <c r="F11" t="s">
        <v>86</v>
      </c>
    </row>
    <row r="12" spans="3:6" x14ac:dyDescent="0.3">
      <c r="C12">
        <v>4</v>
      </c>
      <c r="D12" s="8" t="str">
        <f>HYPERLINK("#'Table 4'!A1", " How would you rate your ability in Maths?")</f>
        <v xml:space="preserve"> How would you rate your ability in Maths?</v>
      </c>
      <c r="E12" s="14" t="str">
        <f>HYPERLINK("#'Full Results'!A40", "40")</f>
        <v>40</v>
      </c>
      <c r="F12" t="s">
        <v>86</v>
      </c>
    </row>
    <row r="13" spans="3:6" x14ac:dyDescent="0.3">
      <c r="C13">
        <v>5</v>
      </c>
      <c r="D13" s="8" t="str">
        <f>HYPERLINK("#'Table 5'!A1", " Have you personally had a paid role, job or employment, which has made you money? This could be a role alongside school or over school holidays, and it could be ad hoc or consistent work, as long as it is a paid role")</f>
        <v xml:space="preserve"> Have you personally had a paid role, job or employment, which has made you money? This could be a role alongside school or over school holidays, and it could be ad hoc or consistent work, as long as it is a paid role</v>
      </c>
      <c r="E13" s="14" t="str">
        <f>HYPERLINK("#'Full Results'!A48", "48")</f>
        <v>48</v>
      </c>
      <c r="F13" t="s">
        <v>86</v>
      </c>
    </row>
    <row r="14" spans="3:6" x14ac:dyDescent="0.3">
      <c r="C14">
        <v>6</v>
      </c>
      <c r="D14" s="8" t="str">
        <f>HYPERLINK("#'Table 6'!A1", "Have you ever made money through any of the following? Please select all that apply")</f>
        <v>Have you ever made money through any of the following? Please select all that apply</v>
      </c>
      <c r="E14" s="14" t="str">
        <f>HYPERLINK("#'Full Results'!A55", "55")</f>
        <v>55</v>
      </c>
      <c r="F14" t="s">
        <v>86</v>
      </c>
    </row>
    <row r="15" spans="3:6" x14ac:dyDescent="0.3">
      <c r="C15">
        <v>7</v>
      </c>
      <c r="D15" s="8" t="str">
        <f>HYPERLINK("#'Table 7'!A1", " Do you receive money from your parents/carers or a relative? ")</f>
        <v xml:space="preserve"> Do you receive money from your parents/carers or a relative? </v>
      </c>
      <c r="E15" s="14" t="str">
        <f>HYPERLINK("#'Full Results'!A69", "69")</f>
        <v>69</v>
      </c>
      <c r="F15" t="s">
        <v>86</v>
      </c>
    </row>
    <row r="16" spans="3:6" x14ac:dyDescent="0.3">
      <c r="C16">
        <v>8</v>
      </c>
      <c r="D16" s="8" t="str">
        <f>HYPERLINK("#'Table 8'!A1", " Which of the following best describes your approach to money?")</f>
        <v xml:space="preserve"> Which of the following best describes your approach to money?</v>
      </c>
      <c r="E16" s="14" t="str">
        <f>HYPERLINK("#'Full Results'!A76", "76")</f>
        <v>76</v>
      </c>
      <c r="F16" t="s">
        <v>86</v>
      </c>
    </row>
    <row r="17" spans="3:6" x14ac:dyDescent="0.3">
      <c r="C17">
        <v>9</v>
      </c>
      <c r="D17" s="8" t="str">
        <f>HYPERLINK("#'Table 9'!A1", " Have you or your immediate family ever been a victim of a financial scam or crime?")</f>
        <v xml:space="preserve"> Have you or your immediate family ever been a victim of a financial scam or crime?</v>
      </c>
      <c r="E17" s="14" t="str">
        <f>HYPERLINK("#'Full Results'!A84", "84")</f>
        <v>84</v>
      </c>
      <c r="F17" t="s">
        <v>86</v>
      </c>
    </row>
    <row r="18" spans="3:6" x14ac:dyDescent="0.3">
      <c r="C18">
        <v>10</v>
      </c>
      <c r="D18" s="8" t="str">
        <f>HYPERLINK("#'Table 10'!A1", " If you needed to make a financial decision (like choosing a phone plan or saving money), who or what would you turn to for advice first?")</f>
        <v xml:space="preserve"> If you needed to make a financial decision (like choosing a phone plan or saving money), who or what would you turn to for advice first?</v>
      </c>
      <c r="E18" s="14" t="str">
        <f>HYPERLINK("#'Full Results'!A91", "91")</f>
        <v>91</v>
      </c>
      <c r="F18" t="s">
        <v>86</v>
      </c>
    </row>
    <row r="19" spans="3:6" x14ac:dyDescent="0.3">
      <c r="C19">
        <v>11</v>
      </c>
      <c r="D19" s="8" t="str">
        <f>HYPERLINK("#'Table 11'!A1", " Do you talk about money and finances with your parents/carers? E.g. at the dinner table, conversations about money")</f>
        <v xml:space="preserve"> Do you talk about money and finances with your parents/carers? E.g. at the dinner table, conversations about money</v>
      </c>
      <c r="E19" s="14" t="str">
        <f>HYPERLINK("#'Full Results'!A100", "100")</f>
        <v>100</v>
      </c>
      <c r="F19" t="s">
        <v>86</v>
      </c>
    </row>
    <row r="20" spans="3:6" x14ac:dyDescent="0.3">
      <c r="C20">
        <v>12</v>
      </c>
      <c r="D20" s="8" t="str">
        <f>HYPERLINK("#'Table 12'!A1", " Do you talk about economics or financial markets with your parents/carers? E.g. at the dinner table, when home from school")</f>
        <v xml:space="preserve"> Do you talk about economics or financial markets with your parents/carers? E.g. at the dinner table, when home from school</v>
      </c>
      <c r="E20" s="14" t="str">
        <f>HYPERLINK("#'Full Results'!A108", "108")</f>
        <v>108</v>
      </c>
      <c r="F20" t="s">
        <v>86</v>
      </c>
    </row>
    <row r="21" spans="3:6" x14ac:dyDescent="0.3">
      <c r="C21">
        <v>13</v>
      </c>
      <c r="D21" s="8" t="str">
        <f>HYPERLINK("#'Table 13'!A1", " From what you know, how much does the average house in the UK cost to buy?")</f>
        <v xml:space="preserve"> From what you know, how much does the average house in the UK cost to buy?</v>
      </c>
      <c r="E21" s="14" t="str">
        <f>HYPERLINK("#'Full Results'!A116", "116")</f>
        <v>116</v>
      </c>
      <c r="F21" t="s">
        <v>86</v>
      </c>
    </row>
    <row r="22" spans="3:6" x14ac:dyDescent="0.3">
      <c r="C22">
        <v>14</v>
      </c>
      <c r="D22" s="8" t="str">
        <f>HYPERLINK("#'Table 14'!A1", " From what you know, what is the average annual salary in the UK?")</f>
        <v xml:space="preserve"> From what you know, what is the average annual salary in the UK?</v>
      </c>
      <c r="E22" s="14" t="str">
        <f>HYPERLINK("#'Full Results'!A133", "133")</f>
        <v>133</v>
      </c>
      <c r="F22" t="s">
        <v>86</v>
      </c>
    </row>
    <row r="23" spans="3:6" x14ac:dyDescent="0.3">
      <c r="C23">
        <v>15</v>
      </c>
      <c r="D23" s="8" t="str">
        <f>HYPERLINK("#'Table 15'!A1", "Grid Summary: Do you agree or disagree with the following?")</f>
        <v>Grid Summary: Do you agree or disagree with the following?</v>
      </c>
      <c r="E23" s="7"/>
      <c r="F23" t="s">
        <v>86</v>
      </c>
    </row>
    <row r="24" spans="3:6" x14ac:dyDescent="0.3">
      <c r="C24">
        <v>16</v>
      </c>
      <c r="D24" s="8" t="str">
        <f>HYPERLINK("#'Table 16'!A1", "Do you agree or disagree with the following?: I expect I will be in the top 10% of earners one day")</f>
        <v>Do you agree or disagree with the following?: I expect I will be in the top 10% of earners one day</v>
      </c>
      <c r="E24" s="14" t="str">
        <f>HYPERLINK("#'Full Results'!A146", "146")</f>
        <v>146</v>
      </c>
      <c r="F24" t="s">
        <v>86</v>
      </c>
    </row>
    <row r="25" spans="3:6" x14ac:dyDescent="0.3">
      <c r="C25">
        <v>17</v>
      </c>
      <c r="D25" s="8" t="str">
        <f>HYPERLINK("#'Table 17'!A1", "Do you agree or disagree with the following?: I expect I will run a business when I am older")</f>
        <v>Do you agree or disagree with the following?: I expect I will run a business when I am older</v>
      </c>
      <c r="E25" s="14" t="str">
        <f>HYPERLINK("#'Full Results'!A158", "158")</f>
        <v>158</v>
      </c>
      <c r="F25" t="s">
        <v>86</v>
      </c>
    </row>
    <row r="26" spans="3:6" x14ac:dyDescent="0.3">
      <c r="C26">
        <v>18</v>
      </c>
      <c r="D26" s="8" t="str">
        <f>HYPERLINK("#'Table 18'!A1", "Do you agree or disagree with the following?: I expect I will own my own house")</f>
        <v>Do you agree or disagree with the following?: I expect I will own my own house</v>
      </c>
      <c r="E26" s="14" t="str">
        <f>HYPERLINK("#'Full Results'!A170", "170")</f>
        <v>170</v>
      </c>
      <c r="F26" t="s">
        <v>86</v>
      </c>
    </row>
    <row r="27" spans="3:6" x14ac:dyDescent="0.3">
      <c r="C27">
        <v>19</v>
      </c>
      <c r="D27" s="8" t="str">
        <f>HYPERLINK("#'Table 19'!A1", "Do you agree or disagree with the following?: I expect I will invest in stocks and shares")</f>
        <v>Do you agree or disagree with the following?: I expect I will invest in stocks and shares</v>
      </c>
      <c r="E27" s="14" t="str">
        <f>HYPERLINK("#'Full Results'!A182", "182")</f>
        <v>182</v>
      </c>
      <c r="F27" t="s">
        <v>86</v>
      </c>
    </row>
    <row r="28" spans="3:6" x14ac:dyDescent="0.3">
      <c r="C28">
        <v>20</v>
      </c>
      <c r="D28" s="8" t="str">
        <f>HYPERLINK("#'Table 20'!A1", " Which of the following best describes how you feel about being an adult and leaving school?")</f>
        <v xml:space="preserve"> Which of the following best describes how you feel about being an adult and leaving school?</v>
      </c>
      <c r="E28" s="14" t="str">
        <f>HYPERLINK("#'Full Results'!A194", "194")</f>
        <v>194</v>
      </c>
      <c r="F28" t="s">
        <v>86</v>
      </c>
    </row>
    <row r="29" spans="3:6" x14ac:dyDescent="0.3">
      <c r="C29">
        <v>21</v>
      </c>
      <c r="D29" s="8" t="str">
        <f>HYPERLINK("#'Table 21'!A1", " Which of the following comes closest to your view on being an adult?")</f>
        <v xml:space="preserve"> Which of the following comes closest to your view on being an adult?</v>
      </c>
      <c r="E29" s="14" t="str">
        <f>HYPERLINK("#'Full Results'!A202", "202")</f>
        <v>202</v>
      </c>
      <c r="F29" t="s">
        <v>86</v>
      </c>
    </row>
    <row r="30" spans="3:6" x14ac:dyDescent="0.3">
      <c r="C30">
        <v>22</v>
      </c>
      <c r="D30" s="8" t="str">
        <f>HYPERLINK("#'Table 22'!A1", " Which of the following comes closest to your view?")</f>
        <v xml:space="preserve"> Which of the following comes closest to your view?</v>
      </c>
      <c r="E30" s="14" t="str">
        <f>HYPERLINK("#'Full Results'!A209", "209")</f>
        <v>209</v>
      </c>
      <c r="F30" t="s">
        <v>86</v>
      </c>
    </row>
    <row r="31" spans="3:6" x14ac:dyDescent="0.3">
      <c r="C31">
        <v>23</v>
      </c>
      <c r="D31" s="8" t="str">
        <f>HYPERLINK("#'Table 23'!A1", " Which of the following comes closest to your view?")</f>
        <v xml:space="preserve"> Which of the following comes closest to your view?</v>
      </c>
      <c r="E31" s="14" t="str">
        <f>HYPERLINK("#'Full Results'!A216", "216")</f>
        <v>216</v>
      </c>
      <c r="F31" t="s">
        <v>86</v>
      </c>
    </row>
    <row r="32" spans="3:6" x14ac:dyDescent="0.3">
      <c r="C32">
        <v>24</v>
      </c>
      <c r="D32" s="8" t="str">
        <f>HYPERLINK("#'Table 24'!A1", " In general, would you say that you enjoy school?")</f>
        <v xml:space="preserve"> In general, would you say that you enjoy school?</v>
      </c>
      <c r="E32" s="14" t="str">
        <f>HYPERLINK("#'Full Results'!A223", "223")</f>
        <v>223</v>
      </c>
      <c r="F32" t="s">
        <v>86</v>
      </c>
    </row>
    <row r="33" spans="3:6" x14ac:dyDescent="0.3">
      <c r="C33">
        <v>25</v>
      </c>
      <c r="D33" s="8" t="str">
        <f>HYPERLINK("#'Table 25'!A1", " Which of the following best describes how you fit in with the rest of your class on your school performance?")</f>
        <v xml:space="preserve"> Which of the following best describes how you fit in with the rest of your class on your school performance?</v>
      </c>
      <c r="E33" s="14" t="str">
        <f>HYPERLINK("#'Full Results'!A232", "232")</f>
        <v>232</v>
      </c>
      <c r="F33" t="s">
        <v>86</v>
      </c>
    </row>
    <row r="34" spans="3:6" x14ac:dyDescent="0.3">
      <c r="C34">
        <v>26</v>
      </c>
      <c r="D34" s="8" t="str">
        <f>HYPERLINK("#'Table 26'!A1", " Which of the following best describes how you fit in with the rest of your class on your school attendance?  ")</f>
        <v xml:space="preserve"> Which of the following best describes how you fit in with the rest of your class on your school attendance?  </v>
      </c>
      <c r="E34" s="14" t="str">
        <f>HYPERLINK("#'Full Results'!A239", "239")</f>
        <v>239</v>
      </c>
      <c r="F34" t="s">
        <v>86</v>
      </c>
    </row>
    <row r="35" spans="3:6" x14ac:dyDescent="0.3">
      <c r="C35">
        <v>27</v>
      </c>
      <c r="D35" s="8" t="str">
        <f>HYPERLINK("#'Table 27'!A1", "Grid Summary: Do you agree or disagree with the following?")</f>
        <v>Grid Summary: Do you agree or disagree with the following?</v>
      </c>
      <c r="E35" s="7"/>
      <c r="F35" t="s">
        <v>86</v>
      </c>
    </row>
    <row r="36" spans="3:6" x14ac:dyDescent="0.3">
      <c r="C36">
        <v>28</v>
      </c>
      <c r="D36" s="8" t="str">
        <f>HYPERLINK("#'Table 28'!A1", "Do you agree or disagree with the following?: I enjoy maths and want to keep learning more of it")</f>
        <v>Do you agree or disagree with the following?: I enjoy maths and want to keep learning more of it</v>
      </c>
      <c r="E36" s="14" t="str">
        <f>HYPERLINK("#'Full Results'!A246", "246")</f>
        <v>246</v>
      </c>
      <c r="F36" t="s">
        <v>86</v>
      </c>
    </row>
    <row r="37" spans="3:6" x14ac:dyDescent="0.3">
      <c r="C37">
        <v>29</v>
      </c>
      <c r="D37" s="8" t="str">
        <f>HYPERLINK("#'Table 29'!A1", "Do you agree or disagree with the following?: I find maths difficult and often feel stuck when I try to use it")</f>
        <v>Do you agree or disagree with the following?: I find maths difficult and often feel stuck when I try to use it</v>
      </c>
      <c r="E37" s="14" t="str">
        <f>HYPERLINK("#'Full Results'!A258", "258")</f>
        <v>258</v>
      </c>
      <c r="F37" t="s">
        <v>86</v>
      </c>
    </row>
    <row r="38" spans="3:6" x14ac:dyDescent="0.3">
      <c r="C38">
        <v>30</v>
      </c>
      <c r="D38" s="8" t="str">
        <f>HYPERLINK("#'Table 30'!A1", "Do you agree or disagree with the following?: Being good at maths will help me get the job I want in the future")</f>
        <v>Do you agree or disagree with the following?: Being good at maths will help me get the job I want in the future</v>
      </c>
      <c r="E38" s="14" t="str">
        <f>HYPERLINK("#'Full Results'!A270", "270")</f>
        <v>270</v>
      </c>
      <c r="F38" t="s">
        <v>86</v>
      </c>
    </row>
    <row r="39" spans="3:6" x14ac:dyDescent="0.3">
      <c r="C39">
        <v>31</v>
      </c>
      <c r="D39" s="8" t="str">
        <f>HYPERLINK("#'Table 31'!A1", "Do you agree or disagree with the following?: I don’t pay attention in maths because I don’t think it is useful for life after school.")</f>
        <v>Do you agree or disagree with the following?: I don’t pay attention in maths because I don’t think it is useful for life after school.</v>
      </c>
      <c r="E39" s="14" t="str">
        <f>HYPERLINK("#'Full Results'!A282", "282")</f>
        <v>282</v>
      </c>
      <c r="F39" t="s">
        <v>86</v>
      </c>
    </row>
    <row r="40" spans="3:6" x14ac:dyDescent="0.3">
      <c r="C40">
        <v>32</v>
      </c>
      <c r="D40" s="8" t="str">
        <f>HYPERLINK("#'Table 32'!A1", "Do you agree or disagree with the following?: I tend to get anxious when having to do maths on the spot")</f>
        <v>Do you agree or disagree with the following?: I tend to get anxious when having to do maths on the spot</v>
      </c>
      <c r="E40" s="14" t="str">
        <f>HYPERLINK("#'Full Results'!A294", "294")</f>
        <v>294</v>
      </c>
      <c r="F40" t="s">
        <v>86</v>
      </c>
    </row>
    <row r="41" spans="3:6" x14ac:dyDescent="0.3">
      <c r="C41">
        <v>33</v>
      </c>
      <c r="D41" s="8" t="str">
        <f>HYPERLINK("#'Table 33'!A1", "Do you agree or disagree with the following?: I rarely use maths outside of school")</f>
        <v>Do you agree or disagree with the following?: I rarely use maths outside of school</v>
      </c>
      <c r="E41" s="14" t="str">
        <f>HYPERLINK("#'Full Results'!A306", "306")</f>
        <v>306</v>
      </c>
      <c r="F41" t="s">
        <v>86</v>
      </c>
    </row>
    <row r="42" spans="3:6" x14ac:dyDescent="0.3">
      <c r="C42">
        <v>34</v>
      </c>
      <c r="D42" s="8" t="str">
        <f>HYPERLINK("#'Table 34'!A1", "Do you agree or disagree with the following?: I would like a job that involves a lot of numbers")</f>
        <v>Do you agree or disagree with the following?: I would like a job that involves a lot of numbers</v>
      </c>
      <c r="E42" s="14" t="str">
        <f>HYPERLINK("#'Full Results'!A318", "318")</f>
        <v>318</v>
      </c>
      <c r="F42" t="s">
        <v>86</v>
      </c>
    </row>
    <row r="43" spans="3:6" x14ac:dyDescent="0.3">
      <c r="C43">
        <v>35</v>
      </c>
      <c r="D43" s="8" t="str">
        <f>HYPERLINK("#'Table 35'!A1", " Which of the following comes closest to your view?")</f>
        <v xml:space="preserve"> Which of the following comes closest to your view?</v>
      </c>
      <c r="E43" s="14" t="str">
        <f>HYPERLINK("#'Full Results'!A330", "330")</f>
        <v>330</v>
      </c>
      <c r="F43" t="s">
        <v>86</v>
      </c>
    </row>
    <row r="44" spans="3:6" x14ac:dyDescent="0.3">
      <c r="C44">
        <v>36</v>
      </c>
      <c r="D44" s="8" t="str">
        <f>HYPERLINK("#'Table 36'!A1", "Which of the following, if any, would you use to describe the maths education you receive at school? Select any which apply")</f>
        <v>Which of the following, if any, would you use to describe the maths education you receive at school? Select any which apply</v>
      </c>
      <c r="E44" s="14" t="str">
        <f>HYPERLINK("#'Full Results'!A337", "337")</f>
        <v>337</v>
      </c>
      <c r="F44" t="s">
        <v>86</v>
      </c>
    </row>
    <row r="45" spans="3:6" x14ac:dyDescent="0.3">
      <c r="C45">
        <v>37</v>
      </c>
      <c r="D45" s="8" t="str">
        <f>HYPERLINK("#'Table 37'!A1", "Which of the following would you say are the most important reasons to teach Maths at school? Select up to three of the following")</f>
        <v>Which of the following would you say are the most important reasons to teach Maths at school? Select up to three of the following</v>
      </c>
      <c r="E45" s="14" t="str">
        <f>HYPERLINK("#'Full Results'!A352", "352")</f>
        <v>352</v>
      </c>
      <c r="F45" t="s">
        <v>86</v>
      </c>
    </row>
    <row r="46" spans="3:6" x14ac:dyDescent="0.3">
      <c r="C46">
        <v>38</v>
      </c>
      <c r="D46" s="8" t="str">
        <f>HYPERLINK("#'Table 38'!A1", "Grid Summary: Do you agree or disagree with the following?")</f>
        <v>Grid Summary: Do you agree or disagree with the following?</v>
      </c>
      <c r="E46" s="7"/>
      <c r="F46" t="s">
        <v>86</v>
      </c>
    </row>
    <row r="47" spans="3:6" x14ac:dyDescent="0.3">
      <c r="C47">
        <v>39</v>
      </c>
      <c r="D47" s="8" t="str">
        <f>HYPERLINK("#'Table 39'!A1", "Do you agree or disagree with the following?: I can see how the Maths I learn is useful when I leave school")</f>
        <v>Do you agree or disagree with the following?: I can see how the Maths I learn is useful when I leave school</v>
      </c>
      <c r="E47" s="14" t="str">
        <f>HYPERLINK("#'Full Results'!A364", "364")</f>
        <v>364</v>
      </c>
      <c r="F47" t="s">
        <v>86</v>
      </c>
    </row>
    <row r="48" spans="3:6" x14ac:dyDescent="0.3">
      <c r="C48">
        <v>40</v>
      </c>
      <c r="D48" s="8" t="str">
        <f>HYPERLINK("#'Table 40'!A1", "Do you agree or disagree with the following?: Maths often feels too abstract or disconnected from everyday life")</f>
        <v>Do you agree or disagree with the following?: Maths often feels too abstract or disconnected from everyday life</v>
      </c>
      <c r="E48" s="14" t="str">
        <f>HYPERLINK("#'Full Results'!A376", "376")</f>
        <v>376</v>
      </c>
      <c r="F48" t="s">
        <v>86</v>
      </c>
    </row>
    <row r="49" spans="3:6" x14ac:dyDescent="0.3">
      <c r="C49">
        <v>41</v>
      </c>
      <c r="D49" s="8" t="str">
        <f>HYPERLINK("#'Table 41'!A1", "Do you agree or disagree with the following?: I think maths would be more interesting if it related more to real-world situations")</f>
        <v>Do you agree or disagree with the following?: I think maths would be more interesting if it related more to real-world situations</v>
      </c>
      <c r="E49" s="14" t="str">
        <f>HYPERLINK("#'Full Results'!A388", "388")</f>
        <v>388</v>
      </c>
      <c r="F49" t="s">
        <v>86</v>
      </c>
    </row>
    <row r="50" spans="3:6" x14ac:dyDescent="0.3">
      <c r="C50">
        <v>42</v>
      </c>
      <c r="D50" s="8" t="str">
        <f>HYPERLINK("#'Table 42'!A1", "Do you agree or disagree with the following?: I’m not really sure what the maths I learn is meant to be used for")</f>
        <v>Do you agree or disagree with the following?: I’m not really sure what the maths I learn is meant to be used for</v>
      </c>
      <c r="E50" s="14" t="str">
        <f>HYPERLINK("#'Full Results'!A400", "400")</f>
        <v>400</v>
      </c>
      <c r="F50" t="s">
        <v>86</v>
      </c>
    </row>
    <row r="51" spans="3:6" x14ac:dyDescent="0.3">
      <c r="C51">
        <v>43</v>
      </c>
      <c r="D51" s="8" t="str">
        <f>HYPERLINK("#'Table 43'!A1", "Do you agree or disagree with the following?: Beyond basic sums there is not much point in teaching maths at school")</f>
        <v>Do you agree or disagree with the following?: Beyond basic sums there is not much point in teaching maths at school</v>
      </c>
      <c r="E51" s="14" t="str">
        <f>HYPERLINK("#'Full Results'!A412", "412")</f>
        <v>412</v>
      </c>
      <c r="F51" t="s">
        <v>86</v>
      </c>
    </row>
    <row r="52" spans="3:6" x14ac:dyDescent="0.3">
      <c r="C52">
        <v>44</v>
      </c>
      <c r="D52" s="8" t="str">
        <f>HYPERLINK("#'Table 44'!A1", "Do you agree or disagree with the following?: Maths at school feels too focused on exams and not enough on real life")</f>
        <v>Do you agree or disagree with the following?: Maths at school feels too focused on exams and not enough on real life</v>
      </c>
      <c r="E52" s="14" t="str">
        <f>HYPERLINK("#'Full Results'!A424", "424")</f>
        <v>424</v>
      </c>
      <c r="F52" t="s">
        <v>86</v>
      </c>
    </row>
    <row r="53" spans="3:6" x14ac:dyDescent="0.3">
      <c r="C53">
        <v>45</v>
      </c>
      <c r="D53" s="8" t="str">
        <f>HYPERLINK("#'Table 45'!A1", "Grid Summary: For each of the following, please indicate if you think it is important or unimportant for schools to teach?  ")</f>
        <v>Grid Summary: For each of the following, please indicate if you think it is important or unimportant for schools to teach?  </v>
      </c>
      <c r="E53" s="7"/>
      <c r="F53" t="s">
        <v>86</v>
      </c>
    </row>
    <row r="54" spans="3:6" x14ac:dyDescent="0.3">
      <c r="C54">
        <v>46</v>
      </c>
      <c r="D54" s="8" t="str">
        <f>HYPERLINK("#'Table 46'!A1", "For each of the following, please indicate if you think it is important or unimportant for schools to teach?  : Financial literacy")</f>
        <v>For each of the following, please indicate if you think it is important or unimportant for schools to teach?  : Financial literacy</v>
      </c>
      <c r="E54" s="14" t="str">
        <f>HYPERLINK("#'Full Results'!A436", "436")</f>
        <v>436</v>
      </c>
      <c r="F54" t="s">
        <v>86</v>
      </c>
    </row>
    <row r="55" spans="3:6" x14ac:dyDescent="0.3">
      <c r="C55">
        <v>47</v>
      </c>
      <c r="D55" s="8" t="str">
        <f>HYPERLINK("#'Table 47'!A1", "For each of the following, please indicate if you think it is important or unimportant for schools to teach?  : UK laws")</f>
        <v>For each of the following, please indicate if you think it is important or unimportant for schools to teach?  : UK laws</v>
      </c>
      <c r="E55" s="14" t="str">
        <f>HYPERLINK("#'Full Results'!A446", "446")</f>
        <v>446</v>
      </c>
      <c r="F55" t="s">
        <v>86</v>
      </c>
    </row>
    <row r="56" spans="3:6" x14ac:dyDescent="0.3">
      <c r="C56">
        <v>48</v>
      </c>
      <c r="D56" s="8" t="str">
        <f>HYPERLINK("#'Table 48'!A1", "For each of the following, please indicate if you think it is important or unimportant for schools to teach?  : Mental mathematics")</f>
        <v>For each of the following, please indicate if you think it is important or unimportant for schools to teach?  : Mental mathematics</v>
      </c>
      <c r="E56" s="14" t="str">
        <f>HYPERLINK("#'Full Results'!A456", "456")</f>
        <v>456</v>
      </c>
      <c r="F56" t="s">
        <v>86</v>
      </c>
    </row>
    <row r="57" spans="3:6" x14ac:dyDescent="0.3">
      <c r="C57">
        <v>49</v>
      </c>
      <c r="D57" s="8" t="str">
        <f>HYPERLINK("#'Table 49'!A1", "For each of the following, please indicate if you think it is important or unimportant for schools to teach?  : Coding and computing")</f>
        <v>For each of the following, please indicate if you think it is important or unimportant for schools to teach?  : Coding and computing</v>
      </c>
      <c r="E57" s="14" t="str">
        <f>HYPERLINK("#'Full Results'!A466", "466")</f>
        <v>466</v>
      </c>
      <c r="F57" t="s">
        <v>86</v>
      </c>
    </row>
    <row r="58" spans="3:6" x14ac:dyDescent="0.3">
      <c r="C58">
        <v>50</v>
      </c>
      <c r="D58" s="8" t="str">
        <f>HYPERLINK("#'Table 50'!A1", "For each of the following, please indicate if you think it is important or unimportant for schools to teach?  : Statistics")</f>
        <v>For each of the following, please indicate if you think it is important or unimportant for schools to teach?  : Statistics</v>
      </c>
      <c r="E58" s="14" t="str">
        <f>HYPERLINK("#'Full Results'!A476", "476")</f>
        <v>476</v>
      </c>
      <c r="F58" t="s">
        <v>86</v>
      </c>
    </row>
    <row r="59" spans="3:6" x14ac:dyDescent="0.3">
      <c r="C59">
        <v>51</v>
      </c>
      <c r="D59" s="8" t="str">
        <f>HYPERLINK("#'Table 51'!A1", "For each of the following, please indicate if you think it is important or unimportant for schools to teach?  : Sex and relationships")</f>
        <v>For each of the following, please indicate if you think it is important or unimportant for schools to teach?  : Sex and relationships</v>
      </c>
      <c r="E59" s="14" t="str">
        <f>HYPERLINK("#'Full Results'!A486", "486")</f>
        <v>486</v>
      </c>
      <c r="F59" t="s">
        <v>86</v>
      </c>
    </row>
    <row r="60" spans="3:6" x14ac:dyDescent="0.3">
      <c r="C60">
        <v>52</v>
      </c>
      <c r="D60" s="8" t="str">
        <f>HYPERLINK("#'Table 52'!A1", "For each of the following, please indicate if you think it is important or unimportant for schools to teach?  : Employability skills")</f>
        <v>For each of the following, please indicate if you think it is important or unimportant for schools to teach?  : Employability skills</v>
      </c>
      <c r="E60" s="14" t="str">
        <f>HYPERLINK("#'Full Results'!A496", "496")</f>
        <v>496</v>
      </c>
      <c r="F60" t="s">
        <v>86</v>
      </c>
    </row>
    <row r="61" spans="3:6" x14ac:dyDescent="0.3">
      <c r="C61">
        <v>53</v>
      </c>
      <c r="D61" s="8" t="str">
        <f>HYPERLINK("#'Table 53'!A1", " Would you say you already learn about money and finances at school?")</f>
        <v xml:space="preserve"> Would you say you already learn about money and finances at school?</v>
      </c>
      <c r="E61" s="14" t="str">
        <f>HYPERLINK("#'Full Results'!A506", "506")</f>
        <v>506</v>
      </c>
      <c r="F61" t="s">
        <v>86</v>
      </c>
    </row>
    <row r="62" spans="3:6" x14ac:dyDescent="0.3">
      <c r="C62">
        <v>54</v>
      </c>
      <c r="D62" s="8" t="str">
        <f>HYPERLINK("#'Table 54'!A1", "Which of the following, if any, do you think it is most important to learn at school? Select up to three of the following")</f>
        <v>Which of the following, if any, do you think it is most important to learn at school? Select up to three of the following</v>
      </c>
      <c r="E62" s="14" t="str">
        <f>HYPERLINK("#'Full Results'!A513", "513")</f>
        <v>513</v>
      </c>
      <c r="F62" t="s">
        <v>86</v>
      </c>
    </row>
    <row r="63" spans="3:6" x14ac:dyDescent="0.3">
      <c r="C63">
        <v>55</v>
      </c>
      <c r="D63" s="8" t="str">
        <f>HYPERLINK("#'Table 55'!A1", "Grid Summary: For each of the following, do you believe that it should be taught in Maths, another subject or not at all?")</f>
        <v>Grid Summary: For each of the following, do you believe that it should be taught in Maths, another subject or not at all?</v>
      </c>
      <c r="E63" s="7"/>
      <c r="F63" t="s">
        <v>86</v>
      </c>
    </row>
    <row r="64" spans="3:6" x14ac:dyDescent="0.3">
      <c r="C64">
        <v>56</v>
      </c>
      <c r="D64" s="8" t="str">
        <f>HYPERLINK("#'Table 56'!A1", "For each of the following, do you believe that it should be taught in Maths, another subject or not at all?: How the national economy works")</f>
        <v>For each of the following, do you believe that it should be taught in Maths, another subject or not at all?: How the national economy works</v>
      </c>
      <c r="E64" s="14" t="str">
        <f>HYPERLINK("#'Full Results'!A530", "530")</f>
        <v>530</v>
      </c>
      <c r="F64" t="s">
        <v>86</v>
      </c>
    </row>
    <row r="65" spans="3:6" x14ac:dyDescent="0.3">
      <c r="C65">
        <v>57</v>
      </c>
      <c r="D65" s="8" t="str">
        <f>HYPERLINK("#'Table 57'!A1", "For each of the following, do you believe that it should be taught in Maths, another subject or not at all?: The meaning of key financial terminology")</f>
        <v>For each of the following, do you believe that it should be taught in Maths, another subject or not at all?: The meaning of key financial terminology</v>
      </c>
      <c r="E65" s="14" t="str">
        <f>HYPERLINK("#'Full Results'!A537", "537")</f>
        <v>537</v>
      </c>
      <c r="F65" t="s">
        <v>86</v>
      </c>
    </row>
    <row r="66" spans="3:6" x14ac:dyDescent="0.3">
      <c r="C66">
        <v>58</v>
      </c>
      <c r="D66" s="8" t="str">
        <f>HYPERLINK("#'Table 58'!A1", "For each of the following, do you believe that it should be taught in Maths, another subject or not at all?: How to manage money")</f>
        <v>For each of the following, do you believe that it should be taught in Maths, another subject or not at all?: How to manage money</v>
      </c>
      <c r="E66" s="14" t="str">
        <f>HYPERLINK("#'Full Results'!A544", "544")</f>
        <v>544</v>
      </c>
      <c r="F66" t="s">
        <v>86</v>
      </c>
    </row>
    <row r="67" spans="3:6" x14ac:dyDescent="0.3">
      <c r="C67">
        <v>59</v>
      </c>
      <c r="D67" s="8" t="str">
        <f>HYPERLINK("#'Table 59'!A1", "For each of the following, do you believe that it should be taught in Maths, another subject or not at all?: How to make major financial purchases like a house")</f>
        <v>For each of the following, do you believe that it should be taught in Maths, another subject or not at all?: How to make major financial purchases like a house</v>
      </c>
      <c r="E67" s="14" t="str">
        <f>HYPERLINK("#'Full Results'!A551", "551")</f>
        <v>551</v>
      </c>
      <c r="F67" t="s">
        <v>86</v>
      </c>
    </row>
    <row r="68" spans="3:6" x14ac:dyDescent="0.3">
      <c r="C68">
        <v>60</v>
      </c>
      <c r="D68" s="8" t="str">
        <f>HYPERLINK("#'Table 60'!A1", "For each of the following, do you believe that it should be taught in Maths, another subject or not at all?: How to avoid scams and financial crime")</f>
        <v>For each of the following, do you believe that it should be taught in Maths, another subject or not at all?: How to avoid scams and financial crime</v>
      </c>
      <c r="E68" s="14" t="str">
        <f>HYPERLINK("#'Full Results'!A558", "558")</f>
        <v>558</v>
      </c>
      <c r="F68" t="s">
        <v>86</v>
      </c>
    </row>
    <row r="69" spans="3:6" x14ac:dyDescent="0.3">
      <c r="C69">
        <v>61</v>
      </c>
      <c r="D69" s="8" t="str">
        <f>HYPERLINK("#'Table 61'!A1", "For each of the following, do you believe that it should be taught in Maths, another subject or not at all?: How to keep track of the money you are spending")</f>
        <v>For each of the following, do you believe that it should be taught in Maths, another subject or not at all?: How to keep track of the money you are spending</v>
      </c>
      <c r="E69" s="14" t="str">
        <f>HYPERLINK("#'Full Results'!A565", "565")</f>
        <v>565</v>
      </c>
      <c r="F69" t="s">
        <v>86</v>
      </c>
    </row>
    <row r="70" spans="3:6" x14ac:dyDescent="0.3">
      <c r="C70">
        <v>62</v>
      </c>
      <c r="D70" s="8" t="str">
        <f>HYPERLINK("#'Table 62'!A1", "For each of the following, do you believe that it should be taught in Maths, another subject or not at all?: Understanding which sources of financial information can be trusted")</f>
        <v>For each of the following, do you believe that it should be taught in Maths, another subject or not at all?: Understanding which sources of financial information can be trusted</v>
      </c>
      <c r="E70" s="14" t="str">
        <f>HYPERLINK("#'Full Results'!A572", "572")</f>
        <v>572</v>
      </c>
      <c r="F70" t="s">
        <v>86</v>
      </c>
    </row>
    <row r="71" spans="3:6" x14ac:dyDescent="0.3">
      <c r="C71">
        <v>63</v>
      </c>
      <c r="D71" s="8" t="str">
        <f>HYPERLINK("#'Table 63'!A1", "For each of the following, do you believe that it should be taught in Maths, another subject or not at all?: How people get paid and taxed")</f>
        <v>For each of the following, do you believe that it should be taught in Maths, another subject or not at all?: How people get paid and taxed</v>
      </c>
      <c r="E71" s="14" t="str">
        <f>HYPERLINK("#'Full Results'!A579", "579")</f>
        <v>579</v>
      </c>
      <c r="F71" t="s">
        <v>86</v>
      </c>
    </row>
    <row r="72" spans="3:6" x14ac:dyDescent="0.3">
      <c r="C72">
        <v>64</v>
      </c>
      <c r="D72" s="8" t="str">
        <f>HYPERLINK("#'Table 64'!A1", "For each of the following, do you believe that it should be taught in Maths, another subject or not at all?: How banks and credit cards work")</f>
        <v>For each of the following, do you believe that it should be taught in Maths, another subject or not at all?: How banks and credit cards work</v>
      </c>
      <c r="E72" s="14" t="str">
        <f>HYPERLINK("#'Full Results'!A586", "586")</f>
        <v>586</v>
      </c>
      <c r="F72" t="s">
        <v>86</v>
      </c>
    </row>
    <row r="73" spans="3:6" x14ac:dyDescent="0.3">
      <c r="C73">
        <v>65</v>
      </c>
      <c r="D73" s="8" t="str">
        <f>HYPERLINK("#'Table 65'!A1", "For each of the following, do you believe that it should be taught in Maths, another subject or not at all?: Knowing how much things like food or rent cost")</f>
        <v>For each of the following, do you believe that it should be taught in Maths, another subject or not at all?: Knowing how much things like food or rent cost</v>
      </c>
      <c r="E73" s="14" t="str">
        <f>HYPERLINK("#'Full Results'!A593", "593")</f>
        <v>593</v>
      </c>
      <c r="F73" t="s">
        <v>86</v>
      </c>
    </row>
    <row r="74" spans="3:6" x14ac:dyDescent="0.3">
      <c r="C74">
        <v>66</v>
      </c>
      <c r="D74" s="8" t="str">
        <f>HYPERLINK("#'Table 66'!A1", "For each of the following, do you believe that it should be taught in Maths, another subject or not at all?: Understanding financial products like mortgages, pensions and insurance")</f>
        <v>For each of the following, do you believe that it should be taught in Maths, another subject or not at all?: Understanding financial products like mortgages, pensions and insurance</v>
      </c>
      <c r="E74" s="14" t="str">
        <f>HYPERLINK("#'Full Results'!A600", "600")</f>
        <v>600</v>
      </c>
      <c r="F74" t="s">
        <v>86</v>
      </c>
    </row>
    <row r="75" spans="3:6" x14ac:dyDescent="0.3">
      <c r="C75">
        <v>67</v>
      </c>
      <c r="D75" s="8" t="str">
        <f>HYPERLINK("#'Table 67'!A1", "For each of the following, do you believe that it should be taught in Maths, another subject or not at all?: How to invest money")</f>
        <v>For each of the following, do you believe that it should be taught in Maths, another subject or not at all?: How to invest money</v>
      </c>
      <c r="E75" s="14" t="str">
        <f>HYPERLINK("#'Full Results'!A607", "607")</f>
        <v>607</v>
      </c>
      <c r="F75" t="s">
        <v>86</v>
      </c>
    </row>
    <row r="76" spans="3:6" x14ac:dyDescent="0.3">
      <c r="C76">
        <v>68</v>
      </c>
      <c r="D76" s="8" t="str">
        <f>HYPERLINK("#'Table 68'!A1", " Which of the following comes closest to your view?")</f>
        <v xml:space="preserve"> Which of the following comes closest to your view?</v>
      </c>
      <c r="E76" s="14" t="str">
        <f>HYPERLINK("#'Full Results'!A614", "614")</f>
        <v>614</v>
      </c>
      <c r="F76" t="s">
        <v>86</v>
      </c>
    </row>
    <row r="77" spans="3:6" x14ac:dyDescent="0.3">
      <c r="C77">
        <v>69</v>
      </c>
      <c r="D77" s="8" t="str">
        <f>HYPERLINK("#'Table 69'!A1", " If schools were to teach financial literacy, which of the following comes closest to your view?")</f>
        <v xml:space="preserve"> If schools were to teach financial literacy, which of the following comes closest to your view?</v>
      </c>
      <c r="E77" s="14" t="str">
        <f>HYPERLINK("#'Full Results'!A620", "620")</f>
        <v>620</v>
      </c>
      <c r="F77" t="s">
        <v>86</v>
      </c>
    </row>
    <row r="78" spans="3:6" x14ac:dyDescent="0.3">
      <c r="C78">
        <v>70</v>
      </c>
      <c r="D78" s="8" t="str">
        <f>HYPERLINK("#'Table 70'!A1", "Grid Summary: Do you agree or disagree with the following?")</f>
        <v>Grid Summary: Do you agree or disagree with the following?</v>
      </c>
      <c r="E78" s="7"/>
      <c r="F78" t="s">
        <v>86</v>
      </c>
    </row>
    <row r="79" spans="3:6" x14ac:dyDescent="0.3">
      <c r="C79">
        <v>71</v>
      </c>
      <c r="D79" s="8" t="str">
        <f>HYPERLINK("#'Table 71'!A1", "Do you agree or disagree with the following?: Money is too complicated for people my age")</f>
        <v>Do you agree or disagree with the following?: Money is too complicated for people my age</v>
      </c>
      <c r="E79" s="14" t="str">
        <f>HYPERLINK("#'Full Results'!A628", "628")</f>
        <v>628</v>
      </c>
      <c r="F79" t="s">
        <v>86</v>
      </c>
    </row>
    <row r="80" spans="3:6" x14ac:dyDescent="0.3">
      <c r="C80">
        <v>72</v>
      </c>
      <c r="D80" s="8" t="str">
        <f>HYPERLINK("#'Table 72'!A1", "Do you agree or disagree with the following?: I often worry about my family’s money")</f>
        <v>Do you agree or disagree with the following?: I often worry about my family’s money</v>
      </c>
      <c r="E80" s="14" t="str">
        <f>HYPERLINK("#'Full Results'!A640", "640")</f>
        <v>640</v>
      </c>
      <c r="F80" t="s">
        <v>86</v>
      </c>
    </row>
    <row r="81" spans="3:6" x14ac:dyDescent="0.3">
      <c r="C81">
        <v>73</v>
      </c>
      <c r="D81" s="8" t="str">
        <f>HYPERLINK("#'Table 73'!A1", "Do you agree or disagree with the following?: I would trust my school teachers to teach me about finances")</f>
        <v>Do you agree or disagree with the following?: I would trust my school teachers to teach me about finances</v>
      </c>
      <c r="E81" s="14" t="str">
        <f>HYPERLINK("#'Full Results'!A652", "652")</f>
        <v>652</v>
      </c>
      <c r="F81" t="s">
        <v>86</v>
      </c>
    </row>
    <row r="82" spans="3:6" x14ac:dyDescent="0.3">
      <c r="C82">
        <v>74</v>
      </c>
      <c r="D82" s="8" t="str">
        <f>HYPERLINK("#'Table 74'!A1", " Which of the following comes closest to your view?")</f>
        <v xml:space="preserve"> Which of the following comes closest to your view?</v>
      </c>
      <c r="E82" s="14" t="str">
        <f>HYPERLINK("#'Full Results'!A664", "664")</f>
        <v>664</v>
      </c>
      <c r="F82" t="s">
        <v>86</v>
      </c>
    </row>
    <row r="83" spans="3:6" x14ac:dyDescent="0.3">
      <c r="C83">
        <v>75</v>
      </c>
      <c r="D83" s="8" t="str">
        <f>HYPERLINK("#'Table 75'!A1", " Which of the following comes closest to your view?")</f>
        <v xml:space="preserve"> Which of the following comes closest to your view?</v>
      </c>
      <c r="E83" s="14" t="str">
        <f>HYPERLINK("#'Full Results'!A670", "670")</f>
        <v>670</v>
      </c>
      <c r="F83" t="s">
        <v>86</v>
      </c>
    </row>
    <row r="84" spans="3:6" x14ac:dyDescent="0.3">
      <c r="C84">
        <v>76</v>
      </c>
      <c r="D84" s="8" t="str">
        <f>HYPERLINK("#'Table 76'!A1", "Which of the following would you say are important for schools to teach when it comes to “financial literacy”? Select all that apply ")</f>
        <v>Which of the following would you say are important for schools to teach when it comes to “financial literacy”? Select all that apply </v>
      </c>
      <c r="E84" s="14" t="str">
        <f>HYPERLINK("#'Full Results'!A677", "677")</f>
        <v>677</v>
      </c>
      <c r="F84" t="s">
        <v>86</v>
      </c>
    </row>
    <row r="85" spans="3:6" x14ac:dyDescent="0.3">
      <c r="C85">
        <v>77</v>
      </c>
      <c r="D85" s="8" t="str">
        <f>HYPERLINK("#'Table 77'!A1", " Which of the following comes closest to your view?")</f>
        <v xml:space="preserve"> Which of the following comes closest to your view?</v>
      </c>
      <c r="E85" s="14" t="str">
        <f>HYPERLINK("#'Full Results'!A685", "685")</f>
        <v>685</v>
      </c>
      <c r="F85" t="s">
        <v>86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G692"/>
  <sheetViews>
    <sheetView showGridLines="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10.88671875" defaultRowHeight="14.4" x14ac:dyDescent="0.3"/>
  <cols>
    <col min="2" max="2" width="20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25" t="s">
        <v>354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3"/>
      <c r="C5" s="13"/>
      <c r="D5" s="28" t="s">
        <v>61</v>
      </c>
      <c r="E5" s="28"/>
      <c r="F5" s="13"/>
      <c r="G5" s="28" t="s">
        <v>62</v>
      </c>
      <c r="H5" s="28"/>
      <c r="I5" s="28"/>
      <c r="J5" s="28"/>
      <c r="K5" s="13"/>
      <c r="L5" s="28" t="s">
        <v>63</v>
      </c>
      <c r="M5" s="28"/>
      <c r="N5" s="28"/>
      <c r="O5" s="28"/>
      <c r="P5" s="13"/>
      <c r="Q5" s="28" t="s">
        <v>64</v>
      </c>
      <c r="R5" s="28"/>
      <c r="S5" s="28"/>
      <c r="T5" s="28"/>
      <c r="U5" s="28"/>
      <c r="V5" s="28"/>
      <c r="W5" s="28"/>
      <c r="X5" s="28"/>
      <c r="Y5" s="28"/>
      <c r="Z5" s="13"/>
      <c r="AA5" s="28" t="s">
        <v>65</v>
      </c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13"/>
      <c r="AR5" s="28" t="s">
        <v>66</v>
      </c>
      <c r="AS5" s="28"/>
      <c r="AT5" s="13"/>
      <c r="AU5" s="28" t="s">
        <v>67</v>
      </c>
      <c r="AV5" s="28"/>
      <c r="AW5" s="13"/>
      <c r="AX5" s="28" t="s">
        <v>68</v>
      </c>
      <c r="AY5" s="28"/>
      <c r="AZ5" s="13"/>
      <c r="BA5" s="28" t="s">
        <v>69</v>
      </c>
      <c r="BB5" s="28"/>
      <c r="BC5" s="28"/>
      <c r="BD5" s="13"/>
      <c r="BE5" s="28" t="s">
        <v>70</v>
      </c>
      <c r="BF5" s="28"/>
      <c r="BG5" s="28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19.95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19.95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11" spans="2:59" x14ac:dyDescent="0.3">
      <c r="B11" s="6" t="s">
        <v>85</v>
      </c>
    </row>
    <row r="12" spans="2:59" x14ac:dyDescent="0.3">
      <c r="B12" s="24" t="s">
        <v>86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</row>
    <row r="13" spans="2:59" x14ac:dyDescent="0.3">
      <c r="B13" t="s">
        <v>71</v>
      </c>
      <c r="C13" s="17">
        <v>0.34653942154911299</v>
      </c>
      <c r="D13" s="17">
        <v>0.41374568702550002</v>
      </c>
      <c r="E13" s="17">
        <v>0.28089130214470498</v>
      </c>
      <c r="F13" s="17"/>
      <c r="G13" s="17">
        <v>0.39575174803489999</v>
      </c>
      <c r="H13" s="17">
        <v>0.33623557989088898</v>
      </c>
      <c r="I13" s="17">
        <v>0.33312822688807903</v>
      </c>
      <c r="J13" s="17">
        <v>0.31860333217195203</v>
      </c>
      <c r="K13" s="17"/>
      <c r="L13" s="17">
        <v>0.39187854112988701</v>
      </c>
      <c r="M13" s="17">
        <v>0.365289582640903</v>
      </c>
      <c r="N13" s="17">
        <v>0.30465156325152798</v>
      </c>
      <c r="O13" s="17">
        <v>0.31375557757273198</v>
      </c>
      <c r="P13" s="17"/>
      <c r="Q13" s="17">
        <v>0.45582519329396898</v>
      </c>
      <c r="R13" s="17">
        <v>0.30343333455692301</v>
      </c>
      <c r="S13" s="17">
        <v>0.335438439266946</v>
      </c>
      <c r="T13" s="17">
        <v>0.27315150093776103</v>
      </c>
      <c r="U13" s="17">
        <v>0.31813626871025402</v>
      </c>
      <c r="V13" s="17">
        <v>0.35390569449192</v>
      </c>
      <c r="W13" s="17">
        <v>0.382761440650905</v>
      </c>
      <c r="X13" s="17">
        <v>0.31436688651059502</v>
      </c>
      <c r="Y13" s="17">
        <v>0.33466093528414997</v>
      </c>
      <c r="Z13" s="17"/>
      <c r="AA13" s="17">
        <v>0.29268064270074001</v>
      </c>
      <c r="AB13" s="17">
        <v>0.2410340690959</v>
      </c>
      <c r="AC13" s="17">
        <v>0.28074720777064199</v>
      </c>
      <c r="AD13" s="17">
        <v>0.32822142434416202</v>
      </c>
      <c r="AE13" s="17">
        <v>0.302817671889554</v>
      </c>
      <c r="AF13" s="17">
        <v>0.28240821117998299</v>
      </c>
      <c r="AG13" s="17">
        <v>0.33258139961982303</v>
      </c>
      <c r="AH13" s="17">
        <v>0.34784608354128099</v>
      </c>
      <c r="AI13" s="17">
        <v>0.30434603409800198</v>
      </c>
      <c r="AJ13" s="17">
        <v>0.31185600992603801</v>
      </c>
      <c r="AK13" s="17">
        <v>0.33606266430581799</v>
      </c>
      <c r="AL13" s="17">
        <v>0.44059189523525299</v>
      </c>
      <c r="AM13" s="17">
        <v>0.44597134973147301</v>
      </c>
      <c r="AN13" s="17">
        <v>0.410803702442191</v>
      </c>
      <c r="AO13" s="17">
        <v>0.29188243892037302</v>
      </c>
      <c r="AP13" s="17">
        <v>0.45455565119061703</v>
      </c>
      <c r="AQ13" s="17"/>
      <c r="AR13" s="17">
        <v>0.31200067181778202</v>
      </c>
      <c r="AS13" s="17">
        <v>0.47185387466650802</v>
      </c>
      <c r="AT13" s="17"/>
      <c r="AU13" s="17">
        <v>0.34229598398681699</v>
      </c>
      <c r="AV13" s="17">
        <v>0.35229670078141401</v>
      </c>
      <c r="AW13" s="17"/>
      <c r="AX13" s="17">
        <v>0.32329371835751902</v>
      </c>
      <c r="AY13" s="17">
        <v>0.35287995097350799</v>
      </c>
      <c r="AZ13" s="17"/>
      <c r="BA13" s="17">
        <v>0.39413165764181701</v>
      </c>
      <c r="BB13" s="17">
        <v>0.33515070868942898</v>
      </c>
      <c r="BC13" s="17">
        <v>0.28319101434670002</v>
      </c>
      <c r="BD13" s="17"/>
      <c r="BE13" s="17">
        <v>0.49455931836828598</v>
      </c>
      <c r="BF13" s="17">
        <v>0.10197785124690301</v>
      </c>
      <c r="BG13" s="17">
        <v>1.6944602020603099E-2</v>
      </c>
    </row>
    <row r="14" spans="2:59" x14ac:dyDescent="0.3">
      <c r="B14" t="s">
        <v>72</v>
      </c>
      <c r="C14" s="17">
        <v>0.31289432426981101</v>
      </c>
      <c r="D14" s="17">
        <v>0.23300538505562601</v>
      </c>
      <c r="E14" s="17">
        <v>0.39278533871332799</v>
      </c>
      <c r="F14" s="17"/>
      <c r="G14" s="17">
        <v>0.29846407436510303</v>
      </c>
      <c r="H14" s="17">
        <v>0.30383846089306898</v>
      </c>
      <c r="I14" s="17">
        <v>0.324861353882274</v>
      </c>
      <c r="J14" s="17">
        <v>0.326265231871117</v>
      </c>
      <c r="K14" s="17"/>
      <c r="L14" s="17">
        <v>0.32406919612776802</v>
      </c>
      <c r="M14" s="17">
        <v>0.29234754702513799</v>
      </c>
      <c r="N14" s="17">
        <v>0.28095265029543798</v>
      </c>
      <c r="O14" s="17">
        <v>0.34890982893289202</v>
      </c>
      <c r="P14" s="17"/>
      <c r="Q14" s="17">
        <v>0.32777648815691302</v>
      </c>
      <c r="R14" s="17">
        <v>0.27772818955283601</v>
      </c>
      <c r="S14" s="17">
        <v>0.32661211584407501</v>
      </c>
      <c r="T14" s="17">
        <v>0.30785641213514497</v>
      </c>
      <c r="U14" s="17">
        <v>0.25415358461753401</v>
      </c>
      <c r="V14" s="17">
        <v>0.38798106916861502</v>
      </c>
      <c r="W14" s="17">
        <v>0.354658614215277</v>
      </c>
      <c r="X14" s="17">
        <v>0.33684987485866102</v>
      </c>
      <c r="Y14" s="17">
        <v>0.27319532111406802</v>
      </c>
      <c r="Z14" s="17"/>
      <c r="AA14" s="17">
        <v>0.82826963826298405</v>
      </c>
      <c r="AB14" s="17">
        <v>0.317600851355956</v>
      </c>
      <c r="AC14" s="17">
        <v>0.32104818616849701</v>
      </c>
      <c r="AD14" s="17">
        <v>0.36318747033152798</v>
      </c>
      <c r="AE14" s="17">
        <v>0.299905647131821</v>
      </c>
      <c r="AF14" s="17">
        <v>0.32569198607185401</v>
      </c>
      <c r="AG14" s="17">
        <v>0.27486872269775797</v>
      </c>
      <c r="AH14" s="17">
        <v>0.34757578942864698</v>
      </c>
      <c r="AI14" s="17">
        <v>0.314461114142707</v>
      </c>
      <c r="AJ14" s="17">
        <v>0.25331335543904199</v>
      </c>
      <c r="AK14" s="17">
        <v>0.27542443226464502</v>
      </c>
      <c r="AL14" s="17">
        <v>0.29867225230922301</v>
      </c>
      <c r="AM14" s="17">
        <v>0.29842481770292401</v>
      </c>
      <c r="AN14" s="17">
        <v>0.30678877073838701</v>
      </c>
      <c r="AO14" s="17">
        <v>0.34413596696076598</v>
      </c>
      <c r="AP14" s="17">
        <v>0.36055618188274702</v>
      </c>
      <c r="AQ14" s="17"/>
      <c r="AR14" s="17">
        <v>0.30082776407288397</v>
      </c>
      <c r="AS14" s="17">
        <v>0.35667455383366198</v>
      </c>
      <c r="AT14" s="17"/>
      <c r="AU14" s="17">
        <v>0.344052039444953</v>
      </c>
      <c r="AV14" s="17">
        <v>0.29964776369139501</v>
      </c>
      <c r="AW14" s="17"/>
      <c r="AX14" s="17">
        <v>0.29811857318199098</v>
      </c>
      <c r="AY14" s="17">
        <v>0.31934833379894401</v>
      </c>
      <c r="AZ14" s="17"/>
      <c r="BA14" s="17">
        <v>0.32861770067816698</v>
      </c>
      <c r="BB14" s="17">
        <v>0.29619576436438499</v>
      </c>
      <c r="BC14" s="17">
        <v>0.31307774182994702</v>
      </c>
      <c r="BD14" s="17"/>
      <c r="BE14" s="17">
        <v>0.297240080442918</v>
      </c>
      <c r="BF14" s="17">
        <v>0.35765067506332499</v>
      </c>
      <c r="BG14" s="17">
        <v>0.29479534765018001</v>
      </c>
    </row>
    <row r="15" spans="2:59" x14ac:dyDescent="0.3">
      <c r="B15" t="s">
        <v>73</v>
      </c>
      <c r="C15" s="17">
        <v>0.28023975537603102</v>
      </c>
      <c r="D15" s="17">
        <v>0.360402965013149</v>
      </c>
      <c r="E15" s="17">
        <v>0.20140299347714799</v>
      </c>
      <c r="F15" s="17"/>
      <c r="G15" s="17">
        <v>0.28689179462411302</v>
      </c>
      <c r="H15" s="17">
        <v>0.30565662893185902</v>
      </c>
      <c r="I15" s="17">
        <v>0.25354308779358298</v>
      </c>
      <c r="J15" s="17">
        <v>0.27703178247647597</v>
      </c>
      <c r="K15" s="17"/>
      <c r="L15" s="17">
        <v>0.35498557818690302</v>
      </c>
      <c r="M15" s="17">
        <v>0.26268762225870601</v>
      </c>
      <c r="N15" s="17">
        <v>0.243193400509537</v>
      </c>
      <c r="O15" s="17">
        <v>0.25104414435496097</v>
      </c>
      <c r="P15" s="17"/>
      <c r="Q15" s="17">
        <v>0.31657427032832303</v>
      </c>
      <c r="R15" s="17">
        <v>0.23162141073852899</v>
      </c>
      <c r="S15" s="17">
        <v>0.33507087337447</v>
      </c>
      <c r="T15" s="17">
        <v>0.30189696852527698</v>
      </c>
      <c r="U15" s="17">
        <v>0.26345957091572603</v>
      </c>
      <c r="V15" s="17">
        <v>0.248152249531254</v>
      </c>
      <c r="W15" s="17">
        <v>0.23666999609645201</v>
      </c>
      <c r="X15" s="17">
        <v>0.269854537308793</v>
      </c>
      <c r="Y15" s="17">
        <v>0.308808502515452</v>
      </c>
      <c r="Z15" s="17"/>
      <c r="AA15" s="17">
        <v>4.32690433696932E-2</v>
      </c>
      <c r="AB15" s="17">
        <v>0.30025241668795299</v>
      </c>
      <c r="AC15" s="17">
        <v>0.28175221494330799</v>
      </c>
      <c r="AD15" s="17">
        <v>0.25613649879403799</v>
      </c>
      <c r="AE15" s="17">
        <v>0.246572691145544</v>
      </c>
      <c r="AF15" s="17">
        <v>0.26983998243635299</v>
      </c>
      <c r="AG15" s="17">
        <v>0.19223567495347901</v>
      </c>
      <c r="AH15" s="17">
        <v>0.30036920929654598</v>
      </c>
      <c r="AI15" s="17">
        <v>0.297471406832854</v>
      </c>
      <c r="AJ15" s="17">
        <v>0.27577323473596599</v>
      </c>
      <c r="AK15" s="17">
        <v>0.30185365629215799</v>
      </c>
      <c r="AL15" s="17">
        <v>0.34263603296127998</v>
      </c>
      <c r="AM15" s="17">
        <v>0.27912353499943499</v>
      </c>
      <c r="AN15" s="17">
        <v>0.30945450485694198</v>
      </c>
      <c r="AO15" s="17">
        <v>0.27413897655799901</v>
      </c>
      <c r="AP15" s="17">
        <v>0.387539460566724</v>
      </c>
      <c r="AQ15" s="17"/>
      <c r="AR15" s="17">
        <v>0.28101070882701701</v>
      </c>
      <c r="AS15" s="17">
        <v>0.27744256060665401</v>
      </c>
      <c r="AT15" s="17"/>
      <c r="AU15" s="17">
        <v>0.33347166549907897</v>
      </c>
      <c r="AV15" s="17">
        <v>0.257648630510661</v>
      </c>
      <c r="AW15" s="17"/>
      <c r="AX15" s="17">
        <v>0.30039036499599803</v>
      </c>
      <c r="AY15" s="17">
        <v>0.27850078224863201</v>
      </c>
      <c r="AZ15" s="17"/>
      <c r="BA15" s="17">
        <v>0.31603995334463802</v>
      </c>
      <c r="BB15" s="17">
        <v>0.25785869532482403</v>
      </c>
      <c r="BC15" s="17">
        <v>0.25513280973300601</v>
      </c>
      <c r="BD15" s="17"/>
      <c r="BE15" s="17">
        <v>0.32401826060588801</v>
      </c>
      <c r="BF15" s="17">
        <v>0.197072971120478</v>
      </c>
      <c r="BG15" s="17">
        <v>0.21312999837332899</v>
      </c>
    </row>
    <row r="16" spans="2:59" x14ac:dyDescent="0.3">
      <c r="B16" t="s">
        <v>74</v>
      </c>
      <c r="C16" s="17">
        <v>0.27505128097558501</v>
      </c>
      <c r="D16" s="17">
        <v>0.18658262539641801</v>
      </c>
      <c r="E16" s="17">
        <v>0.36039443111538699</v>
      </c>
      <c r="F16" s="17"/>
      <c r="G16" s="17">
        <v>0.34146682563667802</v>
      </c>
      <c r="H16" s="17">
        <v>0.32679875416985399</v>
      </c>
      <c r="I16" s="17">
        <v>0.252041270914245</v>
      </c>
      <c r="J16" s="17">
        <v>0.17689752251775301</v>
      </c>
      <c r="K16" s="17"/>
      <c r="L16" s="17">
        <v>0.24903470610873199</v>
      </c>
      <c r="M16" s="17">
        <v>0.23267284243803199</v>
      </c>
      <c r="N16" s="17">
        <v>0.29098346103233302</v>
      </c>
      <c r="O16" s="17">
        <v>0.33361575199604498</v>
      </c>
      <c r="P16" s="17"/>
      <c r="Q16" s="17">
        <v>0.207909787187043</v>
      </c>
      <c r="R16" s="17">
        <v>0.31197401251917201</v>
      </c>
      <c r="S16" s="17">
        <v>0.28749314602348902</v>
      </c>
      <c r="T16" s="17">
        <v>0.31529761507083298</v>
      </c>
      <c r="U16" s="17">
        <v>0.31520874950590699</v>
      </c>
      <c r="V16" s="17">
        <v>0.28051700382209099</v>
      </c>
      <c r="W16" s="17">
        <v>0.252499638095948</v>
      </c>
      <c r="X16" s="17">
        <v>0.28700939358858502</v>
      </c>
      <c r="Y16" s="17">
        <v>0.249096918349029</v>
      </c>
      <c r="Z16" s="17"/>
      <c r="AA16" s="17">
        <v>0.15783924221516801</v>
      </c>
      <c r="AB16" s="17">
        <v>0.35085273701943898</v>
      </c>
      <c r="AC16" s="17">
        <v>0.43036790178371298</v>
      </c>
      <c r="AD16" s="17">
        <v>0.282430117368619</v>
      </c>
      <c r="AE16" s="17">
        <v>0.36188233879843501</v>
      </c>
      <c r="AF16" s="17">
        <v>0.31257820619749599</v>
      </c>
      <c r="AG16" s="17">
        <v>0.28341907575420699</v>
      </c>
      <c r="AH16" s="17">
        <v>0.29697205382930097</v>
      </c>
      <c r="AI16" s="17">
        <v>0.22131027964539801</v>
      </c>
      <c r="AJ16" s="17">
        <v>0.24134006927141999</v>
      </c>
      <c r="AK16" s="17">
        <v>0.30538126374857599</v>
      </c>
      <c r="AL16" s="17">
        <v>0.18943620212471299</v>
      </c>
      <c r="AM16" s="17">
        <v>0.28647453279198598</v>
      </c>
      <c r="AN16" s="17">
        <v>0.18054979313375299</v>
      </c>
      <c r="AO16" s="17">
        <v>0.27925183048688401</v>
      </c>
      <c r="AP16" s="17">
        <v>0.18699351177960899</v>
      </c>
      <c r="AQ16" s="17"/>
      <c r="AR16" s="17">
        <v>0.29085483262144901</v>
      </c>
      <c r="AS16" s="17">
        <v>0.217712395022297</v>
      </c>
      <c r="AT16" s="17"/>
      <c r="AU16" s="17">
        <v>0.30211937322379601</v>
      </c>
      <c r="AV16" s="17">
        <v>0.26727603604328098</v>
      </c>
      <c r="AW16" s="17"/>
      <c r="AX16" s="17">
        <v>0.35904756115771103</v>
      </c>
      <c r="AY16" s="17">
        <v>0.25447574035987602</v>
      </c>
      <c r="AZ16" s="17"/>
      <c r="BA16" s="17">
        <v>0.24828599129703899</v>
      </c>
      <c r="BB16" s="17">
        <v>0.27997303248792399</v>
      </c>
      <c r="BC16" s="17">
        <v>0.313098184970795</v>
      </c>
      <c r="BD16" s="17"/>
      <c r="BE16" s="17">
        <v>0.22364631992654299</v>
      </c>
      <c r="BF16" s="17">
        <v>0.34937040757445798</v>
      </c>
      <c r="BG16" s="17">
        <v>0.41926413571122301</v>
      </c>
    </row>
    <row r="17" spans="2:59" x14ac:dyDescent="0.3">
      <c r="B17" t="s">
        <v>75</v>
      </c>
      <c r="C17" s="17">
        <v>0.266356548955821</v>
      </c>
      <c r="D17" s="17">
        <v>0.29963485401115297</v>
      </c>
      <c r="E17" s="17">
        <v>0.234228589508434</v>
      </c>
      <c r="F17" s="17"/>
      <c r="G17" s="17">
        <v>0.26974941297136401</v>
      </c>
      <c r="H17" s="17">
        <v>0.25346639863172898</v>
      </c>
      <c r="I17" s="17">
        <v>0.27227618854282898</v>
      </c>
      <c r="J17" s="17">
        <v>0.27232903555820398</v>
      </c>
      <c r="K17" s="17"/>
      <c r="L17" s="17">
        <v>0.30021908147173898</v>
      </c>
      <c r="M17" s="17">
        <v>0.315466928010325</v>
      </c>
      <c r="N17" s="17">
        <v>0.22741685224869501</v>
      </c>
      <c r="O17" s="17">
        <v>0.211675811645269</v>
      </c>
      <c r="P17" s="17"/>
      <c r="Q17" s="17">
        <v>0.29766180222042998</v>
      </c>
      <c r="R17" s="17">
        <v>0.25162137113958499</v>
      </c>
      <c r="S17" s="17">
        <v>0.28966348870631797</v>
      </c>
      <c r="T17" s="17">
        <v>0.31697759626948302</v>
      </c>
      <c r="U17" s="17">
        <v>0.16061560762684701</v>
      </c>
      <c r="V17" s="17">
        <v>0.228241628551385</v>
      </c>
      <c r="W17" s="17">
        <v>0.244412598230621</v>
      </c>
      <c r="X17" s="17">
        <v>0.26934642440776801</v>
      </c>
      <c r="Y17" s="17">
        <v>0.303579684188717</v>
      </c>
      <c r="Z17" s="17"/>
      <c r="AA17" s="17">
        <v>0.20042190307857799</v>
      </c>
      <c r="AB17" s="17">
        <v>0.17211436353078999</v>
      </c>
      <c r="AC17" s="17">
        <v>0.14975261453708599</v>
      </c>
      <c r="AD17" s="17">
        <v>0.17811123929914099</v>
      </c>
      <c r="AE17" s="17">
        <v>0.26394975152807998</v>
      </c>
      <c r="AF17" s="17">
        <v>0.274261119036463</v>
      </c>
      <c r="AG17" s="17">
        <v>0.21926757728499999</v>
      </c>
      <c r="AH17" s="17">
        <v>0.27234886608175302</v>
      </c>
      <c r="AI17" s="17">
        <v>0.28581859454985797</v>
      </c>
      <c r="AJ17" s="17">
        <v>0.228563673723538</v>
      </c>
      <c r="AK17" s="17">
        <v>0.29793695869008002</v>
      </c>
      <c r="AL17" s="17">
        <v>0.36990711731193598</v>
      </c>
      <c r="AM17" s="17">
        <v>0.29558414802586602</v>
      </c>
      <c r="AN17" s="17">
        <v>0.27937575937584203</v>
      </c>
      <c r="AO17" s="17">
        <v>0.23800690519333001</v>
      </c>
      <c r="AP17" s="17">
        <v>0.342690741250118</v>
      </c>
      <c r="AQ17" s="17"/>
      <c r="AR17" s="17">
        <v>0.247761014053375</v>
      </c>
      <c r="AS17" s="17">
        <v>0.33382538627194203</v>
      </c>
      <c r="AT17" s="17"/>
      <c r="AU17" s="17">
        <v>0.23622358893006801</v>
      </c>
      <c r="AV17" s="17">
        <v>0.28130685461650101</v>
      </c>
      <c r="AW17" s="17"/>
      <c r="AX17" s="17">
        <v>0.18096848843715499</v>
      </c>
      <c r="AY17" s="17">
        <v>0.29042325476695902</v>
      </c>
      <c r="AZ17" s="17"/>
      <c r="BA17" s="17">
        <v>0.294829579450404</v>
      </c>
      <c r="BB17" s="17">
        <v>0.25764217217938601</v>
      </c>
      <c r="BC17" s="17">
        <v>0.23155935409364201</v>
      </c>
      <c r="BD17" s="17"/>
      <c r="BE17" s="17">
        <v>0.31858230367698698</v>
      </c>
      <c r="BF17" s="17">
        <v>0.17195872592921099</v>
      </c>
      <c r="BG17" s="17">
        <v>0.172797032617105</v>
      </c>
    </row>
    <row r="18" spans="2:59" x14ac:dyDescent="0.3">
      <c r="B18" t="s">
        <v>76</v>
      </c>
      <c r="C18" s="17">
        <v>0.26412472877191701</v>
      </c>
      <c r="D18" s="17">
        <v>0.35474659058180902</v>
      </c>
      <c r="E18" s="17">
        <v>0.174791799451676</v>
      </c>
      <c r="F18" s="17"/>
      <c r="G18" s="17">
        <v>0.34741701156889498</v>
      </c>
      <c r="H18" s="17">
        <v>0.26408928173218899</v>
      </c>
      <c r="I18" s="17">
        <v>0.23941534691595001</v>
      </c>
      <c r="J18" s="17">
        <v>0.20689299249187601</v>
      </c>
      <c r="K18" s="17"/>
      <c r="L18" s="17">
        <v>0.25619586948654899</v>
      </c>
      <c r="M18" s="17">
        <v>0.27325595120842</v>
      </c>
      <c r="N18" s="17">
        <v>0.30645246971287998</v>
      </c>
      <c r="O18" s="17">
        <v>0.22647366762194801</v>
      </c>
      <c r="P18" s="17"/>
      <c r="Q18" s="17">
        <v>0.25740666286161101</v>
      </c>
      <c r="R18" s="17">
        <v>0.22828642367919</v>
      </c>
      <c r="S18" s="17">
        <v>0.24296072117796</v>
      </c>
      <c r="T18" s="17">
        <v>0.293579683364526</v>
      </c>
      <c r="U18" s="17">
        <v>0.28496599399509298</v>
      </c>
      <c r="V18" s="17">
        <v>0.26791543684312003</v>
      </c>
      <c r="W18" s="17">
        <v>0.27298423470766803</v>
      </c>
      <c r="X18" s="17">
        <v>0.27527869631636798</v>
      </c>
      <c r="Y18" s="17">
        <v>0.27938300148047801</v>
      </c>
      <c r="Z18" s="17"/>
      <c r="AA18" s="17">
        <v>0</v>
      </c>
      <c r="AB18" s="17">
        <v>0.21629346980759701</v>
      </c>
      <c r="AC18" s="17">
        <v>0.22843274169979999</v>
      </c>
      <c r="AD18" s="17">
        <v>0.232332647202529</v>
      </c>
      <c r="AE18" s="17">
        <v>0.264647144958294</v>
      </c>
      <c r="AF18" s="17">
        <v>0.21519833650880801</v>
      </c>
      <c r="AG18" s="17">
        <v>0.30714891410205403</v>
      </c>
      <c r="AH18" s="17">
        <v>0.24615428990437299</v>
      </c>
      <c r="AI18" s="17">
        <v>0.297611792021724</v>
      </c>
      <c r="AJ18" s="17">
        <v>0.28765048639680701</v>
      </c>
      <c r="AK18" s="17">
        <v>0.32968255306793598</v>
      </c>
      <c r="AL18" s="17">
        <v>0.31499422271282901</v>
      </c>
      <c r="AM18" s="17">
        <v>0.27202687134647702</v>
      </c>
      <c r="AN18" s="17">
        <v>0.28312291990069799</v>
      </c>
      <c r="AO18" s="17">
        <v>0.27618849875735602</v>
      </c>
      <c r="AP18" s="17">
        <v>0.22224981993210599</v>
      </c>
      <c r="AQ18" s="17"/>
      <c r="AR18" s="17">
        <v>0.26471866286358797</v>
      </c>
      <c r="AS18" s="17">
        <v>0.26196980056911301</v>
      </c>
      <c r="AT18" s="17"/>
      <c r="AU18" s="17">
        <v>0.24799512547937799</v>
      </c>
      <c r="AV18" s="17">
        <v>0.27327946282822402</v>
      </c>
      <c r="AW18" s="17"/>
      <c r="AX18" s="17">
        <v>0.210458693572489</v>
      </c>
      <c r="AY18" s="17">
        <v>0.279024135287951</v>
      </c>
      <c r="AZ18" s="17"/>
      <c r="BA18" s="17">
        <v>0.25053782628689403</v>
      </c>
      <c r="BB18" s="17">
        <v>0.29533554245836902</v>
      </c>
      <c r="BC18" s="17">
        <v>0.23657831172007801</v>
      </c>
      <c r="BD18" s="17"/>
      <c r="BE18" s="17">
        <v>0.25679321113619502</v>
      </c>
      <c r="BF18" s="17">
        <v>0.305069509847886</v>
      </c>
      <c r="BG18" s="17">
        <v>0.19963255086052301</v>
      </c>
    </row>
    <row r="19" spans="2:59" x14ac:dyDescent="0.3">
      <c r="B19" t="s">
        <v>77</v>
      </c>
      <c r="C19" s="17">
        <v>0.22969121935359599</v>
      </c>
      <c r="D19" s="17">
        <v>0.23205897176993001</v>
      </c>
      <c r="E19" s="17">
        <v>0.22742635052441801</v>
      </c>
      <c r="F19" s="17"/>
      <c r="G19" s="17">
        <v>0.21494805403478501</v>
      </c>
      <c r="H19" s="17">
        <v>0.25303250822134998</v>
      </c>
      <c r="I19" s="17">
        <v>0.25261357478403701</v>
      </c>
      <c r="J19" s="17">
        <v>0.19175170214853299</v>
      </c>
      <c r="K19" s="17"/>
      <c r="L19" s="17">
        <v>0.21286561449665001</v>
      </c>
      <c r="M19" s="17">
        <v>0.23850427105222799</v>
      </c>
      <c r="N19" s="17">
        <v>0.22607032435784499</v>
      </c>
      <c r="O19" s="17">
        <v>0.24232704376117101</v>
      </c>
      <c r="P19" s="17"/>
      <c r="Q19" s="17">
        <v>0.17394784194649501</v>
      </c>
      <c r="R19" s="17">
        <v>0.27124526979068198</v>
      </c>
      <c r="S19" s="17">
        <v>0.247459848465543</v>
      </c>
      <c r="T19" s="17">
        <v>0.24261227949060399</v>
      </c>
      <c r="U19" s="17">
        <v>0.20538642365792001</v>
      </c>
      <c r="V19" s="17">
        <v>0.213688047971588</v>
      </c>
      <c r="W19" s="17">
        <v>0.24118802958703001</v>
      </c>
      <c r="X19" s="17">
        <v>0.22542603238061801</v>
      </c>
      <c r="Y19" s="17">
        <v>0.244268013473525</v>
      </c>
      <c r="Z19" s="17"/>
      <c r="AA19" s="17">
        <v>0.232294413973721</v>
      </c>
      <c r="AB19" s="17">
        <v>0.25301042357520298</v>
      </c>
      <c r="AC19" s="17">
        <v>0.23704338252448101</v>
      </c>
      <c r="AD19" s="17">
        <v>0.24643504285595799</v>
      </c>
      <c r="AE19" s="17">
        <v>0.26663229273990302</v>
      </c>
      <c r="AF19" s="17">
        <v>0.26170330738564901</v>
      </c>
      <c r="AG19" s="17">
        <v>0.21115224322933299</v>
      </c>
      <c r="AH19" s="17">
        <v>0.220721236552266</v>
      </c>
      <c r="AI19" s="17">
        <v>0.29302402761059398</v>
      </c>
      <c r="AJ19" s="17">
        <v>0.258404622868742</v>
      </c>
      <c r="AK19" s="17">
        <v>0.18940969974209099</v>
      </c>
      <c r="AL19" s="17">
        <v>0.22480957422691</v>
      </c>
      <c r="AM19" s="17">
        <v>0.23380651606466701</v>
      </c>
      <c r="AN19" s="17">
        <v>0.14813384911581901</v>
      </c>
      <c r="AO19" s="17">
        <v>0.265676999228521</v>
      </c>
      <c r="AP19" s="17">
        <v>0.20672700970416799</v>
      </c>
      <c r="AQ19" s="17"/>
      <c r="AR19" s="17">
        <v>0.24935214460691801</v>
      </c>
      <c r="AS19" s="17">
        <v>0.158356903112639</v>
      </c>
      <c r="AT19" s="17"/>
      <c r="AU19" s="17">
        <v>0.236785499722212</v>
      </c>
      <c r="AV19" s="17">
        <v>0.227455523123646</v>
      </c>
      <c r="AW19" s="17"/>
      <c r="AX19" s="17">
        <v>0.22847510083303299</v>
      </c>
      <c r="AY19" s="17">
        <v>0.227834959424876</v>
      </c>
      <c r="AZ19" s="17"/>
      <c r="BA19" s="17">
        <v>0.205181588079827</v>
      </c>
      <c r="BB19" s="17">
        <v>0.228261919720715</v>
      </c>
      <c r="BC19" s="17">
        <v>0.27422002571098397</v>
      </c>
      <c r="BD19" s="17"/>
      <c r="BE19" s="17">
        <v>0.210472476116776</v>
      </c>
      <c r="BF19" s="17">
        <v>0.27698354562101501</v>
      </c>
      <c r="BG19" s="17">
        <v>0.228929064587787</v>
      </c>
    </row>
    <row r="20" spans="2:59" x14ac:dyDescent="0.3">
      <c r="B20" t="s">
        <v>78</v>
      </c>
      <c r="C20" s="17">
        <v>0.16596712108690301</v>
      </c>
      <c r="D20" s="17">
        <v>8.98097043160722E-2</v>
      </c>
      <c r="E20" s="17">
        <v>0.24072749889525499</v>
      </c>
      <c r="F20" s="17"/>
      <c r="G20" s="17">
        <v>0.21952870122690299</v>
      </c>
      <c r="H20" s="17">
        <v>0.15161176116410799</v>
      </c>
      <c r="I20" s="17">
        <v>0.158472768755723</v>
      </c>
      <c r="J20" s="17">
        <v>0.137324094750916</v>
      </c>
      <c r="K20" s="17"/>
      <c r="L20" s="17">
        <v>0.149497578866334</v>
      </c>
      <c r="M20" s="17">
        <v>0.17178284629102</v>
      </c>
      <c r="N20" s="17">
        <v>0.15406043133525199</v>
      </c>
      <c r="O20" s="17">
        <v>0.18849438606242899</v>
      </c>
      <c r="P20" s="17"/>
      <c r="Q20" s="17">
        <v>0.158009374024451</v>
      </c>
      <c r="R20" s="17">
        <v>0.17865696760198099</v>
      </c>
      <c r="S20" s="17">
        <v>0.19311625199878499</v>
      </c>
      <c r="T20" s="17">
        <v>0.14876548641413001</v>
      </c>
      <c r="U20" s="17">
        <v>0.23244655157887001</v>
      </c>
      <c r="V20" s="17">
        <v>0.11887039646549399</v>
      </c>
      <c r="W20" s="17">
        <v>0.17777131939011001</v>
      </c>
      <c r="X20" s="17">
        <v>0.21941154997482501</v>
      </c>
      <c r="Y20" s="17">
        <v>0.11435045226375699</v>
      </c>
      <c r="Z20" s="17"/>
      <c r="AA20" s="17">
        <v>0.213634292530096</v>
      </c>
      <c r="AB20" s="17">
        <v>9.1830661659359394E-2</v>
      </c>
      <c r="AC20" s="17">
        <v>0.30423486430487501</v>
      </c>
      <c r="AD20" s="17">
        <v>0.19341426943498799</v>
      </c>
      <c r="AE20" s="17">
        <v>0.26455025169211399</v>
      </c>
      <c r="AF20" s="17">
        <v>0.18009462122693001</v>
      </c>
      <c r="AG20" s="17">
        <v>0.14609539534826699</v>
      </c>
      <c r="AH20" s="17">
        <v>0.17028633491145601</v>
      </c>
      <c r="AI20" s="17">
        <v>0.11349821702753</v>
      </c>
      <c r="AJ20" s="17">
        <v>0.121972157629624</v>
      </c>
      <c r="AK20" s="17">
        <v>0.20104977441989499</v>
      </c>
      <c r="AL20" s="17">
        <v>0.11825291554352101</v>
      </c>
      <c r="AM20" s="17">
        <v>0.12508915750202401</v>
      </c>
      <c r="AN20" s="17">
        <v>0.15980309013331101</v>
      </c>
      <c r="AO20" s="17">
        <v>0.111661596101485</v>
      </c>
      <c r="AP20" s="17">
        <v>0.152022827121153</v>
      </c>
      <c r="AQ20" s="17"/>
      <c r="AR20" s="17">
        <v>0.170612656926004</v>
      </c>
      <c r="AS20" s="17">
        <v>0.14911205865289401</v>
      </c>
      <c r="AT20" s="17"/>
      <c r="AU20" s="17">
        <v>0.18609828369210599</v>
      </c>
      <c r="AV20" s="17">
        <v>0.157141722335607</v>
      </c>
      <c r="AW20" s="17"/>
      <c r="AX20" s="17">
        <v>0.15724191491036599</v>
      </c>
      <c r="AY20" s="17">
        <v>0.166621436528752</v>
      </c>
      <c r="AZ20" s="17"/>
      <c r="BA20" s="17">
        <v>0.147128558345789</v>
      </c>
      <c r="BB20" s="17">
        <v>0.15960246302362499</v>
      </c>
      <c r="BC20" s="17">
        <v>0.20878732366633901</v>
      </c>
      <c r="BD20" s="17"/>
      <c r="BE20" s="17">
        <v>0.13350144025193</v>
      </c>
      <c r="BF20" s="17">
        <v>0.196927821702475</v>
      </c>
      <c r="BG20" s="17">
        <v>0.30183162316582601</v>
      </c>
    </row>
    <row r="21" spans="2:59" x14ac:dyDescent="0.3">
      <c r="B21" t="s">
        <v>79</v>
      </c>
      <c r="C21" s="17">
        <v>0.12040683174858099</v>
      </c>
      <c r="D21" s="17">
        <v>0.13855621075518401</v>
      </c>
      <c r="E21" s="17">
        <v>0.10278545744421801</v>
      </c>
      <c r="F21" s="17"/>
      <c r="G21" s="17">
        <v>9.6627282325050606E-2</v>
      </c>
      <c r="H21" s="17">
        <v>0.17036892471968701</v>
      </c>
      <c r="I21" s="17">
        <v>0.12419595205525499</v>
      </c>
      <c r="J21" s="17">
        <v>8.4486080025061902E-2</v>
      </c>
      <c r="K21" s="17"/>
      <c r="L21" s="17">
        <v>0.12744323773848101</v>
      </c>
      <c r="M21" s="17">
        <v>0.125417271566134</v>
      </c>
      <c r="N21" s="17">
        <v>0.119379694842811</v>
      </c>
      <c r="O21" s="17">
        <v>0.108765443701425</v>
      </c>
      <c r="P21" s="17"/>
      <c r="Q21" s="17">
        <v>8.4264665594438903E-2</v>
      </c>
      <c r="R21" s="17">
        <v>0.123563998173706</v>
      </c>
      <c r="S21" s="17">
        <v>0.101452042023901</v>
      </c>
      <c r="T21" s="17">
        <v>0.11700476519262799</v>
      </c>
      <c r="U21" s="17">
        <v>0.17044293434367599</v>
      </c>
      <c r="V21" s="17">
        <v>0.148336484377283</v>
      </c>
      <c r="W21" s="17">
        <v>8.8980150795370305E-2</v>
      </c>
      <c r="X21" s="17">
        <v>8.2224789835634304E-2</v>
      </c>
      <c r="Y21" s="17">
        <v>0.161056799644653</v>
      </c>
      <c r="Z21" s="17"/>
      <c r="AA21" s="17">
        <v>0</v>
      </c>
      <c r="AB21" s="17">
        <v>4.5750235310159003E-2</v>
      </c>
      <c r="AC21" s="17">
        <v>0.138550767840666</v>
      </c>
      <c r="AD21" s="17">
        <v>0.13693300935307001</v>
      </c>
      <c r="AE21" s="17">
        <v>8.0418064387815999E-2</v>
      </c>
      <c r="AF21" s="17">
        <v>0.13176365637104301</v>
      </c>
      <c r="AG21" s="17">
        <v>0.114855541485819</v>
      </c>
      <c r="AH21" s="17">
        <v>5.7613994810915503E-2</v>
      </c>
      <c r="AI21" s="17">
        <v>0.160972163603603</v>
      </c>
      <c r="AJ21" s="17">
        <v>0.10254724161190699</v>
      </c>
      <c r="AK21" s="17">
        <v>0.13534208306128001</v>
      </c>
      <c r="AL21" s="17">
        <v>0.10914846321193999</v>
      </c>
      <c r="AM21" s="17">
        <v>0.14669794143204201</v>
      </c>
      <c r="AN21" s="17">
        <v>0.21447413978115701</v>
      </c>
      <c r="AO21" s="17">
        <v>0.18358358446671499</v>
      </c>
      <c r="AP21" s="17">
        <v>8.0322137010265096E-2</v>
      </c>
      <c r="AQ21" s="17"/>
      <c r="AR21" s="17">
        <v>0.127320321295157</v>
      </c>
      <c r="AS21" s="17">
        <v>9.5323116547505096E-2</v>
      </c>
      <c r="AT21" s="17"/>
      <c r="AU21" s="17">
        <v>9.1858958225099499E-2</v>
      </c>
      <c r="AV21" s="17">
        <v>0.13353920989608301</v>
      </c>
      <c r="AW21" s="17"/>
      <c r="AX21" s="17">
        <v>0.10604471656031</v>
      </c>
      <c r="AY21" s="17">
        <v>0.124984519265357</v>
      </c>
      <c r="AZ21" s="17"/>
      <c r="BA21" s="17">
        <v>0.113412313836108</v>
      </c>
      <c r="BB21" s="17">
        <v>0.13639839748126001</v>
      </c>
      <c r="BC21" s="17">
        <v>0.106349549180397</v>
      </c>
      <c r="BD21" s="17"/>
      <c r="BE21" s="17">
        <v>0.12506523125038799</v>
      </c>
      <c r="BF21" s="17">
        <v>0.120019937063613</v>
      </c>
      <c r="BG21" s="17">
        <v>8.9543966079765794E-2</v>
      </c>
    </row>
    <row r="22" spans="2:59" x14ac:dyDescent="0.3">
      <c r="B22" t="s">
        <v>80</v>
      </c>
      <c r="C22" s="17">
        <v>0.10556162108961401</v>
      </c>
      <c r="D22" s="17">
        <v>8.3773435564507795E-2</v>
      </c>
      <c r="E22" s="17">
        <v>0.12771573472029699</v>
      </c>
      <c r="F22" s="17"/>
      <c r="G22" s="17">
        <v>4.2171354893541797E-2</v>
      </c>
      <c r="H22" s="17">
        <v>8.2586982238278095E-2</v>
      </c>
      <c r="I22" s="17">
        <v>0.133020903046699</v>
      </c>
      <c r="J22" s="17">
        <v>0.16459091914140001</v>
      </c>
      <c r="K22" s="17"/>
      <c r="L22" s="17">
        <v>0.117024512663914</v>
      </c>
      <c r="M22" s="17">
        <v>0.105518513032917</v>
      </c>
      <c r="N22" s="17">
        <v>9.7246716890830698E-2</v>
      </c>
      <c r="O22" s="17">
        <v>0.100777609072479</v>
      </c>
      <c r="P22" s="17"/>
      <c r="Q22" s="17">
        <v>0.113475602043158</v>
      </c>
      <c r="R22" s="17">
        <v>0.109687475127642</v>
      </c>
      <c r="S22" s="17">
        <v>9.1322182915839295E-2</v>
      </c>
      <c r="T22" s="17">
        <v>8.2947491536482204E-2</v>
      </c>
      <c r="U22" s="17">
        <v>0.104536410833872</v>
      </c>
      <c r="V22" s="17">
        <v>0.12889314229733301</v>
      </c>
      <c r="W22" s="17">
        <v>9.7128062553359304E-2</v>
      </c>
      <c r="X22" s="17">
        <v>9.3016243491619605E-2</v>
      </c>
      <c r="Y22" s="17">
        <v>0.11493782261673199</v>
      </c>
      <c r="Z22" s="17"/>
      <c r="AA22" s="17">
        <v>0.38034820391081098</v>
      </c>
      <c r="AB22" s="17">
        <v>8.4934369422564299E-2</v>
      </c>
      <c r="AC22" s="17">
        <v>8.0239949308276701E-2</v>
      </c>
      <c r="AD22" s="17">
        <v>6.0569615662847499E-2</v>
      </c>
      <c r="AE22" s="17">
        <v>5.2045772354321201E-2</v>
      </c>
      <c r="AF22" s="17">
        <v>0.114527110084975</v>
      </c>
      <c r="AG22" s="17">
        <v>7.9830373524708106E-2</v>
      </c>
      <c r="AH22" s="17">
        <v>0.12141866717198101</v>
      </c>
      <c r="AI22" s="17">
        <v>0.13023598886460999</v>
      </c>
      <c r="AJ22" s="17">
        <v>0.15044282228754699</v>
      </c>
      <c r="AK22" s="17">
        <v>0.106993373520248</v>
      </c>
      <c r="AL22" s="17">
        <v>6.9769267757706394E-2</v>
      </c>
      <c r="AM22" s="17">
        <v>7.5032476213813107E-2</v>
      </c>
      <c r="AN22" s="17">
        <v>7.7261109233572406E-2</v>
      </c>
      <c r="AO22" s="17">
        <v>0.14109261231301001</v>
      </c>
      <c r="AP22" s="17">
        <v>0.133193002117766</v>
      </c>
      <c r="AQ22" s="17"/>
      <c r="AR22" s="17">
        <v>9.5853527951325304E-2</v>
      </c>
      <c r="AS22" s="17">
        <v>0.14078479482638201</v>
      </c>
      <c r="AT22" s="17"/>
      <c r="AU22" s="17">
        <v>0.107996924260234</v>
      </c>
      <c r="AV22" s="17">
        <v>0.10255365347230699</v>
      </c>
      <c r="AW22" s="17"/>
      <c r="AX22" s="17">
        <v>0.13580056103301899</v>
      </c>
      <c r="AY22" s="17">
        <v>9.6256564136095096E-2</v>
      </c>
      <c r="AZ22" s="17"/>
      <c r="BA22" s="17">
        <v>0.12849658920392301</v>
      </c>
      <c r="BB22" s="17">
        <v>9.1252132376789793E-2</v>
      </c>
      <c r="BC22" s="17">
        <v>8.9430366958562602E-2</v>
      </c>
      <c r="BD22" s="17"/>
      <c r="BE22" s="17">
        <v>0.100012789127341</v>
      </c>
      <c r="BF22" s="17">
        <v>0.113657583674484</v>
      </c>
      <c r="BG22" s="17">
        <v>0.12092188893138001</v>
      </c>
    </row>
    <row r="23" spans="2:59" x14ac:dyDescent="0.3">
      <c r="B23" t="s">
        <v>81</v>
      </c>
      <c r="C23" s="17">
        <v>9.9617226553742694E-2</v>
      </c>
      <c r="D23" s="17">
        <v>7.8192490425485497E-2</v>
      </c>
      <c r="E23" s="17">
        <v>0.121385063408478</v>
      </c>
      <c r="F23" s="17"/>
      <c r="G23" s="17">
        <v>0.1122897120616</v>
      </c>
      <c r="H23" s="17">
        <v>0.124569311614714</v>
      </c>
      <c r="I23" s="17">
        <v>0.106247834105571</v>
      </c>
      <c r="J23" s="17">
        <v>5.34835518151284E-2</v>
      </c>
      <c r="K23" s="17"/>
      <c r="L23" s="17">
        <v>0.11944031312438499</v>
      </c>
      <c r="M23" s="17">
        <v>0.10642975131040699</v>
      </c>
      <c r="N23" s="17">
        <v>8.9475180853865202E-2</v>
      </c>
      <c r="O23" s="17">
        <v>8.0300773202172507E-2</v>
      </c>
      <c r="P23" s="17"/>
      <c r="Q23" s="17">
        <v>0.116975414120883</v>
      </c>
      <c r="R23" s="17">
        <v>0.134904153688789</v>
      </c>
      <c r="S23" s="17">
        <v>8.0886017124838602E-2</v>
      </c>
      <c r="T23" s="17">
        <v>4.7703892164091502E-2</v>
      </c>
      <c r="U23" s="17">
        <v>0.137536248571384</v>
      </c>
      <c r="V23" s="17">
        <v>9.9958657848490506E-2</v>
      </c>
      <c r="W23" s="17">
        <v>8.7810478998240599E-2</v>
      </c>
      <c r="X23" s="17">
        <v>8.8971183576110002E-2</v>
      </c>
      <c r="Y23" s="17">
        <v>7.9888354335954204E-2</v>
      </c>
      <c r="Z23" s="17"/>
      <c r="AA23" s="17">
        <v>0</v>
      </c>
      <c r="AB23" s="17">
        <v>5.6253803674269201E-2</v>
      </c>
      <c r="AC23" s="17">
        <v>0.13094541228048601</v>
      </c>
      <c r="AD23" s="17">
        <v>7.7903678869227305E-2</v>
      </c>
      <c r="AE23" s="17">
        <v>7.6446061098060195E-2</v>
      </c>
      <c r="AF23" s="17">
        <v>8.2433592488070001E-2</v>
      </c>
      <c r="AG23" s="17">
        <v>0.15350036128118899</v>
      </c>
      <c r="AH23" s="17">
        <v>8.4284009617930603E-2</v>
      </c>
      <c r="AI23" s="17">
        <v>0.11394199941741</v>
      </c>
      <c r="AJ23" s="17">
        <v>8.5539247342868802E-2</v>
      </c>
      <c r="AK23" s="17">
        <v>0.101386175096149</v>
      </c>
      <c r="AL23" s="17">
        <v>9.4313777636173296E-2</v>
      </c>
      <c r="AM23" s="17">
        <v>8.8746735065186697E-2</v>
      </c>
      <c r="AN23" s="17">
        <v>9.98658205005266E-2</v>
      </c>
      <c r="AO23" s="17">
        <v>0.11244092745300199</v>
      </c>
      <c r="AP23" s="17">
        <v>0.11906895256489</v>
      </c>
      <c r="AQ23" s="17"/>
      <c r="AR23" s="17">
        <v>9.9929356382161799E-2</v>
      </c>
      <c r="AS23" s="17">
        <v>9.8484748422535698E-2</v>
      </c>
      <c r="AT23" s="17"/>
      <c r="AU23" s="17">
        <v>9.4449931332830805E-2</v>
      </c>
      <c r="AV23" s="17">
        <v>9.9642283810243606E-2</v>
      </c>
      <c r="AW23" s="17"/>
      <c r="AX23" s="17">
        <v>7.3927241486209605E-2</v>
      </c>
      <c r="AY23" s="17">
        <v>0.105652546827393</v>
      </c>
      <c r="AZ23" s="17"/>
      <c r="BA23" s="17">
        <v>0.109108594179694</v>
      </c>
      <c r="BB23" s="17">
        <v>8.9687926571228205E-2</v>
      </c>
      <c r="BC23" s="17">
        <v>9.9481939354136795E-2</v>
      </c>
      <c r="BD23" s="17"/>
      <c r="BE23" s="17">
        <v>9.8913104239287897E-2</v>
      </c>
      <c r="BF23" s="17">
        <v>0.105732050969994</v>
      </c>
      <c r="BG23" s="17">
        <v>8.7305715996470398E-2</v>
      </c>
    </row>
    <row r="24" spans="2:59" x14ac:dyDescent="0.3">
      <c r="B24" t="s">
        <v>82</v>
      </c>
      <c r="C24" s="17">
        <v>3.5644276364389403E-2</v>
      </c>
      <c r="D24" s="17">
        <v>2.7279342535485598E-2</v>
      </c>
      <c r="E24" s="17">
        <v>4.4130178059417602E-2</v>
      </c>
      <c r="F24" s="17"/>
      <c r="G24" s="17">
        <v>1.8065617815430399E-2</v>
      </c>
      <c r="H24" s="17">
        <v>4.7345203515712898E-2</v>
      </c>
      <c r="I24" s="17">
        <v>5.0525061432431698E-2</v>
      </c>
      <c r="J24" s="17">
        <v>2.28512242406416E-2</v>
      </c>
      <c r="K24" s="17"/>
      <c r="L24" s="17">
        <v>3.5942001541032699E-2</v>
      </c>
      <c r="M24" s="17">
        <v>3.1108327180674501E-2</v>
      </c>
      <c r="N24" s="17">
        <v>3.7541198844132699E-2</v>
      </c>
      <c r="O24" s="17">
        <v>3.84336406472187E-2</v>
      </c>
      <c r="P24" s="17"/>
      <c r="Q24" s="17">
        <v>4.69292541542317E-2</v>
      </c>
      <c r="R24" s="17">
        <v>3.8625978847339502E-2</v>
      </c>
      <c r="S24" s="17">
        <v>4.79989485804845E-2</v>
      </c>
      <c r="T24" s="17">
        <v>2.2232046972570901E-2</v>
      </c>
      <c r="U24" s="17">
        <v>3.9092138781241501E-2</v>
      </c>
      <c r="V24" s="17">
        <v>2.7238835796530698E-2</v>
      </c>
      <c r="W24" s="17">
        <v>4.7236182300061498E-2</v>
      </c>
      <c r="X24" s="17">
        <v>1.5537938316750001E-2</v>
      </c>
      <c r="Y24" s="17">
        <v>2.2869490973093799E-2</v>
      </c>
      <c r="Z24" s="17"/>
      <c r="AA24" s="17">
        <v>0</v>
      </c>
      <c r="AB24" s="17">
        <v>3.6581345028355597E-2</v>
      </c>
      <c r="AC24" s="17">
        <v>1.6893590394544199E-2</v>
      </c>
      <c r="AD24" s="17">
        <v>1.6410101040802601E-2</v>
      </c>
      <c r="AE24" s="17">
        <v>4.32381418890928E-2</v>
      </c>
      <c r="AF24" s="17">
        <v>4.0515960417226202E-2</v>
      </c>
      <c r="AG24" s="17">
        <v>2.2965737463257498E-2</v>
      </c>
      <c r="AH24" s="17">
        <v>1.8694946813855098E-2</v>
      </c>
      <c r="AI24" s="17">
        <v>3.8187556123936803E-2</v>
      </c>
      <c r="AJ24" s="17">
        <v>4.4870688967225E-2</v>
      </c>
      <c r="AK24" s="17">
        <v>2.15277404947588E-2</v>
      </c>
      <c r="AL24" s="17">
        <v>2.9656599688324198E-2</v>
      </c>
      <c r="AM24" s="17">
        <v>7.84507658776884E-2</v>
      </c>
      <c r="AN24" s="17">
        <v>3.5973265908699197E-2</v>
      </c>
      <c r="AO24" s="17">
        <v>5.59527685801781E-2</v>
      </c>
      <c r="AP24" s="17">
        <v>5.2387606627645897E-2</v>
      </c>
      <c r="AQ24" s="17"/>
      <c r="AR24" s="17">
        <v>3.4669791271334502E-2</v>
      </c>
      <c r="AS24" s="17">
        <v>3.9179930302564697E-2</v>
      </c>
      <c r="AT24" s="17"/>
      <c r="AU24" s="17">
        <v>3.3404848123282899E-2</v>
      </c>
      <c r="AV24" s="17">
        <v>3.7447221317813098E-2</v>
      </c>
      <c r="AW24" s="17"/>
      <c r="AX24" s="17">
        <v>4.3177391362658801E-2</v>
      </c>
      <c r="AY24" s="17">
        <v>3.4418615324980299E-2</v>
      </c>
      <c r="AZ24" s="17"/>
      <c r="BA24" s="17">
        <v>3.8055247427232403E-2</v>
      </c>
      <c r="BB24" s="17">
        <v>4.1854636611897901E-2</v>
      </c>
      <c r="BC24" s="17">
        <v>2.13578578487909E-2</v>
      </c>
      <c r="BD24" s="17"/>
      <c r="BE24" s="17">
        <v>2.7742396627129299E-2</v>
      </c>
      <c r="BF24" s="17">
        <v>5.1601838198290201E-2</v>
      </c>
      <c r="BG24" s="17">
        <v>4.5105022795758599E-2</v>
      </c>
    </row>
    <row r="25" spans="2:59" x14ac:dyDescent="0.3">
      <c r="B25" t="s">
        <v>83</v>
      </c>
      <c r="C25" s="17">
        <v>4.6112002299453503E-3</v>
      </c>
      <c r="D25" s="17">
        <v>4.4398836783292499E-3</v>
      </c>
      <c r="E25" s="17">
        <v>4.8005090447255597E-3</v>
      </c>
      <c r="F25" s="17"/>
      <c r="G25" s="17">
        <v>1.9901274261023699E-3</v>
      </c>
      <c r="H25" s="17">
        <v>0</v>
      </c>
      <c r="I25" s="17">
        <v>4.4906584787089204E-3</v>
      </c>
      <c r="J25" s="17">
        <v>1.23757347662657E-2</v>
      </c>
      <c r="K25" s="17"/>
      <c r="L25" s="17">
        <v>2.5107177188980301E-3</v>
      </c>
      <c r="M25" s="17">
        <v>3.6849770591440198E-3</v>
      </c>
      <c r="N25" s="17">
        <v>1.0897028204224101E-2</v>
      </c>
      <c r="O25" s="17">
        <v>2.3146338112407399E-3</v>
      </c>
      <c r="P25" s="17"/>
      <c r="Q25" s="17">
        <v>0</v>
      </c>
      <c r="R25" s="17">
        <v>0</v>
      </c>
      <c r="S25" s="17">
        <v>0</v>
      </c>
      <c r="T25" s="17">
        <v>0</v>
      </c>
      <c r="U25" s="17">
        <v>1.50301772039404E-2</v>
      </c>
      <c r="V25" s="17">
        <v>7.7394193925482899E-3</v>
      </c>
      <c r="W25" s="17">
        <v>1.9142185902313799E-2</v>
      </c>
      <c r="X25" s="17">
        <v>0</v>
      </c>
      <c r="Y25" s="17">
        <v>4.3688338714751498E-3</v>
      </c>
      <c r="Z25" s="17"/>
      <c r="AA25" s="17">
        <v>0</v>
      </c>
      <c r="AB25" s="17">
        <v>0</v>
      </c>
      <c r="AC25" s="17">
        <v>0</v>
      </c>
      <c r="AD25" s="17">
        <v>2.7815121845428701E-2</v>
      </c>
      <c r="AE25" s="17">
        <v>0</v>
      </c>
      <c r="AF25" s="17">
        <v>0</v>
      </c>
      <c r="AG25" s="17">
        <v>1.1624049435527899E-2</v>
      </c>
      <c r="AH25" s="17">
        <v>7.1811718282055901E-3</v>
      </c>
      <c r="AI25" s="17">
        <v>0</v>
      </c>
      <c r="AJ25" s="17">
        <v>2.12539210633855E-2</v>
      </c>
      <c r="AK25" s="17">
        <v>0</v>
      </c>
      <c r="AL25" s="17">
        <v>0</v>
      </c>
      <c r="AM25" s="17">
        <v>0</v>
      </c>
      <c r="AN25" s="17">
        <v>0</v>
      </c>
      <c r="AO25" s="17">
        <v>2.7717036037845501E-3</v>
      </c>
      <c r="AP25" s="17">
        <v>0</v>
      </c>
      <c r="AQ25" s="17"/>
      <c r="AR25" s="17">
        <v>5.03308383513863E-3</v>
      </c>
      <c r="AS25" s="17">
        <v>3.0805103909894E-3</v>
      </c>
      <c r="AT25" s="17"/>
      <c r="AU25" s="17">
        <v>0</v>
      </c>
      <c r="AV25" s="17">
        <v>4.8589570716510598E-3</v>
      </c>
      <c r="AW25" s="17"/>
      <c r="AX25" s="17">
        <v>9.5082353970636201E-3</v>
      </c>
      <c r="AY25" s="17">
        <v>3.5023778720095198E-3</v>
      </c>
      <c r="AZ25" s="17"/>
      <c r="BA25" s="17">
        <v>5.1345081387250803E-3</v>
      </c>
      <c r="BB25" s="17">
        <v>3.3199310793361999E-3</v>
      </c>
      <c r="BC25" s="17">
        <v>5.8176904930793399E-3</v>
      </c>
      <c r="BD25" s="17"/>
      <c r="BE25" s="17">
        <v>4.6273677790276699E-3</v>
      </c>
      <c r="BF25" s="17">
        <v>2.9450728544597798E-3</v>
      </c>
      <c r="BG25" s="17">
        <v>9.1706245556673997E-3</v>
      </c>
    </row>
    <row r="26" spans="2:59" x14ac:dyDescent="0.3">
      <c r="B26" t="s">
        <v>84</v>
      </c>
      <c r="C26" s="17">
        <v>1.51163792106776E-2</v>
      </c>
      <c r="D26" s="17">
        <v>1.4061238261734501E-2</v>
      </c>
      <c r="E26" s="17">
        <v>1.6229232626521699E-2</v>
      </c>
      <c r="F26" s="17"/>
      <c r="G26" s="17">
        <v>5.0250559400241302E-3</v>
      </c>
      <c r="H26" s="17">
        <v>3.9992710980454897E-3</v>
      </c>
      <c r="I26" s="17">
        <v>1.9605020798809901E-2</v>
      </c>
      <c r="J26" s="17">
        <v>3.2440871664879398E-2</v>
      </c>
      <c r="K26" s="17"/>
      <c r="L26" s="17">
        <v>5.6199308150103704E-3</v>
      </c>
      <c r="M26" s="17">
        <v>1.6332163967921899E-2</v>
      </c>
      <c r="N26" s="17">
        <v>3.0443269858164899E-2</v>
      </c>
      <c r="O26" s="17">
        <v>1.06341349918199E-2</v>
      </c>
      <c r="P26" s="17"/>
      <c r="Q26" s="17">
        <v>1.23055978912643E-2</v>
      </c>
      <c r="R26" s="17">
        <v>2.6165634655234599E-2</v>
      </c>
      <c r="S26" s="17">
        <v>9.4898848579212901E-3</v>
      </c>
      <c r="T26" s="17">
        <v>1.8681863446153399E-2</v>
      </c>
      <c r="U26" s="17">
        <v>2.58377794719248E-2</v>
      </c>
      <c r="V26" s="17">
        <v>1.2080081206978399E-2</v>
      </c>
      <c r="W26" s="17">
        <v>0</v>
      </c>
      <c r="X26" s="17">
        <v>0</v>
      </c>
      <c r="Y26" s="17">
        <v>1.8631951586362501E-2</v>
      </c>
      <c r="Z26" s="17"/>
      <c r="AA26" s="17">
        <v>0.128461318367323</v>
      </c>
      <c r="AB26" s="17">
        <v>1.3843856191029799E-2</v>
      </c>
      <c r="AC26" s="17">
        <v>1.0063853823943199E-2</v>
      </c>
      <c r="AD26" s="17">
        <v>0</v>
      </c>
      <c r="AE26" s="17">
        <v>2.6900333190991901E-2</v>
      </c>
      <c r="AF26" s="17">
        <v>2.22832481320741E-2</v>
      </c>
      <c r="AG26" s="17">
        <v>0</v>
      </c>
      <c r="AH26" s="17">
        <v>2.2927948702385102E-2</v>
      </c>
      <c r="AI26" s="17">
        <v>0</v>
      </c>
      <c r="AJ26" s="17">
        <v>1.34920392903842E-2</v>
      </c>
      <c r="AK26" s="17">
        <v>1.8593544029768299E-2</v>
      </c>
      <c r="AL26" s="17">
        <v>2.2535545000506502E-2</v>
      </c>
      <c r="AM26" s="17">
        <v>0</v>
      </c>
      <c r="AN26" s="17">
        <v>1.3568010733864801E-2</v>
      </c>
      <c r="AO26" s="17">
        <v>0</v>
      </c>
      <c r="AP26" s="17">
        <v>0</v>
      </c>
      <c r="AQ26" s="17"/>
      <c r="AR26" s="17">
        <v>1.7080764940194899E-2</v>
      </c>
      <c r="AS26" s="17">
        <v>7.9891402306639901E-3</v>
      </c>
      <c r="AT26" s="17"/>
      <c r="AU26" s="17">
        <v>1.1990296704466601E-2</v>
      </c>
      <c r="AV26" s="17">
        <v>1.6886768191385699E-2</v>
      </c>
      <c r="AW26" s="17"/>
      <c r="AX26" s="17">
        <v>1.6145436585855901E-2</v>
      </c>
      <c r="AY26" s="17">
        <v>1.4030316598734299E-2</v>
      </c>
      <c r="AZ26" s="17"/>
      <c r="BA26" s="17">
        <v>7.4415964101249002E-3</v>
      </c>
      <c r="BB26" s="17">
        <v>2.51235240151505E-2</v>
      </c>
      <c r="BC26" s="17">
        <v>1.1997162559928699E-2</v>
      </c>
      <c r="BD26" s="17"/>
      <c r="BE26" s="17">
        <v>6.5851867603239599E-3</v>
      </c>
      <c r="BF26" s="17">
        <v>2.4715543570689998E-2</v>
      </c>
      <c r="BG26" s="17">
        <v>4.6716107991196798E-2</v>
      </c>
    </row>
    <row r="27" spans="2:59" x14ac:dyDescent="0.3"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</row>
    <row r="28" spans="2:59" x14ac:dyDescent="0.3">
      <c r="B28" s="6" t="s">
        <v>91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</row>
    <row r="29" spans="2:59" x14ac:dyDescent="0.3">
      <c r="B29" s="24" t="s">
        <v>86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</row>
    <row r="30" spans="2:59" x14ac:dyDescent="0.3">
      <c r="B30" t="s">
        <v>89</v>
      </c>
      <c r="C30" s="17">
        <v>0</v>
      </c>
      <c r="D30" s="17">
        <v>0</v>
      </c>
      <c r="E30" s="17">
        <v>0</v>
      </c>
      <c r="F30" s="17"/>
      <c r="G30" s="17">
        <v>0</v>
      </c>
      <c r="H30" s="17">
        <v>0</v>
      </c>
      <c r="I30" s="17">
        <v>0</v>
      </c>
      <c r="J30" s="17">
        <v>0</v>
      </c>
      <c r="K30" s="17"/>
      <c r="L30" s="17">
        <v>0</v>
      </c>
      <c r="M30" s="17">
        <v>0</v>
      </c>
      <c r="N30" s="17">
        <v>0</v>
      </c>
      <c r="O30" s="17">
        <v>0</v>
      </c>
      <c r="P30" s="17"/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/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/>
      <c r="AR30" s="17">
        <v>0</v>
      </c>
      <c r="AS30" s="17">
        <v>0</v>
      </c>
      <c r="AT30" s="17"/>
      <c r="AU30" s="17">
        <v>0</v>
      </c>
      <c r="AV30" s="17">
        <v>0</v>
      </c>
      <c r="AW30" s="17"/>
      <c r="AX30" s="17">
        <v>0</v>
      </c>
      <c r="AY30" s="17">
        <v>0</v>
      </c>
      <c r="AZ30" s="17"/>
      <c r="BA30" s="17">
        <v>0</v>
      </c>
      <c r="BB30" s="17">
        <v>0</v>
      </c>
      <c r="BC30" s="17">
        <v>0</v>
      </c>
      <c r="BD30" s="17"/>
      <c r="BE30" s="17">
        <v>0</v>
      </c>
      <c r="BF30" s="17">
        <v>0</v>
      </c>
      <c r="BG30" s="17">
        <v>0</v>
      </c>
    </row>
    <row r="31" spans="2:59" x14ac:dyDescent="0.3">
      <c r="B31" t="s">
        <v>90</v>
      </c>
      <c r="C31" s="17">
        <v>2.7268297513546001E-2</v>
      </c>
      <c r="D31" s="17">
        <v>2.51613193643783E-2</v>
      </c>
      <c r="E31" s="17">
        <v>2.9478858869128301E-2</v>
      </c>
      <c r="F31" s="17"/>
      <c r="G31" s="17">
        <v>9.9099187899103491E-3</v>
      </c>
      <c r="H31" s="17">
        <v>1.16807436235943E-2</v>
      </c>
      <c r="I31" s="17">
        <v>2.97209785497894E-2</v>
      </c>
      <c r="J31" s="17">
        <v>5.8972315387782998E-2</v>
      </c>
      <c r="K31" s="17"/>
      <c r="L31" s="17">
        <v>1.5828999776721E-2</v>
      </c>
      <c r="M31" s="17">
        <v>2.2094435968749101E-2</v>
      </c>
      <c r="N31" s="17">
        <v>4.8923591488631402E-2</v>
      </c>
      <c r="O31" s="17">
        <v>2.5968206654294401E-2</v>
      </c>
      <c r="P31" s="17"/>
      <c r="Q31" s="17">
        <v>3.03060180167617E-2</v>
      </c>
      <c r="R31" s="17">
        <v>3.37229202399471E-2</v>
      </c>
      <c r="S31" s="17">
        <v>9.4898848579212901E-3</v>
      </c>
      <c r="T31" s="17">
        <v>2.3582363100903801E-2</v>
      </c>
      <c r="U31" s="17">
        <v>4.0867956675865201E-2</v>
      </c>
      <c r="V31" s="17">
        <v>1.9819500599526699E-2</v>
      </c>
      <c r="W31" s="17">
        <v>3.7784222284034302E-2</v>
      </c>
      <c r="X31" s="17">
        <v>4.4122108013647703E-3</v>
      </c>
      <c r="Y31" s="17">
        <v>2.9407985251044998E-2</v>
      </c>
      <c r="Z31" s="17"/>
      <c r="AA31" s="17">
        <v>0.128461318367323</v>
      </c>
      <c r="AB31" s="17">
        <v>1.3843856191029799E-2</v>
      </c>
      <c r="AC31" s="17">
        <v>3.5183792957343703E-2</v>
      </c>
      <c r="AD31" s="17">
        <v>2.7815121845428701E-2</v>
      </c>
      <c r="AE31" s="17">
        <v>3.6857401952029002E-2</v>
      </c>
      <c r="AF31" s="17">
        <v>2.8230231085822399E-2</v>
      </c>
      <c r="AG31" s="17">
        <v>2.0300127055723399E-2</v>
      </c>
      <c r="AH31" s="17">
        <v>3.0109120530590699E-2</v>
      </c>
      <c r="AI31" s="17">
        <v>0</v>
      </c>
      <c r="AJ31" s="17">
        <v>3.47459603537697E-2</v>
      </c>
      <c r="AK31" s="17">
        <v>2.5018237735289901E-2</v>
      </c>
      <c r="AL31" s="17">
        <v>3.02878969836427E-2</v>
      </c>
      <c r="AM31" s="17">
        <v>0</v>
      </c>
      <c r="AN31" s="17">
        <v>1.3568010733864801E-2</v>
      </c>
      <c r="AO31" s="17">
        <v>3.42819157317166E-2</v>
      </c>
      <c r="AP31" s="17">
        <v>1.9982490394803202E-3</v>
      </c>
      <c r="AQ31" s="17"/>
      <c r="AR31" s="17">
        <v>2.61612896707113E-2</v>
      </c>
      <c r="AS31" s="17">
        <v>3.1284774181074303E-2</v>
      </c>
      <c r="AT31" s="17"/>
      <c r="AU31" s="17">
        <v>1.50706664897914E-2</v>
      </c>
      <c r="AV31" s="17">
        <v>2.8942461865020801E-2</v>
      </c>
      <c r="AW31" s="17"/>
      <c r="AX31" s="17">
        <v>3.26068929459183E-2</v>
      </c>
      <c r="AY31" s="17">
        <v>2.53425256100628E-2</v>
      </c>
      <c r="AZ31" s="17"/>
      <c r="BA31" s="17">
        <v>1.8304679651483802E-2</v>
      </c>
      <c r="BB31" s="17">
        <v>3.9175073056725601E-2</v>
      </c>
      <c r="BC31" s="17">
        <v>2.3267651917786999E-2</v>
      </c>
      <c r="BD31" s="17"/>
      <c r="BE31" s="17">
        <v>1.5914922736672801E-2</v>
      </c>
      <c r="BF31" s="17">
        <v>4.4835766053284598E-2</v>
      </c>
      <c r="BG31" s="17">
        <v>5.5886732546864201E-2</v>
      </c>
    </row>
    <row r="32" spans="2:59" x14ac:dyDescent="0.3"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</row>
    <row r="33" spans="2:59" x14ac:dyDescent="0.3">
      <c r="B33" s="6" t="s">
        <v>95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</row>
    <row r="34" spans="2:59" x14ac:dyDescent="0.3">
      <c r="B34" s="24" t="s">
        <v>86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</row>
    <row r="35" spans="2:59" x14ac:dyDescent="0.3">
      <c r="B35" t="s">
        <v>92</v>
      </c>
      <c r="C35" s="17">
        <v>0.305297759039452</v>
      </c>
      <c r="D35" s="17">
        <v>0.29513209309343003</v>
      </c>
      <c r="E35" s="17">
        <v>0.31665768171497499</v>
      </c>
      <c r="F35" s="17"/>
      <c r="G35" s="17">
        <v>0.22292160250185</v>
      </c>
      <c r="H35" s="17">
        <v>0.25351076714163701</v>
      </c>
      <c r="I35" s="17">
        <v>0.32876501620001702</v>
      </c>
      <c r="J35" s="17">
        <v>0.42014410661319501</v>
      </c>
      <c r="K35" s="17"/>
      <c r="L35" s="17">
        <v>0.37146371462508798</v>
      </c>
      <c r="M35" s="17">
        <v>0.31616705251694999</v>
      </c>
      <c r="N35" s="17">
        <v>0.25907306420177101</v>
      </c>
      <c r="O35" s="17">
        <v>0.26197685926373299</v>
      </c>
      <c r="P35" s="17"/>
      <c r="Q35" s="17">
        <v>0.40957368849106102</v>
      </c>
      <c r="R35" s="17">
        <v>0.28669681416304599</v>
      </c>
      <c r="S35" s="17">
        <v>0.184998131454746</v>
      </c>
      <c r="T35" s="17">
        <v>0.260112705064238</v>
      </c>
      <c r="U35" s="17">
        <v>0.27679137500091</v>
      </c>
      <c r="V35" s="17">
        <v>0.33095885690438098</v>
      </c>
      <c r="W35" s="17">
        <v>0.32854181414349998</v>
      </c>
      <c r="X35" s="17">
        <v>0.34335507549308603</v>
      </c>
      <c r="Y35" s="17">
        <v>0.29851059286342302</v>
      </c>
      <c r="Z35" s="17"/>
      <c r="AA35" s="17">
        <v>0.399325066082103</v>
      </c>
      <c r="AB35" s="17">
        <v>0.291889328208295</v>
      </c>
      <c r="AC35" s="17">
        <v>0.19409043654587901</v>
      </c>
      <c r="AD35" s="17">
        <v>0.30575498370883702</v>
      </c>
      <c r="AE35" s="17">
        <v>0.28011294938127201</v>
      </c>
      <c r="AF35" s="17">
        <v>0.34884439025388803</v>
      </c>
      <c r="AG35" s="17">
        <v>0.34607051434471803</v>
      </c>
      <c r="AH35" s="17">
        <v>0.25236035789525402</v>
      </c>
      <c r="AI35" s="17">
        <v>0.26227337097382902</v>
      </c>
      <c r="AJ35" s="17">
        <v>0.308254637210784</v>
      </c>
      <c r="AK35" s="17">
        <v>0.274666471650931</v>
      </c>
      <c r="AL35" s="17">
        <v>0.31413639638625201</v>
      </c>
      <c r="AM35" s="17">
        <v>0.216269630445665</v>
      </c>
      <c r="AN35" s="17">
        <v>0.33335854448004598</v>
      </c>
      <c r="AO35" s="17">
        <v>0.33832162593576598</v>
      </c>
      <c r="AP35" s="17">
        <v>0.51882073633998405</v>
      </c>
      <c r="AQ35" s="17"/>
      <c r="AR35" s="17">
        <v>0.287004719594456</v>
      </c>
      <c r="AS35" s="17">
        <v>0.37166907391727999</v>
      </c>
      <c r="AT35" s="17"/>
      <c r="AU35" s="17">
        <v>0.36111748694922102</v>
      </c>
      <c r="AV35" s="17">
        <v>0.28043452384846801</v>
      </c>
      <c r="AW35" s="17"/>
      <c r="AX35" s="17">
        <v>0.33985054822418398</v>
      </c>
      <c r="AY35" s="17">
        <v>0.29713746416507197</v>
      </c>
      <c r="AZ35" s="17"/>
      <c r="BA35" s="17">
        <v>0.38764395992177803</v>
      </c>
      <c r="BB35" s="17">
        <v>0.26251832451108398</v>
      </c>
      <c r="BC35" s="17">
        <v>0.23334789160147301</v>
      </c>
      <c r="BD35" s="17"/>
      <c r="BE35" s="17">
        <v>0.35590097030858903</v>
      </c>
      <c r="BF35" s="17">
        <v>0.232505808508399</v>
      </c>
      <c r="BG35" s="17">
        <v>0.162302506063388</v>
      </c>
    </row>
    <row r="36" spans="2:59" x14ac:dyDescent="0.3">
      <c r="B36" t="s">
        <v>93</v>
      </c>
      <c r="C36" s="17">
        <v>0.49255795843457501</v>
      </c>
      <c r="D36" s="17">
        <v>0.502909064441592</v>
      </c>
      <c r="E36" s="17">
        <v>0.48233786886931301</v>
      </c>
      <c r="F36" s="17"/>
      <c r="G36" s="17">
        <v>0.50871680900231697</v>
      </c>
      <c r="H36" s="17">
        <v>0.51970689476083398</v>
      </c>
      <c r="I36" s="17">
        <v>0.50380067776195203</v>
      </c>
      <c r="J36" s="17">
        <v>0.43136102697280398</v>
      </c>
      <c r="K36" s="17"/>
      <c r="L36" s="17">
        <v>0.48870775617309697</v>
      </c>
      <c r="M36" s="17">
        <v>0.50421680163708404</v>
      </c>
      <c r="N36" s="17">
        <v>0.52840055751209103</v>
      </c>
      <c r="O36" s="17">
        <v>0.45405022595690098</v>
      </c>
      <c r="P36" s="17"/>
      <c r="Q36" s="17">
        <v>0.47049514699313899</v>
      </c>
      <c r="R36" s="17">
        <v>0.51397772333369895</v>
      </c>
      <c r="S36" s="17">
        <v>0.54903745454994002</v>
      </c>
      <c r="T36" s="17">
        <v>0.48261578458788101</v>
      </c>
      <c r="U36" s="17">
        <v>0.50012000759738495</v>
      </c>
      <c r="V36" s="17">
        <v>0.44744510802842302</v>
      </c>
      <c r="W36" s="17">
        <v>0.49680600728330399</v>
      </c>
      <c r="X36" s="17">
        <v>0.43733595580483903</v>
      </c>
      <c r="Y36" s="17">
        <v>0.50566798491060405</v>
      </c>
      <c r="Z36" s="17"/>
      <c r="AA36" s="17">
        <v>0.44283569170272902</v>
      </c>
      <c r="AB36" s="17">
        <v>0.540074185458569</v>
      </c>
      <c r="AC36" s="17">
        <v>0.44843910535977899</v>
      </c>
      <c r="AD36" s="17">
        <v>0.34155591100363802</v>
      </c>
      <c r="AE36" s="17">
        <v>0.48641320088180001</v>
      </c>
      <c r="AF36" s="17">
        <v>0.45081785111842698</v>
      </c>
      <c r="AG36" s="17">
        <v>0.44696653014877102</v>
      </c>
      <c r="AH36" s="17">
        <v>0.57678754283434197</v>
      </c>
      <c r="AI36" s="17">
        <v>0.54492486480213997</v>
      </c>
      <c r="AJ36" s="17">
        <v>0.51400414464794997</v>
      </c>
      <c r="AK36" s="17">
        <v>0.50549233511672897</v>
      </c>
      <c r="AL36" s="17">
        <v>0.50119271495071505</v>
      </c>
      <c r="AM36" s="17">
        <v>0.59518686737203697</v>
      </c>
      <c r="AN36" s="17">
        <v>0.50389322605560305</v>
      </c>
      <c r="AO36" s="17">
        <v>0.48135815444209901</v>
      </c>
      <c r="AP36" s="17">
        <v>0.41240872274437701</v>
      </c>
      <c r="AQ36" s="17"/>
      <c r="AR36" s="17">
        <v>0.48926528520649598</v>
      </c>
      <c r="AS36" s="17">
        <v>0.50450452708806803</v>
      </c>
      <c r="AT36" s="17"/>
      <c r="AU36" s="17">
        <v>0.47583843924869101</v>
      </c>
      <c r="AV36" s="17">
        <v>0.50119417874253003</v>
      </c>
      <c r="AW36" s="17"/>
      <c r="AX36" s="17">
        <v>0.40953971268111</v>
      </c>
      <c r="AY36" s="17">
        <v>0.51542541875037895</v>
      </c>
      <c r="AZ36" s="17"/>
      <c r="BA36" s="17">
        <v>0.46370442534298201</v>
      </c>
      <c r="BB36" s="17">
        <v>0.52374603925659402</v>
      </c>
      <c r="BC36" s="17">
        <v>0.49133187792635602</v>
      </c>
      <c r="BD36" s="17"/>
      <c r="BE36" s="17">
        <v>0.49657231966059001</v>
      </c>
      <c r="BF36" s="17">
        <v>0.51155421971697002</v>
      </c>
      <c r="BG36" s="17">
        <v>0.41177922461138999</v>
      </c>
    </row>
    <row r="37" spans="2:59" x14ac:dyDescent="0.3">
      <c r="B37" t="s">
        <v>94</v>
      </c>
      <c r="C37" s="17">
        <v>0.18925212672848901</v>
      </c>
      <c r="D37" s="17">
        <v>0.18698860619157601</v>
      </c>
      <c r="E37" s="17">
        <v>0.190133493023321</v>
      </c>
      <c r="F37" s="17"/>
      <c r="G37" s="17">
        <v>0.25005949662224602</v>
      </c>
      <c r="H37" s="17">
        <v>0.22057217258634099</v>
      </c>
      <c r="I37" s="17">
        <v>0.16006515553192899</v>
      </c>
      <c r="J37" s="17">
        <v>0.12769243847064901</v>
      </c>
      <c r="K37" s="17"/>
      <c r="L37" s="17">
        <v>0.13440457829844801</v>
      </c>
      <c r="M37" s="17">
        <v>0.17220638828068199</v>
      </c>
      <c r="N37" s="17">
        <v>0.19303676676783799</v>
      </c>
      <c r="O37" s="17">
        <v>0.26311928146372499</v>
      </c>
      <c r="P37" s="17"/>
      <c r="Q37" s="17">
        <v>0.113835290611594</v>
      </c>
      <c r="R37" s="17">
        <v>0.17848158599604</v>
      </c>
      <c r="S37" s="17">
        <v>0.242137094246309</v>
      </c>
      <c r="T37" s="17">
        <v>0.25010821186447302</v>
      </c>
      <c r="U37" s="17">
        <v>0.22308861740170499</v>
      </c>
      <c r="V37" s="17">
        <v>0.20829868768481499</v>
      </c>
      <c r="W37" s="17">
        <v>0.162688752951862</v>
      </c>
      <c r="X37" s="17">
        <v>0.188940396740061</v>
      </c>
      <c r="Y37" s="17">
        <v>0.18533585079970399</v>
      </c>
      <c r="Z37" s="17"/>
      <c r="AA37" s="17">
        <v>0.15783924221516801</v>
      </c>
      <c r="AB37" s="17">
        <v>0.14502990833234999</v>
      </c>
      <c r="AC37" s="17">
        <v>0.33039502452928199</v>
      </c>
      <c r="AD37" s="17">
        <v>0.31113340275735002</v>
      </c>
      <c r="AE37" s="17">
        <v>0.222122873369553</v>
      </c>
      <c r="AF37" s="17">
        <v>0.17238546496155099</v>
      </c>
      <c r="AG37" s="17">
        <v>0.19286281798121799</v>
      </c>
      <c r="AH37" s="17">
        <v>0.17085209927040401</v>
      </c>
      <c r="AI37" s="17">
        <v>0.18499805610644501</v>
      </c>
      <c r="AJ37" s="17">
        <v>0.16785409803395801</v>
      </c>
      <c r="AK37" s="17">
        <v>0.21984119323234</v>
      </c>
      <c r="AL37" s="17">
        <v>0.18467088866303299</v>
      </c>
      <c r="AM37" s="17">
        <v>0.182048662420007</v>
      </c>
      <c r="AN37" s="17">
        <v>0.149265867655163</v>
      </c>
      <c r="AO37" s="17">
        <v>0.16389930503719899</v>
      </c>
      <c r="AP37" s="17">
        <v>6.8770540915639403E-2</v>
      </c>
      <c r="AQ37" s="17"/>
      <c r="AR37" s="17">
        <v>0.208833117835765</v>
      </c>
      <c r="AS37" s="17">
        <v>0.11820782978107899</v>
      </c>
      <c r="AT37" s="17"/>
      <c r="AU37" s="17">
        <v>0.15504526221155199</v>
      </c>
      <c r="AV37" s="17">
        <v>0.20293996059913799</v>
      </c>
      <c r="AW37" s="17"/>
      <c r="AX37" s="17">
        <v>0.23550097069671999</v>
      </c>
      <c r="AY37" s="17">
        <v>0.17663037654993999</v>
      </c>
      <c r="AZ37" s="17"/>
      <c r="BA37" s="17">
        <v>0.143428597082291</v>
      </c>
      <c r="BB37" s="17">
        <v>0.19299562688962599</v>
      </c>
      <c r="BC37" s="17">
        <v>0.26203292400564998</v>
      </c>
      <c r="BD37" s="17"/>
      <c r="BE37" s="17">
        <v>0.13519192365385799</v>
      </c>
      <c r="BF37" s="17">
        <v>0.243008367464632</v>
      </c>
      <c r="BG37" s="17">
        <v>0.409314244307737</v>
      </c>
    </row>
    <row r="38" spans="2:59" x14ac:dyDescent="0.3">
      <c r="B38" t="s">
        <v>83</v>
      </c>
      <c r="C38" s="17">
        <v>1.2892155797483601E-2</v>
      </c>
      <c r="D38" s="17">
        <v>1.49702362734019E-2</v>
      </c>
      <c r="E38" s="17">
        <v>1.0870956392391501E-2</v>
      </c>
      <c r="F38" s="17"/>
      <c r="G38" s="17">
        <v>1.8302091873587101E-2</v>
      </c>
      <c r="H38" s="17">
        <v>6.2101655111880399E-3</v>
      </c>
      <c r="I38" s="17">
        <v>7.3691505061015596E-3</v>
      </c>
      <c r="J38" s="17">
        <v>2.0802427943351801E-2</v>
      </c>
      <c r="K38" s="17"/>
      <c r="L38" s="17">
        <v>5.4239509033674098E-3</v>
      </c>
      <c r="M38" s="17">
        <v>7.4097575652842503E-3</v>
      </c>
      <c r="N38" s="17">
        <v>1.94896115182993E-2</v>
      </c>
      <c r="O38" s="17">
        <v>2.0853633315640802E-2</v>
      </c>
      <c r="P38" s="17"/>
      <c r="Q38" s="17">
        <v>6.0958739042066903E-3</v>
      </c>
      <c r="R38" s="17">
        <v>2.0843876507214799E-2</v>
      </c>
      <c r="S38" s="17">
        <v>2.38273197490045E-2</v>
      </c>
      <c r="T38" s="17">
        <v>7.1632984834076301E-3</v>
      </c>
      <c r="U38" s="17">
        <v>0</v>
      </c>
      <c r="V38" s="17">
        <v>1.32973473823817E-2</v>
      </c>
      <c r="W38" s="17">
        <v>1.1963425621333901E-2</v>
      </c>
      <c r="X38" s="17">
        <v>3.0368571962014299E-2</v>
      </c>
      <c r="Y38" s="17">
        <v>1.04855714262699E-2</v>
      </c>
      <c r="Z38" s="17"/>
      <c r="AA38" s="17">
        <v>0</v>
      </c>
      <c r="AB38" s="17">
        <v>2.3006578000785299E-2</v>
      </c>
      <c r="AC38" s="17">
        <v>2.7075433565060501E-2</v>
      </c>
      <c r="AD38" s="17">
        <v>4.1555702530175397E-2</v>
      </c>
      <c r="AE38" s="17">
        <v>1.1350976367376E-2</v>
      </c>
      <c r="AF38" s="17">
        <v>2.7952293666134099E-2</v>
      </c>
      <c r="AG38" s="17">
        <v>1.4100137525293001E-2</v>
      </c>
      <c r="AH38" s="17">
        <v>0</v>
      </c>
      <c r="AI38" s="17">
        <v>7.8037081175865303E-3</v>
      </c>
      <c r="AJ38" s="17">
        <v>9.8871201073083594E-3</v>
      </c>
      <c r="AK38" s="17">
        <v>0</v>
      </c>
      <c r="AL38" s="17">
        <v>0</v>
      </c>
      <c r="AM38" s="17">
        <v>6.4948397622917198E-3</v>
      </c>
      <c r="AN38" s="17">
        <v>1.34823618091886E-2</v>
      </c>
      <c r="AO38" s="17">
        <v>1.6420914584936601E-2</v>
      </c>
      <c r="AP38" s="17">
        <v>0</v>
      </c>
      <c r="AQ38" s="17"/>
      <c r="AR38" s="17">
        <v>1.4896877363283399E-2</v>
      </c>
      <c r="AS38" s="17">
        <v>5.6185692135730598E-3</v>
      </c>
      <c r="AT38" s="17"/>
      <c r="AU38" s="17">
        <v>7.9988115905358405E-3</v>
      </c>
      <c r="AV38" s="17">
        <v>1.54313368098636E-2</v>
      </c>
      <c r="AW38" s="17"/>
      <c r="AX38" s="17">
        <v>1.51087683979855E-2</v>
      </c>
      <c r="AY38" s="17">
        <v>1.0806740534609E-2</v>
      </c>
      <c r="AZ38" s="17"/>
      <c r="BA38" s="17">
        <v>5.2230176529487297E-3</v>
      </c>
      <c r="BB38" s="17">
        <v>2.0740009342696E-2</v>
      </c>
      <c r="BC38" s="17">
        <v>1.3287306466521801E-2</v>
      </c>
      <c r="BD38" s="17"/>
      <c r="BE38" s="17">
        <v>1.2334786376964099E-2</v>
      </c>
      <c r="BF38" s="17">
        <v>1.29316043099993E-2</v>
      </c>
      <c r="BG38" s="17">
        <v>1.66040250174849E-2</v>
      </c>
    </row>
    <row r="39" spans="2:59" x14ac:dyDescent="0.3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</row>
    <row r="40" spans="2:59" x14ac:dyDescent="0.3">
      <c r="B40" s="6" t="s">
        <v>101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</row>
    <row r="41" spans="2:59" x14ac:dyDescent="0.3">
      <c r="B41" s="24" t="s">
        <v>86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</row>
    <row r="42" spans="2:59" x14ac:dyDescent="0.3">
      <c r="B42" t="s">
        <v>96</v>
      </c>
      <c r="C42" s="17">
        <v>0.23329147074739401</v>
      </c>
      <c r="D42" s="17">
        <v>0.26557438054302801</v>
      </c>
      <c r="E42" s="17">
        <v>0.20202417069687101</v>
      </c>
      <c r="F42" s="17"/>
      <c r="G42" s="17">
        <v>0.24032149704872899</v>
      </c>
      <c r="H42" s="17">
        <v>0.23225433357446401</v>
      </c>
      <c r="I42" s="17">
        <v>0.20979096832194999</v>
      </c>
      <c r="J42" s="17">
        <v>0.25217207880867198</v>
      </c>
      <c r="K42" s="17"/>
      <c r="L42" s="17">
        <v>0.285390664908104</v>
      </c>
      <c r="M42" s="17">
        <v>0.229919346965303</v>
      </c>
      <c r="N42" s="17">
        <v>0.19555403485808101</v>
      </c>
      <c r="O42" s="17">
        <v>0.21230433045204999</v>
      </c>
      <c r="P42" s="17"/>
      <c r="Q42" s="17">
        <v>0.35741476373199299</v>
      </c>
      <c r="R42" s="17">
        <v>0.17813109463606799</v>
      </c>
      <c r="S42" s="17">
        <v>0.21001378376657401</v>
      </c>
      <c r="T42" s="17">
        <v>0.156333301717587</v>
      </c>
      <c r="U42" s="17">
        <v>0.21225488360071401</v>
      </c>
      <c r="V42" s="17">
        <v>0.27324687829673799</v>
      </c>
      <c r="W42" s="17">
        <v>0.27057811877286903</v>
      </c>
      <c r="X42" s="17">
        <v>0.20229779481570301</v>
      </c>
      <c r="Y42" s="17">
        <v>0.198992223738121</v>
      </c>
      <c r="Z42" s="17"/>
      <c r="AA42" s="17">
        <v>0.10924661621736401</v>
      </c>
      <c r="AB42" s="17">
        <v>0.17442386778935401</v>
      </c>
      <c r="AC42" s="17">
        <v>0.17821072900315801</v>
      </c>
      <c r="AD42" s="17">
        <v>0.255231489497875</v>
      </c>
      <c r="AE42" s="17">
        <v>0.17285994661281201</v>
      </c>
      <c r="AF42" s="17">
        <v>0.210922514300839</v>
      </c>
      <c r="AG42" s="17">
        <v>0.224759158791347</v>
      </c>
      <c r="AH42" s="17">
        <v>0.23600397878813201</v>
      </c>
      <c r="AI42" s="17">
        <v>0.25219455997218099</v>
      </c>
      <c r="AJ42" s="17">
        <v>0.23668350603393001</v>
      </c>
      <c r="AK42" s="17">
        <v>0.186686021523432</v>
      </c>
      <c r="AL42" s="17">
        <v>0.23060871097077601</v>
      </c>
      <c r="AM42" s="17">
        <v>0.22544945729483501</v>
      </c>
      <c r="AN42" s="17">
        <v>0.257821742007105</v>
      </c>
      <c r="AO42" s="17">
        <v>0.22866673432405499</v>
      </c>
      <c r="AP42" s="17">
        <v>0.41330636450705499</v>
      </c>
      <c r="AQ42" s="17"/>
      <c r="AR42" s="17">
        <v>0.21296304389225701</v>
      </c>
      <c r="AS42" s="17">
        <v>0.30704763487911602</v>
      </c>
      <c r="AT42" s="17"/>
      <c r="AU42" s="17">
        <v>0.250174045071476</v>
      </c>
      <c r="AV42" s="17">
        <v>0.228902212928941</v>
      </c>
      <c r="AW42" s="17"/>
      <c r="AX42" s="17">
        <v>0.219186688631369</v>
      </c>
      <c r="AY42" s="17">
        <v>0.23693575197973901</v>
      </c>
      <c r="AZ42" s="17"/>
      <c r="BA42" s="17">
        <v>0.299857461953351</v>
      </c>
      <c r="BB42" s="17">
        <v>0.18997636605429499</v>
      </c>
      <c r="BC42" s="17">
        <v>0.18938326707265499</v>
      </c>
      <c r="BD42" s="17"/>
      <c r="BE42" s="17">
        <v>0.362662463789103</v>
      </c>
      <c r="BF42" s="17">
        <v>0</v>
      </c>
      <c r="BG42" s="17">
        <v>0</v>
      </c>
    </row>
    <row r="43" spans="2:59" x14ac:dyDescent="0.3">
      <c r="B43" t="s">
        <v>97</v>
      </c>
      <c r="C43" s="17">
        <v>0.40998290705824197</v>
      </c>
      <c r="D43" s="17">
        <v>0.43709868257250201</v>
      </c>
      <c r="E43" s="17">
        <v>0.38375437947653501</v>
      </c>
      <c r="F43" s="17"/>
      <c r="G43" s="17">
        <v>0.42000265848163099</v>
      </c>
      <c r="H43" s="17">
        <v>0.424180856289821</v>
      </c>
      <c r="I43" s="17">
        <v>0.44722204498955298</v>
      </c>
      <c r="J43" s="17">
        <v>0.34527599358460798</v>
      </c>
      <c r="K43" s="17"/>
      <c r="L43" s="17">
        <v>0.44239121149315702</v>
      </c>
      <c r="M43" s="17">
        <v>0.457928520018484</v>
      </c>
      <c r="N43" s="17">
        <v>0.41221889059331701</v>
      </c>
      <c r="O43" s="17">
        <v>0.32413150892792397</v>
      </c>
      <c r="P43" s="17"/>
      <c r="Q43" s="17">
        <v>0.39319910397172703</v>
      </c>
      <c r="R43" s="17">
        <v>0.42764808566797402</v>
      </c>
      <c r="S43" s="17">
        <v>0.40122984151728402</v>
      </c>
      <c r="T43" s="17">
        <v>0.46856861838138902</v>
      </c>
      <c r="U43" s="17">
        <v>0.443845276636543</v>
      </c>
      <c r="V43" s="17">
        <v>0.368076221125888</v>
      </c>
      <c r="W43" s="17">
        <v>0.38678465979474003</v>
      </c>
      <c r="X43" s="17">
        <v>0.41177843994385699</v>
      </c>
      <c r="Y43" s="17">
        <v>0.391939845988451</v>
      </c>
      <c r="Z43" s="17"/>
      <c r="AA43" s="17">
        <v>0.20359303780750901</v>
      </c>
      <c r="AB43" s="17">
        <v>0.45117413509410997</v>
      </c>
      <c r="AC43" s="17">
        <v>0.31110594840274702</v>
      </c>
      <c r="AD43" s="17">
        <v>0.32234491987399</v>
      </c>
      <c r="AE43" s="17">
        <v>0.45786411091837498</v>
      </c>
      <c r="AF43" s="17">
        <v>0.37781175177784898</v>
      </c>
      <c r="AG43" s="17">
        <v>0.427653500283318</v>
      </c>
      <c r="AH43" s="17">
        <v>0.41011087814143898</v>
      </c>
      <c r="AI43" s="17">
        <v>0.36189089794007701</v>
      </c>
      <c r="AJ43" s="17">
        <v>0.40481773596878601</v>
      </c>
      <c r="AK43" s="17">
        <v>0.47157866886517902</v>
      </c>
      <c r="AL43" s="17">
        <v>0.426805376207261</v>
      </c>
      <c r="AM43" s="17">
        <v>0.47495657020797599</v>
      </c>
      <c r="AN43" s="17">
        <v>0.43326893628916602</v>
      </c>
      <c r="AO43" s="17">
        <v>0.44453050547529899</v>
      </c>
      <c r="AP43" s="17">
        <v>0.41704896792206297</v>
      </c>
      <c r="AQ43" s="17"/>
      <c r="AR43" s="17">
        <v>0.404153624231749</v>
      </c>
      <c r="AS43" s="17">
        <v>0.43113287326000099</v>
      </c>
      <c r="AT43" s="17"/>
      <c r="AU43" s="17">
        <v>0.42249301452069399</v>
      </c>
      <c r="AV43" s="17">
        <v>0.40802360692974698</v>
      </c>
      <c r="AW43" s="17"/>
      <c r="AX43" s="17">
        <v>0.35745799482197399</v>
      </c>
      <c r="AY43" s="17">
        <v>0.42506473066307299</v>
      </c>
      <c r="AZ43" s="17"/>
      <c r="BA43" s="17">
        <v>0.43773570623004698</v>
      </c>
      <c r="BB43" s="17">
        <v>0.419653321889913</v>
      </c>
      <c r="BC43" s="17">
        <v>0.346420654270997</v>
      </c>
      <c r="BD43" s="17"/>
      <c r="BE43" s="17">
        <v>0.63733753621089695</v>
      </c>
      <c r="BF43" s="17">
        <v>0</v>
      </c>
      <c r="BG43" s="17">
        <v>0</v>
      </c>
    </row>
    <row r="44" spans="2:59" x14ac:dyDescent="0.3">
      <c r="B44" t="s">
        <v>98</v>
      </c>
      <c r="C44" s="17">
        <v>0.26292668153416299</v>
      </c>
      <c r="D44" s="17">
        <v>0.228284483297018</v>
      </c>
      <c r="E44" s="17">
        <v>0.29535475003133899</v>
      </c>
      <c r="F44" s="17"/>
      <c r="G44" s="17">
        <v>0.23927237644191601</v>
      </c>
      <c r="H44" s="17">
        <v>0.26229579105391398</v>
      </c>
      <c r="I44" s="17">
        <v>0.255112075350166</v>
      </c>
      <c r="J44" s="17">
        <v>0.29471581449511303</v>
      </c>
      <c r="K44" s="17"/>
      <c r="L44" s="17">
        <v>0.21174298320846899</v>
      </c>
      <c r="M44" s="17">
        <v>0.232827903394702</v>
      </c>
      <c r="N44" s="17">
        <v>0.290202530166498</v>
      </c>
      <c r="O44" s="17">
        <v>0.32586834660463698</v>
      </c>
      <c r="P44" s="17"/>
      <c r="Q44" s="17">
        <v>0.20563199124699399</v>
      </c>
      <c r="R44" s="17">
        <v>0.28107957210226597</v>
      </c>
      <c r="S44" s="17">
        <v>0.27129133174291098</v>
      </c>
      <c r="T44" s="17">
        <v>0.29658182904073799</v>
      </c>
      <c r="U44" s="17">
        <v>0.25901485134631502</v>
      </c>
      <c r="V44" s="17">
        <v>0.23911908702166301</v>
      </c>
      <c r="W44" s="17">
        <v>0.27797833156268198</v>
      </c>
      <c r="X44" s="17">
        <v>0.29122646954860798</v>
      </c>
      <c r="Y44" s="17">
        <v>0.274523663007535</v>
      </c>
      <c r="Z44" s="17"/>
      <c r="AA44" s="17">
        <v>0.46683735824030598</v>
      </c>
      <c r="AB44" s="17">
        <v>0.23930738674739699</v>
      </c>
      <c r="AC44" s="17">
        <v>0.284508144843928</v>
      </c>
      <c r="AD44" s="17">
        <v>0.30706582925262599</v>
      </c>
      <c r="AE44" s="17">
        <v>0.31030133758442102</v>
      </c>
      <c r="AF44" s="17">
        <v>0.280097147081244</v>
      </c>
      <c r="AG44" s="17">
        <v>0.24698141041805699</v>
      </c>
      <c r="AH44" s="17">
        <v>0.24434586197187799</v>
      </c>
      <c r="AI44" s="17">
        <v>0.31093247130960999</v>
      </c>
      <c r="AJ44" s="17">
        <v>0.28901768092867702</v>
      </c>
      <c r="AK44" s="17">
        <v>0.25491142059604899</v>
      </c>
      <c r="AL44" s="17">
        <v>0.246936609164148</v>
      </c>
      <c r="AM44" s="17">
        <v>0.24418677508387401</v>
      </c>
      <c r="AN44" s="17">
        <v>0.24156873729431799</v>
      </c>
      <c r="AO44" s="17">
        <v>0.30173763134425002</v>
      </c>
      <c r="AP44" s="17">
        <v>0.140877952008374</v>
      </c>
      <c r="AQ44" s="17"/>
      <c r="AR44" s="17">
        <v>0.27242498005263899</v>
      </c>
      <c r="AS44" s="17">
        <v>0.228464690476369</v>
      </c>
      <c r="AT44" s="17"/>
      <c r="AU44" s="17">
        <v>0.21867048034339501</v>
      </c>
      <c r="AV44" s="17">
        <v>0.27754559427302899</v>
      </c>
      <c r="AW44" s="17"/>
      <c r="AX44" s="17">
        <v>0.26031676448312902</v>
      </c>
      <c r="AY44" s="17">
        <v>0.26352994013761999</v>
      </c>
      <c r="AZ44" s="17"/>
      <c r="BA44" s="17">
        <v>0.199942729422393</v>
      </c>
      <c r="BB44" s="17">
        <v>0.30462380818988999</v>
      </c>
      <c r="BC44" s="17">
        <v>0.30330863034348599</v>
      </c>
      <c r="BD44" s="17"/>
      <c r="BE44" s="17">
        <v>0</v>
      </c>
      <c r="BF44" s="17">
        <v>1</v>
      </c>
      <c r="BG44" s="17">
        <v>0</v>
      </c>
    </row>
    <row r="45" spans="2:59" x14ac:dyDescent="0.3">
      <c r="B45" t="s">
        <v>99</v>
      </c>
      <c r="C45" s="17">
        <v>7.0165042918765505E-2</v>
      </c>
      <c r="D45" s="17">
        <v>4.9257975529350802E-2</v>
      </c>
      <c r="E45" s="17">
        <v>9.1298809615442206E-2</v>
      </c>
      <c r="F45" s="17"/>
      <c r="G45" s="17">
        <v>7.8536487502318494E-2</v>
      </c>
      <c r="H45" s="17">
        <v>6.13597338751945E-2</v>
      </c>
      <c r="I45" s="17">
        <v>6.4813758950827402E-2</v>
      </c>
      <c r="J45" s="17">
        <v>7.7626245445262101E-2</v>
      </c>
      <c r="K45" s="17"/>
      <c r="L45" s="17">
        <v>4.0967290743334502E-2</v>
      </c>
      <c r="M45" s="17">
        <v>5.3524244758392098E-2</v>
      </c>
      <c r="N45" s="17">
        <v>6.9444312852455004E-2</v>
      </c>
      <c r="O45" s="17">
        <v>0.11968794079853901</v>
      </c>
      <c r="P45" s="17"/>
      <c r="Q45" s="17">
        <v>3.2311257308931397E-2</v>
      </c>
      <c r="R45" s="17">
        <v>8.0405343403793905E-2</v>
      </c>
      <c r="S45" s="17">
        <v>0.106760084084004</v>
      </c>
      <c r="T45" s="17">
        <v>5.8756539362683997E-2</v>
      </c>
      <c r="U45" s="17">
        <v>6.8808075811445005E-2</v>
      </c>
      <c r="V45" s="17">
        <v>9.0291689529587701E-2</v>
      </c>
      <c r="W45" s="17">
        <v>6.2340960637824898E-2</v>
      </c>
      <c r="X45" s="17">
        <v>6.1519258105134797E-2</v>
      </c>
      <c r="Y45" s="17">
        <v>8.0306948832072997E-2</v>
      </c>
      <c r="Z45" s="17"/>
      <c r="AA45" s="17">
        <v>0.15783924221516801</v>
      </c>
      <c r="AB45" s="17">
        <v>0.117733417826224</v>
      </c>
      <c r="AC45" s="17">
        <v>0.16715509632007799</v>
      </c>
      <c r="AD45" s="17">
        <v>9.33477258738038E-2</v>
      </c>
      <c r="AE45" s="17">
        <v>3.9337256278282301E-2</v>
      </c>
      <c r="AF45" s="17">
        <v>0.116279060193201</v>
      </c>
      <c r="AG45" s="17">
        <v>8.6495096480423805E-2</v>
      </c>
      <c r="AH45" s="17">
        <v>7.76877636915103E-2</v>
      </c>
      <c r="AI45" s="17">
        <v>6.3033808584323198E-2</v>
      </c>
      <c r="AJ45" s="17">
        <v>5.3300866287161797E-2</v>
      </c>
      <c r="AK45" s="17">
        <v>5.72908449535664E-2</v>
      </c>
      <c r="AL45" s="17">
        <v>6.4978283436989803E-2</v>
      </c>
      <c r="AM45" s="17">
        <v>1.8713442863321599E-2</v>
      </c>
      <c r="AN45" s="17">
        <v>4.3732501498140799E-2</v>
      </c>
      <c r="AO45" s="17">
        <v>1.3693958572335199E-2</v>
      </c>
      <c r="AP45" s="17">
        <v>2.87667155625074E-2</v>
      </c>
      <c r="AQ45" s="17"/>
      <c r="AR45" s="17">
        <v>8.2627941235313196E-2</v>
      </c>
      <c r="AS45" s="17">
        <v>2.4946808357740501E-2</v>
      </c>
      <c r="AT45" s="17"/>
      <c r="AU45" s="17">
        <v>8.3078954708569394E-2</v>
      </c>
      <c r="AV45" s="17">
        <v>6.3454712176385999E-2</v>
      </c>
      <c r="AW45" s="17"/>
      <c r="AX45" s="17">
        <v>0.112409004282698</v>
      </c>
      <c r="AY45" s="17">
        <v>5.8735366698357598E-2</v>
      </c>
      <c r="AZ45" s="17"/>
      <c r="BA45" s="17">
        <v>4.8471910239289998E-2</v>
      </c>
      <c r="BB45" s="17">
        <v>5.8230990450326398E-2</v>
      </c>
      <c r="BC45" s="17">
        <v>0.126989277325118</v>
      </c>
      <c r="BD45" s="17"/>
      <c r="BE45" s="17">
        <v>0</v>
      </c>
      <c r="BF45" s="17">
        <v>0</v>
      </c>
      <c r="BG45" s="17">
        <v>0.74803662413361804</v>
      </c>
    </row>
    <row r="46" spans="2:59" x14ac:dyDescent="0.3">
      <c r="B46" t="s">
        <v>100</v>
      </c>
      <c r="C46" s="17">
        <v>2.3633897741434502E-2</v>
      </c>
      <c r="D46" s="17">
        <v>1.97844780581003E-2</v>
      </c>
      <c r="E46" s="17">
        <v>2.7567890179812399E-2</v>
      </c>
      <c r="F46" s="17"/>
      <c r="G46" s="17">
        <v>2.1866980525405501E-2</v>
      </c>
      <c r="H46" s="17">
        <v>1.9909285206606401E-2</v>
      </c>
      <c r="I46" s="17">
        <v>2.30611523875036E-2</v>
      </c>
      <c r="J46" s="17">
        <v>3.0209867666345699E-2</v>
      </c>
      <c r="K46" s="17"/>
      <c r="L46" s="17">
        <v>1.9507849646935201E-2</v>
      </c>
      <c r="M46" s="17">
        <v>2.5799984863118498E-2</v>
      </c>
      <c r="N46" s="17">
        <v>3.2580231529649097E-2</v>
      </c>
      <c r="O46" s="17">
        <v>1.8007873216850601E-2</v>
      </c>
      <c r="P46" s="17"/>
      <c r="Q46" s="17">
        <v>1.14428837403546E-2</v>
      </c>
      <c r="R46" s="17">
        <v>3.27359041898991E-2</v>
      </c>
      <c r="S46" s="17">
        <v>1.07049588892265E-2</v>
      </c>
      <c r="T46" s="17">
        <v>1.9759711497602001E-2</v>
      </c>
      <c r="U46" s="17">
        <v>1.6076912604982199E-2</v>
      </c>
      <c r="V46" s="17">
        <v>2.9266124026123601E-2</v>
      </c>
      <c r="W46" s="17">
        <v>2.31792923188387E-3</v>
      </c>
      <c r="X46" s="17">
        <v>3.3178037586697601E-2</v>
      </c>
      <c r="Y46" s="17">
        <v>5.4237318433819397E-2</v>
      </c>
      <c r="Z46" s="17"/>
      <c r="AA46" s="17">
        <v>6.2483745519652599E-2</v>
      </c>
      <c r="AB46" s="17">
        <v>1.73611925429152E-2</v>
      </c>
      <c r="AC46" s="17">
        <v>5.9020081430088203E-2</v>
      </c>
      <c r="AD46" s="17">
        <v>2.20100355017053E-2</v>
      </c>
      <c r="AE46" s="17">
        <v>1.96373486061092E-2</v>
      </c>
      <c r="AF46" s="17">
        <v>1.48895266468668E-2</v>
      </c>
      <c r="AG46" s="17">
        <v>1.4110834026854599E-2</v>
      </c>
      <c r="AH46" s="17">
        <v>3.1851517407040501E-2</v>
      </c>
      <c r="AI46" s="17">
        <v>1.1948262193809799E-2</v>
      </c>
      <c r="AJ46" s="17">
        <v>1.61802107814456E-2</v>
      </c>
      <c r="AK46" s="17">
        <v>2.9533044061772901E-2</v>
      </c>
      <c r="AL46" s="17">
        <v>3.0671020220824699E-2</v>
      </c>
      <c r="AM46" s="17">
        <v>3.66937545499934E-2</v>
      </c>
      <c r="AN46" s="17">
        <v>2.3608082911270499E-2</v>
      </c>
      <c r="AO46" s="17">
        <v>1.1371170284061E-2</v>
      </c>
      <c r="AP46" s="17">
        <v>0</v>
      </c>
      <c r="AQ46" s="17"/>
      <c r="AR46" s="17">
        <v>2.7830410588042299E-2</v>
      </c>
      <c r="AS46" s="17">
        <v>8.4079930267732094E-3</v>
      </c>
      <c r="AT46" s="17"/>
      <c r="AU46" s="17">
        <v>2.5583505355866301E-2</v>
      </c>
      <c r="AV46" s="17">
        <v>2.20738736918967E-2</v>
      </c>
      <c r="AW46" s="17"/>
      <c r="AX46" s="17">
        <v>5.0629547780829599E-2</v>
      </c>
      <c r="AY46" s="17">
        <v>1.5734210521210198E-2</v>
      </c>
      <c r="AZ46" s="17"/>
      <c r="BA46" s="17">
        <v>1.39921921549179E-2</v>
      </c>
      <c r="BB46" s="17">
        <v>2.7515513415575399E-2</v>
      </c>
      <c r="BC46" s="17">
        <v>3.38981709877436E-2</v>
      </c>
      <c r="BD46" s="17"/>
      <c r="BE46" s="17">
        <v>0</v>
      </c>
      <c r="BF46" s="17">
        <v>0</v>
      </c>
      <c r="BG46" s="17">
        <v>0.25196337586638201</v>
      </c>
    </row>
    <row r="47" spans="2:59" x14ac:dyDescent="0.3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</row>
    <row r="48" spans="2:59" x14ac:dyDescent="0.3">
      <c r="B48" s="6" t="s">
        <v>105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</row>
    <row r="49" spans="2:59" x14ac:dyDescent="0.3">
      <c r="B49" s="24" t="s">
        <v>86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</row>
    <row r="50" spans="2:59" x14ac:dyDescent="0.3">
      <c r="B50" t="s">
        <v>102</v>
      </c>
      <c r="C50" s="17">
        <v>0.151301842525355</v>
      </c>
      <c r="D50" s="17">
        <v>0.14367119766588099</v>
      </c>
      <c r="E50" s="17">
        <v>0.15951767716679499</v>
      </c>
      <c r="F50" s="17"/>
      <c r="G50" s="17">
        <v>4.0511363656329798E-2</v>
      </c>
      <c r="H50" s="17">
        <v>0.105597551516166</v>
      </c>
      <c r="I50" s="17">
        <v>0.14412625054976899</v>
      </c>
      <c r="J50" s="17">
        <v>0.31776952822708798</v>
      </c>
      <c r="K50" s="17"/>
      <c r="L50" s="17">
        <v>0.198991319092861</v>
      </c>
      <c r="M50" s="17">
        <v>0.16338557229385001</v>
      </c>
      <c r="N50" s="17">
        <v>0.14198610628991701</v>
      </c>
      <c r="O50" s="17">
        <v>9.5850126858121401E-2</v>
      </c>
      <c r="P50" s="17"/>
      <c r="Q50" s="17">
        <v>0.16047619144233</v>
      </c>
      <c r="R50" s="17">
        <v>0.163597423214906</v>
      </c>
      <c r="S50" s="17">
        <v>0.156350787322903</v>
      </c>
      <c r="T50" s="17">
        <v>0.121578967783352</v>
      </c>
      <c r="U50" s="17">
        <v>0.116276181287586</v>
      </c>
      <c r="V50" s="17">
        <v>0.14360669613115201</v>
      </c>
      <c r="W50" s="17">
        <v>0.207172893645589</v>
      </c>
      <c r="X50" s="17">
        <v>0.12868057519430501</v>
      </c>
      <c r="Y50" s="17">
        <v>0.142069412421052</v>
      </c>
      <c r="Z50" s="17"/>
      <c r="AA50" s="17">
        <v>0</v>
      </c>
      <c r="AB50" s="17">
        <v>7.8747304298302595E-2</v>
      </c>
      <c r="AC50" s="17">
        <v>4.49277631275002E-2</v>
      </c>
      <c r="AD50" s="17">
        <v>5.2460071390977199E-2</v>
      </c>
      <c r="AE50" s="17">
        <v>0.12815144846433299</v>
      </c>
      <c r="AF50" s="17">
        <v>0.12181169682380801</v>
      </c>
      <c r="AG50" s="17">
        <v>0.13473900093894201</v>
      </c>
      <c r="AH50" s="17">
        <v>0.15437261638908001</v>
      </c>
      <c r="AI50" s="17">
        <v>0.131827809243386</v>
      </c>
      <c r="AJ50" s="17">
        <v>0.18185718435799</v>
      </c>
      <c r="AK50" s="17">
        <v>0.158886957232489</v>
      </c>
      <c r="AL50" s="17">
        <v>0.19393170072919499</v>
      </c>
      <c r="AM50" s="17">
        <v>0.16380213005969901</v>
      </c>
      <c r="AN50" s="17">
        <v>0.19682231646287901</v>
      </c>
      <c r="AO50" s="17">
        <v>0.33395989620822197</v>
      </c>
      <c r="AP50" s="17">
        <v>0.20773147608265199</v>
      </c>
      <c r="AQ50" s="17"/>
      <c r="AR50" s="17">
        <v>0.16058441881353799</v>
      </c>
      <c r="AS50" s="17">
        <v>0.117622540867863</v>
      </c>
      <c r="AT50" s="17"/>
      <c r="AU50" s="17">
        <v>0.118441003072445</v>
      </c>
      <c r="AV50" s="17">
        <v>0.169044796631212</v>
      </c>
      <c r="AW50" s="17"/>
      <c r="AX50" s="17">
        <v>0.15111839297054899</v>
      </c>
      <c r="AY50" s="17">
        <v>0.15056602305906</v>
      </c>
      <c r="AZ50" s="17"/>
      <c r="BA50" s="17">
        <v>0.19814908129357101</v>
      </c>
      <c r="BB50" s="17">
        <v>0.128817514969676</v>
      </c>
      <c r="BC50" s="17">
        <v>0.107344702242392</v>
      </c>
      <c r="BD50" s="17"/>
      <c r="BE50" s="17">
        <v>0.148053517590715</v>
      </c>
      <c r="BF50" s="17">
        <v>0.17535063669377501</v>
      </c>
      <c r="BG50" s="17">
        <v>0.10616801249952899</v>
      </c>
    </row>
    <row r="51" spans="2:59" x14ac:dyDescent="0.3">
      <c r="B51" t="s">
        <v>103</v>
      </c>
      <c r="C51" s="17">
        <v>0.103911048647535</v>
      </c>
      <c r="D51" s="17">
        <v>9.9288148426727396E-2</v>
      </c>
      <c r="E51" s="17">
        <v>0.108937434265543</v>
      </c>
      <c r="F51" s="17"/>
      <c r="G51" s="17">
        <v>4.4854516231876501E-2</v>
      </c>
      <c r="H51" s="17">
        <v>9.6568453606288795E-2</v>
      </c>
      <c r="I51" s="17">
        <v>0.117483498722026</v>
      </c>
      <c r="J51" s="17">
        <v>0.15677220727201499</v>
      </c>
      <c r="K51" s="17"/>
      <c r="L51" s="17">
        <v>0.140857358334603</v>
      </c>
      <c r="M51" s="17">
        <v>7.48366676544613E-2</v>
      </c>
      <c r="N51" s="17">
        <v>0.110687050881057</v>
      </c>
      <c r="O51" s="17">
        <v>8.8507074407481998E-2</v>
      </c>
      <c r="P51" s="17"/>
      <c r="Q51" s="17">
        <v>0.12668898399704401</v>
      </c>
      <c r="R51" s="17">
        <v>0.121096901425347</v>
      </c>
      <c r="S51" s="17">
        <v>6.9233090282629903E-2</v>
      </c>
      <c r="T51" s="17">
        <v>7.0107150514110095E-2</v>
      </c>
      <c r="U51" s="17">
        <v>9.0589616675853302E-2</v>
      </c>
      <c r="V51" s="17">
        <v>0.10208863940387</v>
      </c>
      <c r="W51" s="17">
        <v>0.116421370434601</v>
      </c>
      <c r="X51" s="17">
        <v>0.12524944154712001</v>
      </c>
      <c r="Y51" s="17">
        <v>0.102886510409846</v>
      </c>
      <c r="Z51" s="17"/>
      <c r="AA51" s="17">
        <v>0</v>
      </c>
      <c r="AB51" s="17">
        <v>0.12466584660145701</v>
      </c>
      <c r="AC51" s="17">
        <v>9.2929245139808395E-2</v>
      </c>
      <c r="AD51" s="17">
        <v>8.3270779995654604E-2</v>
      </c>
      <c r="AE51" s="17">
        <v>8.5079230458123906E-2</v>
      </c>
      <c r="AF51" s="17">
        <v>0.12701086173842499</v>
      </c>
      <c r="AG51" s="17">
        <v>6.4161952745046505E-2</v>
      </c>
      <c r="AH51" s="17">
        <v>5.9030516722319501E-2</v>
      </c>
      <c r="AI51" s="17">
        <v>8.59320974346936E-2</v>
      </c>
      <c r="AJ51" s="17">
        <v>5.7070916686416402E-2</v>
      </c>
      <c r="AK51" s="17">
        <v>0.107201380479245</v>
      </c>
      <c r="AL51" s="17">
        <v>9.8284676696498902E-2</v>
      </c>
      <c r="AM51" s="17">
        <v>0.107272791415629</v>
      </c>
      <c r="AN51" s="17">
        <v>0.10729033186113</v>
      </c>
      <c r="AO51" s="17">
        <v>0.154702812916829</v>
      </c>
      <c r="AP51" s="17">
        <v>0.19381627596689099</v>
      </c>
      <c r="AQ51" s="17"/>
      <c r="AR51" s="17">
        <v>0.10819266558221199</v>
      </c>
      <c r="AS51" s="17">
        <v>8.8376366911778706E-2</v>
      </c>
      <c r="AT51" s="17"/>
      <c r="AU51" s="17">
        <v>0.14129784468589601</v>
      </c>
      <c r="AV51" s="17">
        <v>8.7885774994750407E-2</v>
      </c>
      <c r="AW51" s="17"/>
      <c r="AX51" s="17">
        <v>0.110143868606926</v>
      </c>
      <c r="AY51" s="17">
        <v>0.103117425475765</v>
      </c>
      <c r="AZ51" s="17"/>
      <c r="BA51" s="17">
        <v>0.12847779483661501</v>
      </c>
      <c r="BB51" s="17">
        <v>0.103083337346128</v>
      </c>
      <c r="BC51" s="17">
        <v>6.2967481750133406E-2</v>
      </c>
      <c r="BD51" s="17"/>
      <c r="BE51" s="17">
        <v>0.10768352050998201</v>
      </c>
      <c r="BF51" s="17">
        <v>9.3943836944610698E-2</v>
      </c>
      <c r="BG51" s="17">
        <v>0.10597835778481</v>
      </c>
    </row>
    <row r="52" spans="2:59" x14ac:dyDescent="0.3">
      <c r="B52" t="s">
        <v>104</v>
      </c>
      <c r="C52" s="17">
        <v>0.73585017025830401</v>
      </c>
      <c r="D52" s="17">
        <v>0.74647460245798902</v>
      </c>
      <c r="E52" s="17">
        <v>0.72419714742128405</v>
      </c>
      <c r="F52" s="17"/>
      <c r="G52" s="17">
        <v>0.90628995178916005</v>
      </c>
      <c r="H52" s="17">
        <v>0.78540202611229104</v>
      </c>
      <c r="I52" s="17">
        <v>0.73044553793835698</v>
      </c>
      <c r="J52" s="17">
        <v>0.51857035619457204</v>
      </c>
      <c r="K52" s="17"/>
      <c r="L52" s="17">
        <v>0.65682131453825499</v>
      </c>
      <c r="M52" s="17">
        <v>0.748240680420311</v>
      </c>
      <c r="N52" s="17">
        <v>0.74548526832245798</v>
      </c>
      <c r="O52" s="17">
        <v>0.79917474122041698</v>
      </c>
      <c r="P52" s="17"/>
      <c r="Q52" s="17">
        <v>0.70577148700016801</v>
      </c>
      <c r="R52" s="17">
        <v>0.71180752961309801</v>
      </c>
      <c r="S52" s="17">
        <v>0.76984606554536705</v>
      </c>
      <c r="T52" s="17">
        <v>0.79233500111035204</v>
      </c>
      <c r="U52" s="17">
        <v>0.782369678087531</v>
      </c>
      <c r="V52" s="17">
        <v>0.74254621461690595</v>
      </c>
      <c r="W52" s="17">
        <v>0.66483283597469101</v>
      </c>
      <c r="X52" s="17">
        <v>0.73321563108416099</v>
      </c>
      <c r="Y52" s="17">
        <v>0.74668402111354804</v>
      </c>
      <c r="Z52" s="17"/>
      <c r="AA52" s="17">
        <v>0.86707066757188</v>
      </c>
      <c r="AB52" s="17">
        <v>0.77997363523397001</v>
      </c>
      <c r="AC52" s="17">
        <v>0.84667361655603401</v>
      </c>
      <c r="AD52" s="17">
        <v>0.85588626946203405</v>
      </c>
      <c r="AE52" s="17">
        <v>0.78194341564627001</v>
      </c>
      <c r="AF52" s="17">
        <v>0.74478884124064904</v>
      </c>
      <c r="AG52" s="17">
        <v>0.78687831243177397</v>
      </c>
      <c r="AH52" s="17">
        <v>0.78659686688860098</v>
      </c>
      <c r="AI52" s="17">
        <v>0.77196178838991103</v>
      </c>
      <c r="AJ52" s="17">
        <v>0.74129765874097697</v>
      </c>
      <c r="AK52" s="17">
        <v>0.72417202496520605</v>
      </c>
      <c r="AL52" s="17">
        <v>0.70223036138633199</v>
      </c>
      <c r="AM52" s="17">
        <v>0.72892507852467203</v>
      </c>
      <c r="AN52" s="17">
        <v>0.69588735167599103</v>
      </c>
      <c r="AO52" s="17">
        <v>0.50010616132713503</v>
      </c>
      <c r="AP52" s="17">
        <v>0.59845224795045704</v>
      </c>
      <c r="AQ52" s="17"/>
      <c r="AR52" s="17">
        <v>0.72373159350026495</v>
      </c>
      <c r="AS52" s="17">
        <v>0.77981912775699702</v>
      </c>
      <c r="AT52" s="17"/>
      <c r="AU52" s="17">
        <v>0.73657970211565804</v>
      </c>
      <c r="AV52" s="17">
        <v>0.73464619540937104</v>
      </c>
      <c r="AW52" s="17"/>
      <c r="AX52" s="17">
        <v>0.72533001465630997</v>
      </c>
      <c r="AY52" s="17">
        <v>0.73831244109595595</v>
      </c>
      <c r="AZ52" s="17"/>
      <c r="BA52" s="17">
        <v>0.66874057786947205</v>
      </c>
      <c r="BB52" s="17">
        <v>0.75386778200285398</v>
      </c>
      <c r="BC52" s="17">
        <v>0.82198118162044298</v>
      </c>
      <c r="BD52" s="17"/>
      <c r="BE52" s="17">
        <v>0.73762143991778795</v>
      </c>
      <c r="BF52" s="17">
        <v>0.71661906602014203</v>
      </c>
      <c r="BG52" s="17">
        <v>0.77760925627652899</v>
      </c>
    </row>
    <row r="53" spans="2:59" x14ac:dyDescent="0.3">
      <c r="B53" t="s">
        <v>83</v>
      </c>
      <c r="C53" s="17">
        <v>8.9369385688055896E-3</v>
      </c>
      <c r="D53" s="17">
        <v>1.0566051449402701E-2</v>
      </c>
      <c r="E53" s="17">
        <v>7.3477411463778296E-3</v>
      </c>
      <c r="F53" s="17"/>
      <c r="G53" s="17">
        <v>8.3441683226337399E-3</v>
      </c>
      <c r="H53" s="17">
        <v>1.2431968765253499E-2</v>
      </c>
      <c r="I53" s="17">
        <v>7.9447127898482992E-3</v>
      </c>
      <c r="J53" s="17">
        <v>6.8879083063252498E-3</v>
      </c>
      <c r="K53" s="17"/>
      <c r="L53" s="17">
        <v>3.3300080342807299E-3</v>
      </c>
      <c r="M53" s="17">
        <v>1.35370796313781E-2</v>
      </c>
      <c r="N53" s="17">
        <v>1.84157450656823E-3</v>
      </c>
      <c r="O53" s="17">
        <v>1.64680575139796E-2</v>
      </c>
      <c r="P53" s="17"/>
      <c r="Q53" s="17">
        <v>7.0633375604578696E-3</v>
      </c>
      <c r="R53" s="17">
        <v>3.49814574664825E-3</v>
      </c>
      <c r="S53" s="17">
        <v>4.5700568491003797E-3</v>
      </c>
      <c r="T53" s="17">
        <v>1.59788805921856E-2</v>
      </c>
      <c r="U53" s="17">
        <v>1.0764523949029201E-2</v>
      </c>
      <c r="V53" s="17">
        <v>1.1758449848072099E-2</v>
      </c>
      <c r="W53" s="17">
        <v>1.15728999451199E-2</v>
      </c>
      <c r="X53" s="17">
        <v>1.2854352174414E-2</v>
      </c>
      <c r="Y53" s="17">
        <v>8.3600560555537693E-3</v>
      </c>
      <c r="Z53" s="17"/>
      <c r="AA53" s="17">
        <v>0.13292933242812</v>
      </c>
      <c r="AB53" s="17">
        <v>1.6613213866271001E-2</v>
      </c>
      <c r="AC53" s="17">
        <v>1.5469375176657399E-2</v>
      </c>
      <c r="AD53" s="17">
        <v>8.3828791513338597E-3</v>
      </c>
      <c r="AE53" s="17">
        <v>4.82590543127338E-3</v>
      </c>
      <c r="AF53" s="17">
        <v>6.3886001971184001E-3</v>
      </c>
      <c r="AG53" s="17">
        <v>1.42207338842378E-2</v>
      </c>
      <c r="AH53" s="17">
        <v>0</v>
      </c>
      <c r="AI53" s="17">
        <v>1.0278304932009499E-2</v>
      </c>
      <c r="AJ53" s="17">
        <v>1.9774240214616701E-2</v>
      </c>
      <c r="AK53" s="17">
        <v>9.7396373230595207E-3</v>
      </c>
      <c r="AL53" s="17">
        <v>5.5532611879732102E-3</v>
      </c>
      <c r="AM53" s="17">
        <v>0</v>
      </c>
      <c r="AN53" s="17">
        <v>0</v>
      </c>
      <c r="AO53" s="17">
        <v>1.1231129547813801E-2</v>
      </c>
      <c r="AP53" s="17">
        <v>0</v>
      </c>
      <c r="AQ53" s="17"/>
      <c r="AR53" s="17">
        <v>7.4913221039857496E-3</v>
      </c>
      <c r="AS53" s="17">
        <v>1.4181964463361001E-2</v>
      </c>
      <c r="AT53" s="17"/>
      <c r="AU53" s="17">
        <v>3.6814501260012998E-3</v>
      </c>
      <c r="AV53" s="17">
        <v>8.4232329646672204E-3</v>
      </c>
      <c r="AW53" s="17"/>
      <c r="AX53" s="17">
        <v>1.34077237662163E-2</v>
      </c>
      <c r="AY53" s="17">
        <v>8.0041103692194901E-3</v>
      </c>
      <c r="AZ53" s="17"/>
      <c r="BA53" s="17">
        <v>4.6325460003425502E-3</v>
      </c>
      <c r="BB53" s="17">
        <v>1.42313656813427E-2</v>
      </c>
      <c r="BC53" s="17">
        <v>7.70663438703188E-3</v>
      </c>
      <c r="BD53" s="17"/>
      <c r="BE53" s="17">
        <v>6.6415219815149596E-3</v>
      </c>
      <c r="BF53" s="17">
        <v>1.4086460341472399E-2</v>
      </c>
      <c r="BG53" s="17">
        <v>1.02443734391329E-2</v>
      </c>
    </row>
    <row r="54" spans="2:59" x14ac:dyDescent="0.3"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</row>
    <row r="55" spans="2:59" x14ac:dyDescent="0.3">
      <c r="B55" s="6" t="s">
        <v>116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</row>
    <row r="56" spans="2:59" x14ac:dyDescent="0.3">
      <c r="B56" s="24" t="s">
        <v>86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</row>
    <row r="57" spans="2:59" x14ac:dyDescent="0.3">
      <c r="B57" t="s">
        <v>106</v>
      </c>
      <c r="C57" s="17">
        <v>0.44640326726176099</v>
      </c>
      <c r="D57" s="17">
        <v>0.45569895146835898</v>
      </c>
      <c r="E57" s="17">
        <v>0.437780483481363</v>
      </c>
      <c r="F57" s="17"/>
      <c r="G57" s="17">
        <v>0.63223602895220898</v>
      </c>
      <c r="H57" s="17">
        <v>0.46616657745931001</v>
      </c>
      <c r="I57" s="17">
        <v>0.39249516870877499</v>
      </c>
      <c r="J57" s="17">
        <v>0.296610698210023</v>
      </c>
      <c r="K57" s="17"/>
      <c r="L57" s="17">
        <v>0.36748642477464</v>
      </c>
      <c r="M57" s="17">
        <v>0.47399488118547201</v>
      </c>
      <c r="N57" s="17">
        <v>0.424248534027937</v>
      </c>
      <c r="O57" s="17">
        <v>0.52122449999035203</v>
      </c>
      <c r="P57" s="17"/>
      <c r="Q57" s="17">
        <v>0.38373905749960402</v>
      </c>
      <c r="R57" s="17">
        <v>0.45780536295862401</v>
      </c>
      <c r="S57" s="17">
        <v>0.46720951610181</v>
      </c>
      <c r="T57" s="17">
        <v>0.51479448999680699</v>
      </c>
      <c r="U57" s="17">
        <v>0.44722796752263</v>
      </c>
      <c r="V57" s="17">
        <v>0.47857430045497301</v>
      </c>
      <c r="W57" s="17">
        <v>0.404885072634736</v>
      </c>
      <c r="X57" s="17">
        <v>0.48148430639823703</v>
      </c>
      <c r="Y57" s="17">
        <v>0.42850173493099297</v>
      </c>
      <c r="Z57" s="17"/>
      <c r="AA57" s="17">
        <v>0.39534703173139601</v>
      </c>
      <c r="AB57" s="17">
        <v>0.47166404897643799</v>
      </c>
      <c r="AC57" s="17">
        <v>0.64025548518776199</v>
      </c>
      <c r="AD57" s="17">
        <v>0.54098327629794096</v>
      </c>
      <c r="AE57" s="17">
        <v>0.51607221557027805</v>
      </c>
      <c r="AF57" s="17">
        <v>0.468665113617384</v>
      </c>
      <c r="AG57" s="17">
        <v>0.49694759920792198</v>
      </c>
      <c r="AH57" s="17">
        <v>0.46992520205189597</v>
      </c>
      <c r="AI57" s="17">
        <v>0.47249708710607602</v>
      </c>
      <c r="AJ57" s="17">
        <v>0.40676530226882601</v>
      </c>
      <c r="AK57" s="17">
        <v>0.42040605971228101</v>
      </c>
      <c r="AL57" s="17">
        <v>0.45543725740394198</v>
      </c>
      <c r="AM57" s="17">
        <v>0.45546064212888698</v>
      </c>
      <c r="AN57" s="17">
        <v>0.32294326949999203</v>
      </c>
      <c r="AO57" s="17">
        <v>0.28505820530352299</v>
      </c>
      <c r="AP57" s="17">
        <v>0.29668300930776098</v>
      </c>
      <c r="AQ57" s="17"/>
      <c r="AR57" s="17">
        <v>0.43433414303648898</v>
      </c>
      <c r="AS57" s="17">
        <v>0.49019279970461599</v>
      </c>
      <c r="AT57" s="17"/>
      <c r="AU57" s="17">
        <v>0.39108237210041702</v>
      </c>
      <c r="AV57" s="17">
        <v>0.47284760848732199</v>
      </c>
      <c r="AW57" s="17"/>
      <c r="AX57" s="17">
        <v>0.40884892504438802</v>
      </c>
      <c r="AY57" s="17">
        <v>0.45523820936014098</v>
      </c>
      <c r="AZ57" s="17"/>
      <c r="BA57" s="17">
        <v>0.38122965181386398</v>
      </c>
      <c r="BB57" s="17">
        <v>0.46224747858422399</v>
      </c>
      <c r="BC57" s="17">
        <v>0.53274838704158001</v>
      </c>
      <c r="BD57" s="17"/>
      <c r="BE57" s="17">
        <v>0.43977500830657101</v>
      </c>
      <c r="BF57" s="17">
        <v>0.42790905191938</v>
      </c>
      <c r="BG57" s="17">
        <v>0.54370086741213297</v>
      </c>
    </row>
    <row r="58" spans="2:59" x14ac:dyDescent="0.3">
      <c r="B58" t="s">
        <v>107</v>
      </c>
      <c r="C58" s="17">
        <v>0.25508020384295699</v>
      </c>
      <c r="D58" s="17">
        <v>0.26301819937513299</v>
      </c>
      <c r="E58" s="17">
        <v>0.24532034014501</v>
      </c>
      <c r="F58" s="17"/>
      <c r="G58" s="17">
        <v>0.18008303830681199</v>
      </c>
      <c r="H58" s="17">
        <v>0.28426946067680398</v>
      </c>
      <c r="I58" s="17">
        <v>0.32984260961162398</v>
      </c>
      <c r="J58" s="17">
        <v>0.218982859770677</v>
      </c>
      <c r="K58" s="17"/>
      <c r="L58" s="17">
        <v>0.26162203657809102</v>
      </c>
      <c r="M58" s="17">
        <v>0.24386058829346899</v>
      </c>
      <c r="N58" s="17">
        <v>0.299954605908067</v>
      </c>
      <c r="O58" s="17">
        <v>0.220694755685238</v>
      </c>
      <c r="P58" s="17"/>
      <c r="Q58" s="17">
        <v>0.23033842469083499</v>
      </c>
      <c r="R58" s="17">
        <v>0.308494884583151</v>
      </c>
      <c r="S58" s="17">
        <v>0.28956276067402797</v>
      </c>
      <c r="T58" s="17">
        <v>0.21712119267194499</v>
      </c>
      <c r="U58" s="17">
        <v>0.252089615105416</v>
      </c>
      <c r="V58" s="17">
        <v>0.22251959495905299</v>
      </c>
      <c r="W58" s="17">
        <v>0.26762008308449398</v>
      </c>
      <c r="X58" s="17">
        <v>0.273292568079957</v>
      </c>
      <c r="Y58" s="17">
        <v>0.23575287035662901</v>
      </c>
      <c r="Z58" s="17"/>
      <c r="AA58" s="17">
        <v>6.90705876487578E-2</v>
      </c>
      <c r="AB58" s="17">
        <v>0.27291622072273802</v>
      </c>
      <c r="AC58" s="17">
        <v>0.18181920976508401</v>
      </c>
      <c r="AD58" s="17">
        <v>0.174322178227235</v>
      </c>
      <c r="AE58" s="17">
        <v>0.24883894354059199</v>
      </c>
      <c r="AF58" s="17">
        <v>0.239266926670991</v>
      </c>
      <c r="AG58" s="17">
        <v>0.25650924702577399</v>
      </c>
      <c r="AH58" s="17">
        <v>0.27121059146021498</v>
      </c>
      <c r="AI58" s="17">
        <v>0.29510442956134503</v>
      </c>
      <c r="AJ58" s="17">
        <v>0.26997900147325299</v>
      </c>
      <c r="AK58" s="17">
        <v>0.31832665666111098</v>
      </c>
      <c r="AL58" s="17">
        <v>0.19671030979138801</v>
      </c>
      <c r="AM58" s="17">
        <v>0.290132088008626</v>
      </c>
      <c r="AN58" s="17">
        <v>0.183149443527337</v>
      </c>
      <c r="AO58" s="17">
        <v>0.22703026439217</v>
      </c>
      <c r="AP58" s="17">
        <v>0.28537730445319598</v>
      </c>
      <c r="AQ58" s="17"/>
      <c r="AR58" s="17">
        <v>0.27883193964669301</v>
      </c>
      <c r="AS58" s="17">
        <v>0.16890349490047599</v>
      </c>
      <c r="AT58" s="17"/>
      <c r="AU58" s="17">
        <v>0.25728012619580098</v>
      </c>
      <c r="AV58" s="17">
        <v>0.25470110712064498</v>
      </c>
      <c r="AW58" s="17"/>
      <c r="AX58" s="17">
        <v>0.25540074622241699</v>
      </c>
      <c r="AY58" s="17">
        <v>0.25444576788590201</v>
      </c>
      <c r="AZ58" s="17"/>
      <c r="BA58" s="17">
        <v>0.25375099614500901</v>
      </c>
      <c r="BB58" s="17">
        <v>0.27240314537402999</v>
      </c>
      <c r="BC58" s="17">
        <v>0.229096567052786</v>
      </c>
      <c r="BD58" s="17"/>
      <c r="BE58" s="17">
        <v>0.26057659001144201</v>
      </c>
      <c r="BF58" s="17">
        <v>0.25175837385434802</v>
      </c>
      <c r="BG58" s="17">
        <v>0.22669729633410701</v>
      </c>
    </row>
    <row r="59" spans="2:59" x14ac:dyDescent="0.3">
      <c r="B59" t="s">
        <v>108</v>
      </c>
      <c r="C59" s="17">
        <v>0.15849901971733399</v>
      </c>
      <c r="D59" s="17">
        <v>0.14667867748429</v>
      </c>
      <c r="E59" s="17">
        <v>0.17092254452514799</v>
      </c>
      <c r="F59" s="17"/>
      <c r="G59" s="17">
        <v>2.3188092636415799E-2</v>
      </c>
      <c r="H59" s="17">
        <v>0.10653042813822799</v>
      </c>
      <c r="I59" s="17">
        <v>0.181874631424883</v>
      </c>
      <c r="J59" s="17">
        <v>0.32544794669661797</v>
      </c>
      <c r="K59" s="17"/>
      <c r="L59" s="17">
        <v>0.217805361666075</v>
      </c>
      <c r="M59" s="17">
        <v>0.15253930163099499</v>
      </c>
      <c r="N59" s="17">
        <v>0.17247986187463199</v>
      </c>
      <c r="O59" s="17">
        <v>8.8766827411225699E-2</v>
      </c>
      <c r="P59" s="17"/>
      <c r="Q59" s="17">
        <v>0.12759648768169099</v>
      </c>
      <c r="R59" s="17">
        <v>0.203184844007852</v>
      </c>
      <c r="S59" s="17">
        <v>0.153389698023808</v>
      </c>
      <c r="T59" s="17">
        <v>9.8891988142367201E-2</v>
      </c>
      <c r="U59" s="17">
        <v>0.117222689957727</v>
      </c>
      <c r="V59" s="17">
        <v>0.12971974317097301</v>
      </c>
      <c r="W59" s="17">
        <v>0.23288250312503</v>
      </c>
      <c r="X59" s="17">
        <v>0.17798811010122501</v>
      </c>
      <c r="Y59" s="17">
        <v>0.18177975802854199</v>
      </c>
      <c r="Z59" s="17"/>
      <c r="AA59" s="17">
        <v>0</v>
      </c>
      <c r="AB59" s="17">
        <v>0.15001349874261499</v>
      </c>
      <c r="AC59" s="17">
        <v>4.6263748321733598E-2</v>
      </c>
      <c r="AD59" s="17">
        <v>7.53308019197058E-2</v>
      </c>
      <c r="AE59" s="17">
        <v>9.8310171021391099E-2</v>
      </c>
      <c r="AF59" s="17">
        <v>0.13514821120071599</v>
      </c>
      <c r="AG59" s="17">
        <v>0.12356739075777499</v>
      </c>
      <c r="AH59" s="17">
        <v>0.14357664554402799</v>
      </c>
      <c r="AI59" s="17">
        <v>0.117261506103068</v>
      </c>
      <c r="AJ59" s="17">
        <v>0.16828819598440301</v>
      </c>
      <c r="AK59" s="17">
        <v>0.19098400347903499</v>
      </c>
      <c r="AL59" s="17">
        <v>0.23625647663279101</v>
      </c>
      <c r="AM59" s="17">
        <v>0.172648720787931</v>
      </c>
      <c r="AN59" s="17">
        <v>0.23980836839130101</v>
      </c>
      <c r="AO59" s="17">
        <v>0.33920017577976003</v>
      </c>
      <c r="AP59" s="17">
        <v>0.18465123053089699</v>
      </c>
      <c r="AQ59" s="17"/>
      <c r="AR59" s="17">
        <v>0.167940434547597</v>
      </c>
      <c r="AS59" s="17">
        <v>0.12424341564040101</v>
      </c>
      <c r="AT59" s="17"/>
      <c r="AU59" s="17">
        <v>0.117090793810225</v>
      </c>
      <c r="AV59" s="17">
        <v>0.18105045027977501</v>
      </c>
      <c r="AW59" s="17"/>
      <c r="AX59" s="17">
        <v>0.117307178998395</v>
      </c>
      <c r="AY59" s="17">
        <v>0.169286139212632</v>
      </c>
      <c r="AZ59" s="17"/>
      <c r="BA59" s="17">
        <v>0.18978453492080199</v>
      </c>
      <c r="BB59" s="17">
        <v>0.16023045916313</v>
      </c>
      <c r="BC59" s="17">
        <v>0.101811651824288</v>
      </c>
      <c r="BD59" s="17"/>
      <c r="BE59" s="17">
        <v>0.15216795895051399</v>
      </c>
      <c r="BF59" s="17">
        <v>0.17790166200681701</v>
      </c>
      <c r="BG59" s="17">
        <v>0.14753020527977101</v>
      </c>
    </row>
    <row r="60" spans="2:59" x14ac:dyDescent="0.3">
      <c r="B60" t="s">
        <v>109</v>
      </c>
      <c r="C60" s="17">
        <v>0.14084286355342401</v>
      </c>
      <c r="D60" s="17">
        <v>0.12977777543532101</v>
      </c>
      <c r="E60" s="17">
        <v>0.15244249778036201</v>
      </c>
      <c r="F60" s="17"/>
      <c r="G60" s="17">
        <v>8.2227921253842207E-2</v>
      </c>
      <c r="H60" s="17">
        <v>0.125990952370929</v>
      </c>
      <c r="I60" s="17">
        <v>0.15277110156211901</v>
      </c>
      <c r="J60" s="17">
        <v>0.20342359194424101</v>
      </c>
      <c r="K60" s="17"/>
      <c r="L60" s="17">
        <v>0.14500090413924199</v>
      </c>
      <c r="M60" s="17">
        <v>0.13257997651673301</v>
      </c>
      <c r="N60" s="17">
        <v>0.15949312453800699</v>
      </c>
      <c r="O60" s="17">
        <v>0.128806828606672</v>
      </c>
      <c r="P60" s="17"/>
      <c r="Q60" s="17">
        <v>0.11245016468194</v>
      </c>
      <c r="R60" s="17">
        <v>0.14418453603999801</v>
      </c>
      <c r="S60" s="17">
        <v>9.4708692693834307E-2</v>
      </c>
      <c r="T60" s="17">
        <v>0.21763614587281399</v>
      </c>
      <c r="U60" s="17">
        <v>0.20628610880715501</v>
      </c>
      <c r="V60" s="17">
        <v>0.13499611471433101</v>
      </c>
      <c r="W60" s="17">
        <v>0.16556826571198299</v>
      </c>
      <c r="X60" s="17">
        <v>8.4518124551271598E-2</v>
      </c>
      <c r="Y60" s="17">
        <v>0.10390597532137801</v>
      </c>
      <c r="Z60" s="17"/>
      <c r="AA60" s="17">
        <v>0</v>
      </c>
      <c r="AB60" s="17">
        <v>0.17016284867923301</v>
      </c>
      <c r="AC60" s="17">
        <v>8.58534893886988E-2</v>
      </c>
      <c r="AD60" s="17">
        <v>9.6489726234284701E-2</v>
      </c>
      <c r="AE60" s="17">
        <v>0.14322535731185501</v>
      </c>
      <c r="AF60" s="17">
        <v>0.157937189467033</v>
      </c>
      <c r="AG60" s="17">
        <v>0.16118565521926501</v>
      </c>
      <c r="AH60" s="17">
        <v>0.11802553045462801</v>
      </c>
      <c r="AI60" s="17">
        <v>0.11358265028966499</v>
      </c>
      <c r="AJ60" s="17">
        <v>0.153825817798139</v>
      </c>
      <c r="AK60" s="17">
        <v>0.13940132086538301</v>
      </c>
      <c r="AL60" s="17">
        <v>0.15298161290234799</v>
      </c>
      <c r="AM60" s="17">
        <v>9.7811594507393906E-2</v>
      </c>
      <c r="AN60" s="17">
        <v>0.12521044637815901</v>
      </c>
      <c r="AO60" s="17">
        <v>0.147789552186812</v>
      </c>
      <c r="AP60" s="17">
        <v>0.18629193465789101</v>
      </c>
      <c r="AQ60" s="17"/>
      <c r="AR60" s="17">
        <v>0.150371939414888</v>
      </c>
      <c r="AS60" s="17">
        <v>0.10626920528315</v>
      </c>
      <c r="AT60" s="17"/>
      <c r="AU60" s="17">
        <v>0.14525346207182899</v>
      </c>
      <c r="AV60" s="17">
        <v>0.13901264143019601</v>
      </c>
      <c r="AW60" s="17"/>
      <c r="AX60" s="17">
        <v>0.139989993169233</v>
      </c>
      <c r="AY60" s="17">
        <v>0.14161672451712701</v>
      </c>
      <c r="AZ60" s="17"/>
      <c r="BA60" s="17">
        <v>0.139615984343088</v>
      </c>
      <c r="BB60" s="17">
        <v>0.14922534357292899</v>
      </c>
      <c r="BC60" s="17">
        <v>0.12927439458043799</v>
      </c>
      <c r="BD60" s="17"/>
      <c r="BE60" s="17">
        <v>0.13692046528410701</v>
      </c>
      <c r="BF60" s="17">
        <v>0.16330821194293799</v>
      </c>
      <c r="BG60" s="17">
        <v>0.104770375191106</v>
      </c>
    </row>
    <row r="61" spans="2:59" x14ac:dyDescent="0.3">
      <c r="B61" t="s">
        <v>110</v>
      </c>
      <c r="C61" s="17">
        <v>0.111225185238305</v>
      </c>
      <c r="D61" s="17">
        <v>9.9297666793227504E-2</v>
      </c>
      <c r="E61" s="17">
        <v>0.123566636704175</v>
      </c>
      <c r="F61" s="17"/>
      <c r="G61" s="17">
        <v>7.7467731980930293E-2</v>
      </c>
      <c r="H61" s="17">
        <v>9.6380399504765901E-2</v>
      </c>
      <c r="I61" s="17">
        <v>0.10003792129288699</v>
      </c>
      <c r="J61" s="17">
        <v>0.17387519813982399</v>
      </c>
      <c r="K61" s="17"/>
      <c r="L61" s="17">
        <v>0.14056653245133799</v>
      </c>
      <c r="M61" s="17">
        <v>9.5361135312704598E-2</v>
      </c>
      <c r="N61" s="17">
        <v>0.108516003167653</v>
      </c>
      <c r="O61" s="17">
        <v>9.8668627358080505E-2</v>
      </c>
      <c r="P61" s="17"/>
      <c r="Q61" s="17">
        <v>0.15891548449898499</v>
      </c>
      <c r="R61" s="17">
        <v>9.7879771314408601E-2</v>
      </c>
      <c r="S61" s="17">
        <v>0.10104412607112701</v>
      </c>
      <c r="T61" s="17">
        <v>0.124875360805234</v>
      </c>
      <c r="U61" s="17">
        <v>0.114741515336961</v>
      </c>
      <c r="V61" s="17">
        <v>0.124560532880682</v>
      </c>
      <c r="W61" s="17">
        <v>0.103067898770278</v>
      </c>
      <c r="X61" s="17">
        <v>5.0397598681416099E-2</v>
      </c>
      <c r="Y61" s="17">
        <v>8.2400541054007195E-2</v>
      </c>
      <c r="Z61" s="17"/>
      <c r="AA61" s="17">
        <v>0.450596865633072</v>
      </c>
      <c r="AB61" s="17">
        <v>0.11064720570120901</v>
      </c>
      <c r="AC61" s="17">
        <v>6.9616080103247796E-2</v>
      </c>
      <c r="AD61" s="17">
        <v>7.99245382449493E-2</v>
      </c>
      <c r="AE61" s="17">
        <v>7.8971811916310003E-2</v>
      </c>
      <c r="AF61" s="17">
        <v>8.3413115580066297E-2</v>
      </c>
      <c r="AG61" s="17">
        <v>0.11427013788269499</v>
      </c>
      <c r="AH61" s="17">
        <v>9.3969631339442902E-2</v>
      </c>
      <c r="AI61" s="17">
        <v>0.12536441224720599</v>
      </c>
      <c r="AJ61" s="17">
        <v>0.118702561453528</v>
      </c>
      <c r="AK61" s="17">
        <v>9.2583642948482106E-2</v>
      </c>
      <c r="AL61" s="17">
        <v>0.124876354621085</v>
      </c>
      <c r="AM61" s="17">
        <v>8.1860621168252004E-2</v>
      </c>
      <c r="AN61" s="17">
        <v>0.17477781546447399</v>
      </c>
      <c r="AO61" s="17">
        <v>0.103847104714238</v>
      </c>
      <c r="AP61" s="17">
        <v>0.13644474909423801</v>
      </c>
      <c r="AQ61" s="17"/>
      <c r="AR61" s="17">
        <v>9.4314557371713695E-2</v>
      </c>
      <c r="AS61" s="17">
        <v>0.172580795949697</v>
      </c>
      <c r="AT61" s="17"/>
      <c r="AU61" s="17">
        <v>0.136706123699745</v>
      </c>
      <c r="AV61" s="17">
        <v>9.61311111025311E-2</v>
      </c>
      <c r="AW61" s="17"/>
      <c r="AX61" s="17">
        <v>0.14958409464710601</v>
      </c>
      <c r="AY61" s="17">
        <v>9.9335681341664803E-2</v>
      </c>
      <c r="AZ61" s="17"/>
      <c r="BA61" s="17">
        <v>0.16150292482780901</v>
      </c>
      <c r="BB61" s="17">
        <v>7.88237890513976E-2</v>
      </c>
      <c r="BC61" s="17">
        <v>7.7547264768408994E-2</v>
      </c>
      <c r="BD61" s="17"/>
      <c r="BE61" s="17">
        <v>0.12839079620709301</v>
      </c>
      <c r="BF61" s="17">
        <v>8.4185156130882094E-2</v>
      </c>
      <c r="BG61" s="17">
        <v>6.9298777902372002E-2</v>
      </c>
    </row>
    <row r="62" spans="2:59" x14ac:dyDescent="0.3">
      <c r="B62" t="s">
        <v>111</v>
      </c>
      <c r="C62" s="17">
        <v>8.3048804283514396E-2</v>
      </c>
      <c r="D62" s="17">
        <v>8.8097607520755405E-2</v>
      </c>
      <c r="E62" s="17">
        <v>7.8344970205290701E-2</v>
      </c>
      <c r="F62" s="17"/>
      <c r="G62" s="17">
        <v>7.1995016447310503E-2</v>
      </c>
      <c r="H62" s="17">
        <v>9.4834683802076505E-2</v>
      </c>
      <c r="I62" s="17">
        <v>7.4859337139057097E-2</v>
      </c>
      <c r="J62" s="17">
        <v>9.07978516226466E-2</v>
      </c>
      <c r="K62" s="17"/>
      <c r="L62" s="17">
        <v>0.14327946475169701</v>
      </c>
      <c r="M62" s="17">
        <v>6.5067121573792505E-2</v>
      </c>
      <c r="N62" s="17">
        <v>6.48926610326237E-2</v>
      </c>
      <c r="O62" s="17">
        <v>5.2928642620855497E-2</v>
      </c>
      <c r="P62" s="17"/>
      <c r="Q62" s="17">
        <v>0.20293135306262799</v>
      </c>
      <c r="R62" s="17">
        <v>7.0291382527755603E-2</v>
      </c>
      <c r="S62" s="17">
        <v>1.5493705430852101E-2</v>
      </c>
      <c r="T62" s="17">
        <v>3.7757257166809E-2</v>
      </c>
      <c r="U62" s="17">
        <v>6.5584106637677705E-2</v>
      </c>
      <c r="V62" s="17">
        <v>8.5509998256126707E-2</v>
      </c>
      <c r="W62" s="17">
        <v>5.8082698132879203E-2</v>
      </c>
      <c r="X62" s="17">
        <v>4.9825573231599599E-2</v>
      </c>
      <c r="Y62" s="17">
        <v>8.4142724354871301E-2</v>
      </c>
      <c r="Z62" s="17"/>
      <c r="AA62" s="17">
        <v>0.15095362182423699</v>
      </c>
      <c r="AB62" s="17">
        <v>3.3194446800885402E-2</v>
      </c>
      <c r="AC62" s="17">
        <v>5.7157714412918101E-2</v>
      </c>
      <c r="AD62" s="17">
        <v>0.10663204158679999</v>
      </c>
      <c r="AE62" s="17">
        <v>5.30777334237377E-2</v>
      </c>
      <c r="AF62" s="17">
        <v>7.3273101119042103E-2</v>
      </c>
      <c r="AG62" s="17">
        <v>4.4362403823331398E-2</v>
      </c>
      <c r="AH62" s="17">
        <v>2.8891402523784099E-2</v>
      </c>
      <c r="AI62" s="17">
        <v>6.8279948640853794E-2</v>
      </c>
      <c r="AJ62" s="17">
        <v>7.9359236238886105E-2</v>
      </c>
      <c r="AK62" s="17">
        <v>6.9385916689649302E-2</v>
      </c>
      <c r="AL62" s="17">
        <v>5.03133917723168E-2</v>
      </c>
      <c r="AM62" s="17">
        <v>5.3536880199386697E-2</v>
      </c>
      <c r="AN62" s="17">
        <v>0.13027249614773601</v>
      </c>
      <c r="AO62" s="17">
        <v>0.16526982745268301</v>
      </c>
      <c r="AP62" s="17">
        <v>0.26654416962201</v>
      </c>
      <c r="AQ62" s="17"/>
      <c r="AR62" s="17">
        <v>7.3864254103502294E-2</v>
      </c>
      <c r="AS62" s="17">
        <v>0.11637244488691</v>
      </c>
      <c r="AT62" s="17"/>
      <c r="AU62" s="17">
        <v>0.154932894568133</v>
      </c>
      <c r="AV62" s="17">
        <v>5.0270668224596797E-2</v>
      </c>
      <c r="AW62" s="17"/>
      <c r="AX62" s="17">
        <v>0.108738243298783</v>
      </c>
      <c r="AY62" s="17">
        <v>7.72230099231309E-2</v>
      </c>
      <c r="AZ62" s="17"/>
      <c r="BA62" s="17">
        <v>0.12997712020830299</v>
      </c>
      <c r="BB62" s="17">
        <v>6.7042799594601396E-2</v>
      </c>
      <c r="BC62" s="17">
        <v>2.8379091840958499E-2</v>
      </c>
      <c r="BD62" s="17"/>
      <c r="BE62" s="17">
        <v>0.101156081317148</v>
      </c>
      <c r="BF62" s="17">
        <v>4.9656453996008203E-2</v>
      </c>
      <c r="BG62" s="17">
        <v>5.2470553637432797E-2</v>
      </c>
    </row>
    <row r="63" spans="2:59" x14ac:dyDescent="0.3">
      <c r="B63" t="s">
        <v>112</v>
      </c>
      <c r="C63" s="17">
        <v>5.3454669165482097E-2</v>
      </c>
      <c r="D63" s="17">
        <v>6.10691167884461E-2</v>
      </c>
      <c r="E63" s="17">
        <v>4.6073489977355699E-2</v>
      </c>
      <c r="F63" s="17"/>
      <c r="G63" s="17">
        <v>2.4621506680383098E-2</v>
      </c>
      <c r="H63" s="17">
        <v>5.8277679867882501E-2</v>
      </c>
      <c r="I63" s="17">
        <v>6.0067859578047701E-2</v>
      </c>
      <c r="J63" s="17">
        <v>6.7858677152103697E-2</v>
      </c>
      <c r="K63" s="17"/>
      <c r="L63" s="17">
        <v>9.2233453562096501E-2</v>
      </c>
      <c r="M63" s="17">
        <v>4.8064097688974398E-2</v>
      </c>
      <c r="N63" s="17">
        <v>3.4759655643343199E-2</v>
      </c>
      <c r="O63" s="17">
        <v>3.3805074016360001E-2</v>
      </c>
      <c r="P63" s="17"/>
      <c r="Q63" s="17">
        <v>9.3200991677874101E-2</v>
      </c>
      <c r="R63" s="17">
        <v>2.20868094898455E-2</v>
      </c>
      <c r="S63" s="17">
        <v>4.4371217786611697E-2</v>
      </c>
      <c r="T63" s="17">
        <v>6.1364720060200502E-2</v>
      </c>
      <c r="U63" s="17">
        <v>5.7076191669694298E-2</v>
      </c>
      <c r="V63" s="17">
        <v>6.2231202268818703E-2</v>
      </c>
      <c r="W63" s="17">
        <v>4.5567756666965498E-2</v>
      </c>
      <c r="X63" s="17">
        <v>2.0063416866422799E-2</v>
      </c>
      <c r="Y63" s="17">
        <v>5.3244367351716303E-2</v>
      </c>
      <c r="Z63" s="17"/>
      <c r="AA63" s="17">
        <v>0</v>
      </c>
      <c r="AB63" s="17">
        <v>1.7244613680487401E-2</v>
      </c>
      <c r="AC63" s="17">
        <v>1.6192941597178E-2</v>
      </c>
      <c r="AD63" s="17">
        <v>6.1818830438825897E-2</v>
      </c>
      <c r="AE63" s="17">
        <v>3.58775836230628E-2</v>
      </c>
      <c r="AF63" s="17">
        <v>2.6496066689248601E-2</v>
      </c>
      <c r="AG63" s="17">
        <v>6.2568430903545705E-2</v>
      </c>
      <c r="AH63" s="17">
        <v>4.6434213871371498E-2</v>
      </c>
      <c r="AI63" s="17">
        <v>3.8187464940074599E-2</v>
      </c>
      <c r="AJ63" s="17">
        <v>3.5371778799555602E-2</v>
      </c>
      <c r="AK63" s="17">
        <v>4.7276180599603902E-2</v>
      </c>
      <c r="AL63" s="17">
        <v>4.2340813121759399E-2</v>
      </c>
      <c r="AM63" s="17">
        <v>4.5856815338975399E-2</v>
      </c>
      <c r="AN63" s="17">
        <v>6.9449046047433696E-2</v>
      </c>
      <c r="AO63" s="17">
        <v>6.8721804895188698E-2</v>
      </c>
      <c r="AP63" s="17">
        <v>0.16335655674233901</v>
      </c>
      <c r="AQ63" s="17"/>
      <c r="AR63" s="17">
        <v>4.8137758252052298E-2</v>
      </c>
      <c r="AS63" s="17">
        <v>7.27456333310426E-2</v>
      </c>
      <c r="AT63" s="17"/>
      <c r="AU63" s="17">
        <v>0.107160787001345</v>
      </c>
      <c r="AV63" s="17">
        <v>2.8586123805856501E-2</v>
      </c>
      <c r="AW63" s="17"/>
      <c r="AX63" s="17">
        <v>7.3850472166310605E-2</v>
      </c>
      <c r="AY63" s="17">
        <v>4.94123565204947E-2</v>
      </c>
      <c r="AZ63" s="17"/>
      <c r="BA63" s="17">
        <v>8.6755322023656697E-2</v>
      </c>
      <c r="BB63" s="17">
        <v>3.6375025623680203E-2</v>
      </c>
      <c r="BC63" s="17">
        <v>2.39987627526057E-2</v>
      </c>
      <c r="BD63" s="17"/>
      <c r="BE63" s="17">
        <v>6.8793747620601906E-2</v>
      </c>
      <c r="BF63" s="17">
        <v>2.64688427007581E-2</v>
      </c>
      <c r="BG63" s="17">
        <v>2.39027112329924E-2</v>
      </c>
    </row>
    <row r="64" spans="2:59" x14ac:dyDescent="0.3">
      <c r="B64" t="s">
        <v>113</v>
      </c>
      <c r="C64" s="17">
        <v>3.4007086818765499E-2</v>
      </c>
      <c r="D64" s="17">
        <v>3.5155130347265001E-2</v>
      </c>
      <c r="E64" s="17">
        <v>3.2997937433567902E-2</v>
      </c>
      <c r="F64" s="17"/>
      <c r="G64" s="17">
        <v>1.7323900103148999E-2</v>
      </c>
      <c r="H64" s="17">
        <v>4.6221326560256702E-2</v>
      </c>
      <c r="I64" s="17">
        <v>3.09961163296638E-2</v>
      </c>
      <c r="J64" s="17">
        <v>4.0950708271433399E-2</v>
      </c>
      <c r="K64" s="17"/>
      <c r="L64" s="17">
        <v>5.5855330981340601E-2</v>
      </c>
      <c r="M64" s="17">
        <v>2.37170518442591E-2</v>
      </c>
      <c r="N64" s="17">
        <v>3.45915476709329E-2</v>
      </c>
      <c r="O64" s="17">
        <v>2.0689424538777399E-2</v>
      </c>
      <c r="P64" s="17"/>
      <c r="Q64" s="17">
        <v>7.2367428233320596E-2</v>
      </c>
      <c r="R64" s="17">
        <v>2.90495270942915E-2</v>
      </c>
      <c r="S64" s="17">
        <v>4.1789623254295397E-3</v>
      </c>
      <c r="T64" s="17">
        <v>1.5041644778219501E-2</v>
      </c>
      <c r="U64" s="17">
        <v>2.97078936780092E-2</v>
      </c>
      <c r="V64" s="17">
        <v>2.9491406236452401E-2</v>
      </c>
      <c r="W64" s="17">
        <v>4.8733670540886898E-2</v>
      </c>
      <c r="X64" s="17">
        <v>3.4270053175807003E-2</v>
      </c>
      <c r="Y64" s="17">
        <v>2.7059301785496301E-2</v>
      </c>
      <c r="Z64" s="17"/>
      <c r="AA64" s="17">
        <v>0</v>
      </c>
      <c r="AB64" s="17">
        <v>1.91932857104152E-2</v>
      </c>
      <c r="AC64" s="17">
        <v>3.6444927203018403E-2</v>
      </c>
      <c r="AD64" s="17">
        <v>1.07236283467289E-2</v>
      </c>
      <c r="AE64" s="17">
        <v>1.61241774650864E-2</v>
      </c>
      <c r="AF64" s="17">
        <v>2.9518858021575101E-2</v>
      </c>
      <c r="AG64" s="17">
        <v>2.2340186014634399E-2</v>
      </c>
      <c r="AH64" s="17">
        <v>3.5448651482610997E-2</v>
      </c>
      <c r="AI64" s="17">
        <v>3.6964622696208697E-2</v>
      </c>
      <c r="AJ64" s="17">
        <v>3.2243305604432997E-2</v>
      </c>
      <c r="AK64" s="17">
        <v>2.3310316739675901E-2</v>
      </c>
      <c r="AL64" s="17">
        <v>1.8535332604901499E-2</v>
      </c>
      <c r="AM64" s="17">
        <v>3.6401248635410499E-2</v>
      </c>
      <c r="AN64" s="17">
        <v>6.9457992906452798E-2</v>
      </c>
      <c r="AO64" s="17">
        <v>6.11987399115086E-2</v>
      </c>
      <c r="AP64" s="17">
        <v>9.5752247091958995E-2</v>
      </c>
      <c r="AQ64" s="17"/>
      <c r="AR64" s="17">
        <v>2.9451793577673201E-2</v>
      </c>
      <c r="AS64" s="17">
        <v>5.0534728546891602E-2</v>
      </c>
      <c r="AT64" s="17"/>
      <c r="AU64" s="17">
        <v>6.4823275206566E-2</v>
      </c>
      <c r="AV64" s="17">
        <v>2.0285694126994599E-2</v>
      </c>
      <c r="AW64" s="17"/>
      <c r="AX64" s="17">
        <v>4.67971878741704E-2</v>
      </c>
      <c r="AY64" s="17">
        <v>3.0871528154599499E-2</v>
      </c>
      <c r="AZ64" s="17"/>
      <c r="BA64" s="17">
        <v>6.4240226487223107E-2</v>
      </c>
      <c r="BB64" s="17">
        <v>1.5405326889776499E-2</v>
      </c>
      <c r="BC64" s="17">
        <v>1.23164319704301E-2</v>
      </c>
      <c r="BD64" s="17"/>
      <c r="BE64" s="17">
        <v>4.5537455324137298E-2</v>
      </c>
      <c r="BF64" s="17">
        <v>1.3715510251951101E-2</v>
      </c>
      <c r="BG64" s="17">
        <v>1.1810740871787901E-2</v>
      </c>
    </row>
    <row r="65" spans="2:59" x14ac:dyDescent="0.3">
      <c r="B65" t="s">
        <v>114</v>
      </c>
      <c r="C65" s="17">
        <v>2.3960779659428898E-2</v>
      </c>
      <c r="D65" s="17">
        <v>2.1328923827928899E-2</v>
      </c>
      <c r="E65" s="17">
        <v>2.6681646949508E-2</v>
      </c>
      <c r="F65" s="17"/>
      <c r="G65" s="17">
        <v>2.7282656434759599E-2</v>
      </c>
      <c r="H65" s="17">
        <v>3.0074789159066102E-2</v>
      </c>
      <c r="I65" s="17">
        <v>2.89629417859163E-2</v>
      </c>
      <c r="J65" s="17">
        <v>8.7717142136133595E-3</v>
      </c>
      <c r="K65" s="17"/>
      <c r="L65" s="17">
        <v>3.2153611006309299E-2</v>
      </c>
      <c r="M65" s="17">
        <v>2.2992004121711599E-2</v>
      </c>
      <c r="N65" s="17">
        <v>2.0693211738934798E-2</v>
      </c>
      <c r="O65" s="17">
        <v>1.9057877804996098E-2</v>
      </c>
      <c r="P65" s="17"/>
      <c r="Q65" s="17">
        <v>2.1090399213239599E-2</v>
      </c>
      <c r="R65" s="17">
        <v>1.44857223660781E-2</v>
      </c>
      <c r="S65" s="17">
        <v>1.9120705667151499E-2</v>
      </c>
      <c r="T65" s="17">
        <v>3.2851111420453001E-2</v>
      </c>
      <c r="U65" s="17">
        <v>4.1726244879139E-2</v>
      </c>
      <c r="V65" s="17">
        <v>1.3366527706805799E-2</v>
      </c>
      <c r="W65" s="17">
        <v>4.03885485702297E-2</v>
      </c>
      <c r="X65" s="17">
        <v>0</v>
      </c>
      <c r="Y65" s="17">
        <v>2.7773546098038601E-2</v>
      </c>
      <c r="Z65" s="17"/>
      <c r="AA65" s="17">
        <v>0</v>
      </c>
      <c r="AB65" s="17">
        <v>1.11444290867564E-2</v>
      </c>
      <c r="AC65" s="17">
        <v>0</v>
      </c>
      <c r="AD65" s="17">
        <v>0</v>
      </c>
      <c r="AE65" s="17">
        <v>4.3683110389569797E-2</v>
      </c>
      <c r="AF65" s="17">
        <v>1.8177561642603601E-2</v>
      </c>
      <c r="AG65" s="17">
        <v>7.3358263671787901E-3</v>
      </c>
      <c r="AH65" s="17">
        <v>1.44168208418031E-2</v>
      </c>
      <c r="AI65" s="17">
        <v>3.0416401704089401E-2</v>
      </c>
      <c r="AJ65" s="17">
        <v>2.9594449322763301E-2</v>
      </c>
      <c r="AK65" s="17">
        <v>3.5909280265522099E-2</v>
      </c>
      <c r="AL65" s="17">
        <v>1.47009822728049E-2</v>
      </c>
      <c r="AM65" s="17">
        <v>2.7440012195076999E-2</v>
      </c>
      <c r="AN65" s="17">
        <v>3.83601179823276E-2</v>
      </c>
      <c r="AO65" s="17">
        <v>4.20434382986647E-2</v>
      </c>
      <c r="AP65" s="17">
        <v>4.0314239181799098E-2</v>
      </c>
      <c r="AQ65" s="17"/>
      <c r="AR65" s="17">
        <v>2.1972444396108098E-2</v>
      </c>
      <c r="AS65" s="17">
        <v>3.1174913004593199E-2</v>
      </c>
      <c r="AT65" s="17"/>
      <c r="AU65" s="17">
        <v>2.06214059745926E-2</v>
      </c>
      <c r="AV65" s="17">
        <v>2.4988242207080302E-2</v>
      </c>
      <c r="AW65" s="17"/>
      <c r="AX65" s="17">
        <v>2.67350602522499E-2</v>
      </c>
      <c r="AY65" s="17">
        <v>2.36915500353212E-2</v>
      </c>
      <c r="AZ65" s="17"/>
      <c r="BA65" s="17">
        <v>2.5053800096159099E-2</v>
      </c>
      <c r="BB65" s="17">
        <v>2.8518799282598501E-2</v>
      </c>
      <c r="BC65" s="17">
        <v>1.4640075730114799E-2</v>
      </c>
      <c r="BD65" s="17"/>
      <c r="BE65" s="17">
        <v>2.4098426790804602E-2</v>
      </c>
      <c r="BF65" s="17">
        <v>2.8150733575653401E-2</v>
      </c>
      <c r="BG65" s="17">
        <v>1.1271984419426799E-2</v>
      </c>
    </row>
    <row r="66" spans="2:59" x14ac:dyDescent="0.3">
      <c r="B66" t="s">
        <v>115</v>
      </c>
      <c r="C66" s="17">
        <v>2.1028227505261999E-2</v>
      </c>
      <c r="D66" s="17">
        <v>2.7225249353837098E-2</v>
      </c>
      <c r="E66" s="17">
        <v>1.49312055182124E-2</v>
      </c>
      <c r="F66" s="17"/>
      <c r="G66" s="17">
        <v>1.4267188094440801E-2</v>
      </c>
      <c r="H66" s="17">
        <v>2.3648690773333099E-2</v>
      </c>
      <c r="I66" s="17">
        <v>1.66709298744202E-2</v>
      </c>
      <c r="J66" s="17">
        <v>2.9815973354632801E-2</v>
      </c>
      <c r="K66" s="17"/>
      <c r="L66" s="17">
        <v>4.9547226788885297E-2</v>
      </c>
      <c r="M66" s="17">
        <v>8.7882405842879801E-3</v>
      </c>
      <c r="N66" s="17">
        <v>1.125644325696E-2</v>
      </c>
      <c r="O66" s="17">
        <v>1.16310792950036E-2</v>
      </c>
      <c r="P66" s="17"/>
      <c r="Q66" s="17">
        <v>6.0793490308649299E-2</v>
      </c>
      <c r="R66" s="17">
        <v>5.8763858965171804E-3</v>
      </c>
      <c r="S66" s="17">
        <v>2.4955989873822099E-2</v>
      </c>
      <c r="T66" s="17">
        <v>1.2151152840579301E-2</v>
      </c>
      <c r="U66" s="17">
        <v>5.3642609617579199E-3</v>
      </c>
      <c r="V66" s="17">
        <v>2.57519659228947E-2</v>
      </c>
      <c r="W66" s="17">
        <v>2.03103779130295E-2</v>
      </c>
      <c r="X66" s="17">
        <v>0</v>
      </c>
      <c r="Y66" s="17">
        <v>1.1231426803956101E-2</v>
      </c>
      <c r="Z66" s="17"/>
      <c r="AA66" s="17">
        <v>0</v>
      </c>
      <c r="AB66" s="17">
        <v>1.7244613680487401E-2</v>
      </c>
      <c r="AC66" s="17">
        <v>2.0975552026361002E-2</v>
      </c>
      <c r="AD66" s="17">
        <v>0</v>
      </c>
      <c r="AE66" s="17">
        <v>1.00558901289692E-2</v>
      </c>
      <c r="AF66" s="17">
        <v>0</v>
      </c>
      <c r="AG66" s="17">
        <v>1.29092504436577E-2</v>
      </c>
      <c r="AH66" s="17">
        <v>1.3531553570365101E-2</v>
      </c>
      <c r="AI66" s="17">
        <v>8.6076100115431205E-3</v>
      </c>
      <c r="AJ66" s="17">
        <v>2.6791023496888001E-3</v>
      </c>
      <c r="AK66" s="17">
        <v>1.41823222080484E-2</v>
      </c>
      <c r="AL66" s="17">
        <v>4.2379365444145597E-2</v>
      </c>
      <c r="AM66" s="17">
        <v>2.3079149542354401E-2</v>
      </c>
      <c r="AN66" s="17">
        <v>4.3938374987471697E-2</v>
      </c>
      <c r="AO66" s="17">
        <v>3.5395930960275802E-2</v>
      </c>
      <c r="AP66" s="17">
        <v>9.0691777395444997E-2</v>
      </c>
      <c r="AQ66" s="17"/>
      <c r="AR66" s="17">
        <v>2.28691501058771E-2</v>
      </c>
      <c r="AS66" s="17">
        <v>1.4348940885970799E-2</v>
      </c>
      <c r="AT66" s="17"/>
      <c r="AU66" s="17">
        <v>3.6124047979680197E-2</v>
      </c>
      <c r="AV66" s="17">
        <v>1.43227275920706E-2</v>
      </c>
      <c r="AW66" s="17"/>
      <c r="AX66" s="17">
        <v>3.0694693848919499E-2</v>
      </c>
      <c r="AY66" s="17">
        <v>1.90399940780475E-2</v>
      </c>
      <c r="AZ66" s="17"/>
      <c r="BA66" s="17">
        <v>3.8235620145876503E-2</v>
      </c>
      <c r="BB66" s="17">
        <v>1.11675733029372E-2</v>
      </c>
      <c r="BC66" s="17">
        <v>7.4968947601575103E-3</v>
      </c>
      <c r="BD66" s="17"/>
      <c r="BE66" s="17">
        <v>3.2689359674163303E-2</v>
      </c>
      <c r="BF66" s="17">
        <v>0</v>
      </c>
      <c r="BG66" s="17">
        <v>0</v>
      </c>
    </row>
    <row r="67" spans="2:59" x14ac:dyDescent="0.3">
      <c r="B67" t="s">
        <v>90</v>
      </c>
      <c r="C67" s="17">
        <v>1.4856692931123299E-2</v>
      </c>
      <c r="D67" s="17">
        <v>1.34248427609759E-2</v>
      </c>
      <c r="E67" s="17">
        <v>1.6344248457616901E-2</v>
      </c>
      <c r="F67" s="17"/>
      <c r="G67" s="17">
        <v>2.6413698446985101E-2</v>
      </c>
      <c r="H67" s="17">
        <v>2.0581826805753201E-2</v>
      </c>
      <c r="I67" s="17">
        <v>5.8228893466426299E-3</v>
      </c>
      <c r="J67" s="17">
        <v>7.0404933937511299E-3</v>
      </c>
      <c r="K67" s="17"/>
      <c r="L67" s="17">
        <v>0</v>
      </c>
      <c r="M67" s="17">
        <v>2.88973592132677E-2</v>
      </c>
      <c r="N67" s="17">
        <v>1.1721988547670001E-2</v>
      </c>
      <c r="O67" s="17">
        <v>1.9086249553309401E-2</v>
      </c>
      <c r="P67" s="17"/>
      <c r="Q67" s="17">
        <v>2.0300814490149598E-2</v>
      </c>
      <c r="R67" s="17">
        <v>1.1319480182714199E-2</v>
      </c>
      <c r="S67" s="17">
        <v>0</v>
      </c>
      <c r="T67" s="17">
        <v>5.00464737735407E-3</v>
      </c>
      <c r="U67" s="17">
        <v>6.3845711179881604E-3</v>
      </c>
      <c r="V67" s="17">
        <v>1.8146635037689301E-2</v>
      </c>
      <c r="W67" s="17">
        <v>2.6940962530327701E-2</v>
      </c>
      <c r="X67" s="17">
        <v>9.2043949259622195E-3</v>
      </c>
      <c r="Y67" s="17">
        <v>2.8508665453527701E-2</v>
      </c>
      <c r="Z67" s="17"/>
      <c r="AA67" s="17">
        <v>0.15405610263553199</v>
      </c>
      <c r="AB67" s="17">
        <v>3.9922242699622301E-2</v>
      </c>
      <c r="AC67" s="17">
        <v>1.16060583884031E-2</v>
      </c>
      <c r="AD67" s="17">
        <v>1.8292656125908999E-2</v>
      </c>
      <c r="AE67" s="17">
        <v>1.7513906458197798E-2</v>
      </c>
      <c r="AF67" s="17">
        <v>1.9586317120020201E-2</v>
      </c>
      <c r="AG67" s="17">
        <v>1.8109229380270399E-2</v>
      </c>
      <c r="AH67" s="17">
        <v>2.0860785905129499E-2</v>
      </c>
      <c r="AI67" s="17">
        <v>7.1759342297336897E-3</v>
      </c>
      <c r="AJ67" s="17">
        <v>9.1131877386120396E-3</v>
      </c>
      <c r="AK67" s="17">
        <v>1.01262299173533E-2</v>
      </c>
      <c r="AL67" s="17">
        <v>8.4827446554342299E-3</v>
      </c>
      <c r="AM67" s="17">
        <v>9.8893247302390096E-3</v>
      </c>
      <c r="AN67" s="17">
        <v>3.4666309618292299E-2</v>
      </c>
      <c r="AO67" s="17">
        <v>0</v>
      </c>
      <c r="AP67" s="17">
        <v>6.6281224546642899E-3</v>
      </c>
      <c r="AQ67" s="17"/>
      <c r="AR67" s="17">
        <v>1.40715176436389E-2</v>
      </c>
      <c r="AS67" s="17">
        <v>1.7705487763529801E-2</v>
      </c>
      <c r="AT67" s="17"/>
      <c r="AU67" s="17">
        <v>1.8574661752342399E-2</v>
      </c>
      <c r="AV67" s="17">
        <v>1.2752247839915199E-2</v>
      </c>
      <c r="AW67" s="17"/>
      <c r="AX67" s="17">
        <v>2.2627390449955299E-2</v>
      </c>
      <c r="AY67" s="17">
        <v>1.2148166751296499E-2</v>
      </c>
      <c r="AZ67" s="17"/>
      <c r="BA67" s="17">
        <v>1.2464437117576501E-2</v>
      </c>
      <c r="BB67" s="17">
        <v>1.1332626529844901E-2</v>
      </c>
      <c r="BC67" s="17">
        <v>2.4726707815321498E-2</v>
      </c>
      <c r="BD67" s="17"/>
      <c r="BE67" s="17">
        <v>1.2217117547362001E-2</v>
      </c>
      <c r="BF67" s="17">
        <v>2.03039676867896E-2</v>
      </c>
      <c r="BG67" s="17">
        <v>1.7689745584784301E-2</v>
      </c>
    </row>
    <row r="68" spans="2:59" x14ac:dyDescent="0.3"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</row>
    <row r="69" spans="2:59" x14ac:dyDescent="0.3">
      <c r="B69" s="6" t="s">
        <v>120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</row>
    <row r="70" spans="2:59" x14ac:dyDescent="0.3">
      <c r="B70" s="24" t="s">
        <v>86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</row>
    <row r="71" spans="2:59" x14ac:dyDescent="0.3">
      <c r="B71" t="s">
        <v>117</v>
      </c>
      <c r="C71" s="17">
        <v>0.63485759721574098</v>
      </c>
      <c r="D71" s="17">
        <v>0.63785973971013099</v>
      </c>
      <c r="E71" s="17">
        <v>0.63258221809873805</v>
      </c>
      <c r="F71" s="17"/>
      <c r="G71" s="17">
        <v>0.62191030108237</v>
      </c>
      <c r="H71" s="17">
        <v>0.66804416569070002</v>
      </c>
      <c r="I71" s="17">
        <v>0.67695353025787097</v>
      </c>
      <c r="J71" s="17">
        <v>0.56602313289353001</v>
      </c>
      <c r="K71" s="17"/>
      <c r="L71" s="17">
        <v>0.70380322396105499</v>
      </c>
      <c r="M71" s="17">
        <v>0.63956080972428098</v>
      </c>
      <c r="N71" s="17">
        <v>0.57863772066621</v>
      </c>
      <c r="O71" s="17">
        <v>0.60639548355844897</v>
      </c>
      <c r="P71" s="17"/>
      <c r="Q71" s="17">
        <v>0.67184639832965298</v>
      </c>
      <c r="R71" s="17">
        <v>0.67169455864884797</v>
      </c>
      <c r="S71" s="17">
        <v>0.53885563789938096</v>
      </c>
      <c r="T71" s="17">
        <v>0.64632675235785697</v>
      </c>
      <c r="U71" s="17">
        <v>0.57880469382909905</v>
      </c>
      <c r="V71" s="17">
        <v>0.59490080622016905</v>
      </c>
      <c r="W71" s="17">
        <v>0.65902356024584596</v>
      </c>
      <c r="X71" s="17">
        <v>0.687276209140952</v>
      </c>
      <c r="Y71" s="17">
        <v>0.63907465799392604</v>
      </c>
      <c r="Z71" s="17"/>
      <c r="AA71" s="17">
        <v>0.50768666274984697</v>
      </c>
      <c r="AB71" s="17">
        <v>0.40513692705000098</v>
      </c>
      <c r="AC71" s="17">
        <v>0.61638687882712295</v>
      </c>
      <c r="AD71" s="17">
        <v>0.61515483308206698</v>
      </c>
      <c r="AE71" s="17">
        <v>0.57502721218701502</v>
      </c>
      <c r="AF71" s="17">
        <v>0.55110190258085601</v>
      </c>
      <c r="AG71" s="17">
        <v>0.67388482003140204</v>
      </c>
      <c r="AH71" s="17">
        <v>0.62674318341333701</v>
      </c>
      <c r="AI71" s="17">
        <v>0.66585036980518297</v>
      </c>
      <c r="AJ71" s="17">
        <v>0.62739733392536501</v>
      </c>
      <c r="AK71" s="17">
        <v>0.65428320614051405</v>
      </c>
      <c r="AL71" s="17">
        <v>0.58811820934304304</v>
      </c>
      <c r="AM71" s="17">
        <v>0.66580782583165499</v>
      </c>
      <c r="AN71" s="17">
        <v>0.69934081521080005</v>
      </c>
      <c r="AO71" s="17">
        <v>0.76515418091751497</v>
      </c>
      <c r="AP71" s="17">
        <v>0.80089415360667904</v>
      </c>
      <c r="AQ71" s="17"/>
      <c r="AR71" s="17">
        <v>0.64838095932258</v>
      </c>
      <c r="AS71" s="17">
        <v>0.58579175841412201</v>
      </c>
      <c r="AT71" s="17"/>
      <c r="AU71" s="17">
        <v>0.67325090985756897</v>
      </c>
      <c r="AV71" s="17">
        <v>0.61783084753850204</v>
      </c>
      <c r="AW71" s="17"/>
      <c r="AX71" s="17">
        <v>0.627941189869196</v>
      </c>
      <c r="AY71" s="17">
        <v>0.63769234430076605</v>
      </c>
      <c r="AZ71" s="17"/>
      <c r="BA71" s="17">
        <v>0.69662051235935596</v>
      </c>
      <c r="BB71" s="17">
        <v>0.615234072918311</v>
      </c>
      <c r="BC71" s="17">
        <v>0.56055243678038702</v>
      </c>
      <c r="BD71" s="17"/>
      <c r="BE71" s="17">
        <v>0.65540422994828496</v>
      </c>
      <c r="BF71" s="17">
        <v>0.60060222560294596</v>
      </c>
      <c r="BG71" s="17">
        <v>0.58996933755608205</v>
      </c>
    </row>
    <row r="72" spans="2:59" x14ac:dyDescent="0.3">
      <c r="B72" t="s">
        <v>118</v>
      </c>
      <c r="C72" s="17">
        <v>0.30016170830136202</v>
      </c>
      <c r="D72" s="17">
        <v>0.30572460407652402</v>
      </c>
      <c r="E72" s="17">
        <v>0.29363432573749498</v>
      </c>
      <c r="F72" s="17"/>
      <c r="G72" s="17">
        <v>0.33880555513785998</v>
      </c>
      <c r="H72" s="17">
        <v>0.27598884764251003</v>
      </c>
      <c r="I72" s="17">
        <v>0.27093596735155701</v>
      </c>
      <c r="J72" s="17">
        <v>0.31918911502490099</v>
      </c>
      <c r="K72" s="17"/>
      <c r="L72" s="17">
        <v>0.26802678742483099</v>
      </c>
      <c r="M72" s="17">
        <v>0.28418385033781601</v>
      </c>
      <c r="N72" s="17">
        <v>0.36331697508674499</v>
      </c>
      <c r="O72" s="17">
        <v>0.29441185821788801</v>
      </c>
      <c r="P72" s="17"/>
      <c r="Q72" s="17">
        <v>0.25840282864018999</v>
      </c>
      <c r="R72" s="17">
        <v>0.283430390661364</v>
      </c>
      <c r="S72" s="17">
        <v>0.36697419890195299</v>
      </c>
      <c r="T72" s="17">
        <v>0.298013248898022</v>
      </c>
      <c r="U72" s="17">
        <v>0.333071496349436</v>
      </c>
      <c r="V72" s="17">
        <v>0.34043039916402501</v>
      </c>
      <c r="W72" s="17">
        <v>0.28441239341428098</v>
      </c>
      <c r="X72" s="17">
        <v>0.30062251386981897</v>
      </c>
      <c r="Y72" s="17">
        <v>0.28058744761916199</v>
      </c>
      <c r="Z72" s="17"/>
      <c r="AA72" s="17">
        <v>9.7643323731957707E-2</v>
      </c>
      <c r="AB72" s="17">
        <v>0.42737218529145199</v>
      </c>
      <c r="AC72" s="17">
        <v>0.37143987320207</v>
      </c>
      <c r="AD72" s="17">
        <v>0.26696549691926602</v>
      </c>
      <c r="AE72" s="17">
        <v>0.31719124095225998</v>
      </c>
      <c r="AF72" s="17">
        <v>0.36311345231189501</v>
      </c>
      <c r="AG72" s="17">
        <v>0.24742159512353901</v>
      </c>
      <c r="AH72" s="17">
        <v>0.32698215599771102</v>
      </c>
      <c r="AI72" s="17">
        <v>0.312719460398939</v>
      </c>
      <c r="AJ72" s="17">
        <v>0.32738645691082202</v>
      </c>
      <c r="AK72" s="17">
        <v>0.297767591276695</v>
      </c>
      <c r="AL72" s="17">
        <v>0.32573047498346303</v>
      </c>
      <c r="AM72" s="17">
        <v>0.27766238930363701</v>
      </c>
      <c r="AN72" s="17">
        <v>0.26435119762167503</v>
      </c>
      <c r="AO72" s="17">
        <v>0.19062621708161401</v>
      </c>
      <c r="AP72" s="17">
        <v>0.19910584639332099</v>
      </c>
      <c r="AQ72" s="17"/>
      <c r="AR72" s="17">
        <v>0.28895402891518301</v>
      </c>
      <c r="AS72" s="17">
        <v>0.340825722601798</v>
      </c>
      <c r="AT72" s="17"/>
      <c r="AU72" s="17">
        <v>0.27847906420249102</v>
      </c>
      <c r="AV72" s="17">
        <v>0.31219680615630602</v>
      </c>
      <c r="AW72" s="17"/>
      <c r="AX72" s="17">
        <v>0.28647349923825299</v>
      </c>
      <c r="AY72" s="17">
        <v>0.303479245327409</v>
      </c>
      <c r="AZ72" s="17"/>
      <c r="BA72" s="17">
        <v>0.25665701185867501</v>
      </c>
      <c r="BB72" s="17">
        <v>0.31863083973912498</v>
      </c>
      <c r="BC72" s="17">
        <v>0.34491730979485802</v>
      </c>
      <c r="BD72" s="17"/>
      <c r="BE72" s="17">
        <v>0.29116346001422999</v>
      </c>
      <c r="BF72" s="17">
        <v>0.31113144819583199</v>
      </c>
      <c r="BG72" s="17">
        <v>0.33112266841518401</v>
      </c>
    </row>
    <row r="73" spans="2:59" x14ac:dyDescent="0.3">
      <c r="B73" t="s">
        <v>119</v>
      </c>
      <c r="C73" s="17">
        <v>6.1896893146913302E-2</v>
      </c>
      <c r="D73" s="17">
        <v>5.4527540129233797E-2</v>
      </c>
      <c r="E73" s="17">
        <v>6.9494718031201497E-2</v>
      </c>
      <c r="F73" s="17"/>
      <c r="G73" s="17">
        <v>3.2761738561025801E-2</v>
      </c>
      <c r="H73" s="17">
        <v>5.59669866667898E-2</v>
      </c>
      <c r="I73" s="17">
        <v>4.9980347661458299E-2</v>
      </c>
      <c r="J73" s="17">
        <v>0.110744352901129</v>
      </c>
      <c r="K73" s="17"/>
      <c r="L73" s="17">
        <v>2.8169988614113899E-2</v>
      </c>
      <c r="M73" s="17">
        <v>7.2451063430720899E-2</v>
      </c>
      <c r="N73" s="17">
        <v>5.2926079193945402E-2</v>
      </c>
      <c r="O73" s="17">
        <v>9.53173775435842E-2</v>
      </c>
      <c r="P73" s="17"/>
      <c r="Q73" s="17">
        <v>6.2281289180596798E-2</v>
      </c>
      <c r="R73" s="17">
        <v>4.48750506897874E-2</v>
      </c>
      <c r="S73" s="17">
        <v>9.4170163198665696E-2</v>
      </c>
      <c r="T73" s="17">
        <v>5.0624292655002803E-2</v>
      </c>
      <c r="U73" s="17">
        <v>7.7359285872435596E-2</v>
      </c>
      <c r="V73" s="17">
        <v>6.0986938462410101E-2</v>
      </c>
      <c r="W73" s="17">
        <v>5.6564046339872998E-2</v>
      </c>
      <c r="X73" s="17">
        <v>1.21012769892292E-2</v>
      </c>
      <c r="Y73" s="17">
        <v>8.0337894386912495E-2</v>
      </c>
      <c r="Z73" s="17"/>
      <c r="AA73" s="17">
        <v>0.26174068109007598</v>
      </c>
      <c r="AB73" s="17">
        <v>0.167490887658547</v>
      </c>
      <c r="AC73" s="17">
        <v>1.21732479708069E-2</v>
      </c>
      <c r="AD73" s="17">
        <v>0.117879669998667</v>
      </c>
      <c r="AE73" s="17">
        <v>0.100280366364905</v>
      </c>
      <c r="AF73" s="17">
        <v>8.5784645107248397E-2</v>
      </c>
      <c r="AG73" s="17">
        <v>7.8693584845058104E-2</v>
      </c>
      <c r="AH73" s="17">
        <v>4.6274660588952098E-2</v>
      </c>
      <c r="AI73" s="17">
        <v>1.30765798982118E-2</v>
      </c>
      <c r="AJ73" s="17">
        <v>4.5216209163813303E-2</v>
      </c>
      <c r="AK73" s="17">
        <v>4.7949202582791298E-2</v>
      </c>
      <c r="AL73" s="17">
        <v>7.7668571018059407E-2</v>
      </c>
      <c r="AM73" s="17">
        <v>5.6529784864707902E-2</v>
      </c>
      <c r="AN73" s="17">
        <v>3.6307987167525098E-2</v>
      </c>
      <c r="AO73" s="17">
        <v>4.4219602000870301E-2</v>
      </c>
      <c r="AP73" s="17">
        <v>0</v>
      </c>
      <c r="AQ73" s="17"/>
      <c r="AR73" s="17">
        <v>6.0251689333942302E-2</v>
      </c>
      <c r="AS73" s="17">
        <v>6.7866067413290695E-2</v>
      </c>
      <c r="AT73" s="17"/>
      <c r="AU73" s="17">
        <v>4.82700259399403E-2</v>
      </c>
      <c r="AV73" s="17">
        <v>6.7684637002668996E-2</v>
      </c>
      <c r="AW73" s="17"/>
      <c r="AX73" s="17">
        <v>8.0790459001363099E-2</v>
      </c>
      <c r="AY73" s="17">
        <v>5.6107277520411003E-2</v>
      </c>
      <c r="AZ73" s="17"/>
      <c r="BA73" s="17">
        <v>4.2705087621671002E-2</v>
      </c>
      <c r="BB73" s="17">
        <v>6.5152413377313395E-2</v>
      </c>
      <c r="BC73" s="17">
        <v>8.9624569153543193E-2</v>
      </c>
      <c r="BD73" s="17"/>
      <c r="BE73" s="17">
        <v>5.1680657947780997E-2</v>
      </c>
      <c r="BF73" s="17">
        <v>8.4579728794009407E-2</v>
      </c>
      <c r="BG73" s="17">
        <v>6.8377985923475701E-2</v>
      </c>
    </row>
    <row r="74" spans="2:59" x14ac:dyDescent="0.3">
      <c r="B74" t="s">
        <v>83</v>
      </c>
      <c r="C74" s="17">
        <v>3.0838013359835901E-3</v>
      </c>
      <c r="D74" s="17">
        <v>1.8881160841109901E-3</v>
      </c>
      <c r="E74" s="17">
        <v>4.2887381325657304E-3</v>
      </c>
      <c r="F74" s="17"/>
      <c r="G74" s="17">
        <v>6.5224052187438401E-3</v>
      </c>
      <c r="H74" s="17">
        <v>0</v>
      </c>
      <c r="I74" s="17">
        <v>2.1301547291131401E-3</v>
      </c>
      <c r="J74" s="17">
        <v>4.0433991804402604E-3</v>
      </c>
      <c r="K74" s="17"/>
      <c r="L74" s="17">
        <v>0</v>
      </c>
      <c r="M74" s="17">
        <v>3.8042765071824801E-3</v>
      </c>
      <c r="N74" s="17">
        <v>5.1192250531002697E-3</v>
      </c>
      <c r="O74" s="17">
        <v>3.8752806800787299E-3</v>
      </c>
      <c r="P74" s="17"/>
      <c r="Q74" s="17">
        <v>7.4694838495604999E-3</v>
      </c>
      <c r="R74" s="17">
        <v>0</v>
      </c>
      <c r="S74" s="17">
        <v>0</v>
      </c>
      <c r="T74" s="17">
        <v>5.0357060891179804E-3</v>
      </c>
      <c r="U74" s="17">
        <v>1.0764523949029201E-2</v>
      </c>
      <c r="V74" s="17">
        <v>3.6818561533951502E-3</v>
      </c>
      <c r="W74" s="17">
        <v>0</v>
      </c>
      <c r="X74" s="17">
        <v>0</v>
      </c>
      <c r="Y74" s="17">
        <v>0</v>
      </c>
      <c r="Z74" s="17"/>
      <c r="AA74" s="17">
        <v>0.13292933242812</v>
      </c>
      <c r="AB74" s="17">
        <v>0</v>
      </c>
      <c r="AC74" s="17">
        <v>0</v>
      </c>
      <c r="AD74" s="17">
        <v>0</v>
      </c>
      <c r="AE74" s="17">
        <v>7.5011804958200097E-3</v>
      </c>
      <c r="AF74" s="17">
        <v>0</v>
      </c>
      <c r="AG74" s="17">
        <v>0</v>
      </c>
      <c r="AH74" s="17">
        <v>0</v>
      </c>
      <c r="AI74" s="17">
        <v>8.3535898976660906E-3</v>
      </c>
      <c r="AJ74" s="17">
        <v>0</v>
      </c>
      <c r="AK74" s="17">
        <v>0</v>
      </c>
      <c r="AL74" s="17">
        <v>8.4827446554342299E-3</v>
      </c>
      <c r="AM74" s="17">
        <v>0</v>
      </c>
      <c r="AN74" s="17">
        <v>0</v>
      </c>
      <c r="AO74" s="17">
        <v>0</v>
      </c>
      <c r="AP74" s="17">
        <v>0</v>
      </c>
      <c r="AQ74" s="17"/>
      <c r="AR74" s="17">
        <v>2.41332242829449E-3</v>
      </c>
      <c r="AS74" s="17">
        <v>5.5164515707889997E-3</v>
      </c>
      <c r="AT74" s="17"/>
      <c r="AU74" s="17">
        <v>0</v>
      </c>
      <c r="AV74" s="17">
        <v>2.28770930252295E-3</v>
      </c>
      <c r="AW74" s="17"/>
      <c r="AX74" s="17">
        <v>4.7948518911874799E-3</v>
      </c>
      <c r="AY74" s="17">
        <v>2.7211328514145502E-3</v>
      </c>
      <c r="AZ74" s="17"/>
      <c r="BA74" s="17">
        <v>4.0173881602979297E-3</v>
      </c>
      <c r="BB74" s="17">
        <v>9.8267396525008699E-4</v>
      </c>
      <c r="BC74" s="17">
        <v>4.9056842712121296E-3</v>
      </c>
      <c r="BD74" s="17"/>
      <c r="BE74" s="17">
        <v>1.7516520897037601E-3</v>
      </c>
      <c r="BF74" s="17">
        <v>3.6865974072127499E-3</v>
      </c>
      <c r="BG74" s="17">
        <v>1.05300081052584E-2</v>
      </c>
    </row>
    <row r="75" spans="2:59" x14ac:dyDescent="0.3"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</row>
    <row r="76" spans="2:59" x14ac:dyDescent="0.3">
      <c r="B76" s="6" t="s">
        <v>125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</row>
    <row r="77" spans="2:59" x14ac:dyDescent="0.3">
      <c r="B77" s="24" t="s">
        <v>86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</row>
    <row r="78" spans="2:59" x14ac:dyDescent="0.3">
      <c r="B78" t="s">
        <v>121</v>
      </c>
      <c r="C78" s="17">
        <v>0.215503731386787</v>
      </c>
      <c r="D78" s="17">
        <v>0.22804399265950101</v>
      </c>
      <c r="E78" s="17">
        <v>0.20190033020207901</v>
      </c>
      <c r="F78" s="17"/>
      <c r="G78" s="17">
        <v>0.24098290128722299</v>
      </c>
      <c r="H78" s="17">
        <v>0.22477577707614099</v>
      </c>
      <c r="I78" s="17">
        <v>0.216459156263549</v>
      </c>
      <c r="J78" s="17">
        <v>0.17872851030281001</v>
      </c>
      <c r="K78" s="17"/>
      <c r="L78" s="17">
        <v>0.18738835597388401</v>
      </c>
      <c r="M78" s="17">
        <v>0.199305459449336</v>
      </c>
      <c r="N78" s="17">
        <v>0.21336289352381799</v>
      </c>
      <c r="O78" s="17">
        <v>0.26494085713515497</v>
      </c>
      <c r="P78" s="17"/>
      <c r="Q78" s="17">
        <v>0.145153575231011</v>
      </c>
      <c r="R78" s="17">
        <v>0.22810699225710601</v>
      </c>
      <c r="S78" s="17">
        <v>0.22650259404690401</v>
      </c>
      <c r="T78" s="17">
        <v>0.25849885676642098</v>
      </c>
      <c r="U78" s="17">
        <v>0.186727692720009</v>
      </c>
      <c r="V78" s="17">
        <v>0.24651528872549699</v>
      </c>
      <c r="W78" s="17">
        <v>0.23437507002262101</v>
      </c>
      <c r="X78" s="17">
        <v>0.30092028460422099</v>
      </c>
      <c r="Y78" s="17">
        <v>0.19015723821292099</v>
      </c>
      <c r="Z78" s="17"/>
      <c r="AA78" s="17">
        <v>4.32690433696932E-2</v>
      </c>
      <c r="AB78" s="17">
        <v>0.19326746640048301</v>
      </c>
      <c r="AC78" s="17">
        <v>0.38061498160340002</v>
      </c>
      <c r="AD78" s="17">
        <v>0.225173337170405</v>
      </c>
      <c r="AE78" s="17">
        <v>0.268124669164572</v>
      </c>
      <c r="AF78" s="17">
        <v>0.28754363465354599</v>
      </c>
      <c r="AG78" s="17">
        <v>0.277110761572401</v>
      </c>
      <c r="AH78" s="17">
        <v>0.269695824101086</v>
      </c>
      <c r="AI78" s="17">
        <v>0.19998996529885599</v>
      </c>
      <c r="AJ78" s="17">
        <v>0.204168935869777</v>
      </c>
      <c r="AK78" s="17">
        <v>0.163252858766988</v>
      </c>
      <c r="AL78" s="17">
        <v>0.211461522272617</v>
      </c>
      <c r="AM78" s="17">
        <v>0.19137786524542599</v>
      </c>
      <c r="AN78" s="17">
        <v>0.10923633803685</v>
      </c>
      <c r="AO78" s="17">
        <v>0.16588767651407299</v>
      </c>
      <c r="AP78" s="17">
        <v>0.124848955989774</v>
      </c>
      <c r="AQ78" s="17"/>
      <c r="AR78" s="17">
        <v>0.232085302714643</v>
      </c>
      <c r="AS78" s="17">
        <v>0.155342012768105</v>
      </c>
      <c r="AT78" s="17"/>
      <c r="AU78" s="17">
        <v>0.26845334036569901</v>
      </c>
      <c r="AV78" s="17">
        <v>0.193694579101621</v>
      </c>
      <c r="AW78" s="17"/>
      <c r="AX78" s="17">
        <v>0.28746988087187397</v>
      </c>
      <c r="AY78" s="17">
        <v>0.195315953168434</v>
      </c>
      <c r="AZ78" s="17"/>
      <c r="BA78" s="17">
        <v>0.16343692915248501</v>
      </c>
      <c r="BB78" s="17">
        <v>0.22189639615256901</v>
      </c>
      <c r="BC78" s="17">
        <v>0.29470944397645499</v>
      </c>
      <c r="BD78" s="17"/>
      <c r="BE78" s="17">
        <v>0.18072632203658501</v>
      </c>
      <c r="BF78" s="17">
        <v>0.24803902064553399</v>
      </c>
      <c r="BG78" s="17">
        <v>0.36280838777880903</v>
      </c>
    </row>
    <row r="79" spans="2:59" x14ac:dyDescent="0.3">
      <c r="B79" t="s">
        <v>122</v>
      </c>
      <c r="C79" s="17">
        <v>0.15712026332557699</v>
      </c>
      <c r="D79" s="17">
        <v>0.17095192356579</v>
      </c>
      <c r="E79" s="17">
        <v>0.14290906574065099</v>
      </c>
      <c r="F79" s="17"/>
      <c r="G79" s="17">
        <v>0.14212800412369</v>
      </c>
      <c r="H79" s="17">
        <v>0.16242714154145699</v>
      </c>
      <c r="I79" s="17">
        <v>0.14648739562024601</v>
      </c>
      <c r="J79" s="17">
        <v>0.178970101568416</v>
      </c>
      <c r="K79" s="17"/>
      <c r="L79" s="17">
        <v>0.17370917486858201</v>
      </c>
      <c r="M79" s="17">
        <v>0.128041127036987</v>
      </c>
      <c r="N79" s="17">
        <v>0.18007988723192001</v>
      </c>
      <c r="O79" s="17">
        <v>0.149531331638841</v>
      </c>
      <c r="P79" s="17"/>
      <c r="Q79" s="17">
        <v>0.18934309488621801</v>
      </c>
      <c r="R79" s="17">
        <v>0.19037635262889599</v>
      </c>
      <c r="S79" s="17">
        <v>0.15398925191455001</v>
      </c>
      <c r="T79" s="17">
        <v>0.10823583642786</v>
      </c>
      <c r="U79" s="17">
        <v>0.111462453798806</v>
      </c>
      <c r="V79" s="17">
        <v>0.21750558071669401</v>
      </c>
      <c r="W79" s="17">
        <v>8.79876028394284E-2</v>
      </c>
      <c r="X79" s="17">
        <v>0.12204170771035</v>
      </c>
      <c r="Y79" s="17">
        <v>0.172259619032367</v>
      </c>
      <c r="Z79" s="17"/>
      <c r="AA79" s="17">
        <v>0.107684578454544</v>
      </c>
      <c r="AB79" s="17">
        <v>8.7491644984003594E-2</v>
      </c>
      <c r="AC79" s="17">
        <v>0.12095781316853001</v>
      </c>
      <c r="AD79" s="17">
        <v>0.11864685265979</v>
      </c>
      <c r="AE79" s="17">
        <v>0.145841831594447</v>
      </c>
      <c r="AF79" s="17">
        <v>0.13564294152064599</v>
      </c>
      <c r="AG79" s="17">
        <v>0.16453778101915101</v>
      </c>
      <c r="AH79" s="17">
        <v>0.14216411734488299</v>
      </c>
      <c r="AI79" s="17">
        <v>0.10908979827467701</v>
      </c>
      <c r="AJ79" s="17">
        <v>0.16090886604027099</v>
      </c>
      <c r="AK79" s="17">
        <v>0.17233027382115501</v>
      </c>
      <c r="AL79" s="17">
        <v>0.16928140510642301</v>
      </c>
      <c r="AM79" s="17">
        <v>0.164841084830715</v>
      </c>
      <c r="AN79" s="17">
        <v>0.22870763321715801</v>
      </c>
      <c r="AO79" s="17">
        <v>8.5851818805907407E-2</v>
      </c>
      <c r="AP79" s="17">
        <v>0.21301824146714901</v>
      </c>
      <c r="AQ79" s="17"/>
      <c r="AR79" s="17">
        <v>0.147452863246963</v>
      </c>
      <c r="AS79" s="17">
        <v>0.19219579337059201</v>
      </c>
      <c r="AT79" s="17"/>
      <c r="AU79" s="17">
        <v>0.17073914151210601</v>
      </c>
      <c r="AV79" s="17">
        <v>0.15135001862045999</v>
      </c>
      <c r="AW79" s="17"/>
      <c r="AX79" s="17">
        <v>0.21111842149162699</v>
      </c>
      <c r="AY79" s="17">
        <v>0.14322775807840099</v>
      </c>
      <c r="AZ79" s="17"/>
      <c r="BA79" s="17">
        <v>0.182051253488731</v>
      </c>
      <c r="BB79" s="17">
        <v>0.15227358336922101</v>
      </c>
      <c r="BC79" s="17">
        <v>0.12210879286620301</v>
      </c>
      <c r="BD79" s="17"/>
      <c r="BE79" s="17">
        <v>0.17539011487585399</v>
      </c>
      <c r="BF79" s="17">
        <v>0.13096060996926301</v>
      </c>
      <c r="BG79" s="17">
        <v>0.105153188780407</v>
      </c>
    </row>
    <row r="80" spans="2:59" x14ac:dyDescent="0.3">
      <c r="B80" t="s">
        <v>123</v>
      </c>
      <c r="C80" s="17">
        <v>0.60201048432082005</v>
      </c>
      <c r="D80" s="17">
        <v>0.57372524073509701</v>
      </c>
      <c r="E80" s="17">
        <v>0.63163208650304603</v>
      </c>
      <c r="F80" s="17"/>
      <c r="G80" s="17">
        <v>0.59814196184440105</v>
      </c>
      <c r="H80" s="17">
        <v>0.58498678193845299</v>
      </c>
      <c r="I80" s="17">
        <v>0.61105860944275303</v>
      </c>
      <c r="J80" s="17">
        <v>0.61348241632776201</v>
      </c>
      <c r="K80" s="17"/>
      <c r="L80" s="17">
        <v>0.63202799631912798</v>
      </c>
      <c r="M80" s="17">
        <v>0.64591029982922799</v>
      </c>
      <c r="N80" s="17">
        <v>0.58426206414054305</v>
      </c>
      <c r="O80" s="17">
        <v>0.53890622861620197</v>
      </c>
      <c r="P80" s="17"/>
      <c r="Q80" s="17">
        <v>0.63657978879438204</v>
      </c>
      <c r="R80" s="17">
        <v>0.56724301284382905</v>
      </c>
      <c r="S80" s="17">
        <v>0.576749821350384</v>
      </c>
      <c r="T80" s="17">
        <v>0.60969295843778504</v>
      </c>
      <c r="U80" s="17">
        <v>0.67002239173324496</v>
      </c>
      <c r="V80" s="17">
        <v>0.50219236694352898</v>
      </c>
      <c r="W80" s="17">
        <v>0.65067751735319801</v>
      </c>
      <c r="X80" s="17">
        <v>0.57703800768542901</v>
      </c>
      <c r="Y80" s="17">
        <v>0.61718731113285996</v>
      </c>
      <c r="Z80" s="17"/>
      <c r="AA80" s="17">
        <v>0.56206094311211097</v>
      </c>
      <c r="AB80" s="17">
        <v>0.66669036248392399</v>
      </c>
      <c r="AC80" s="17">
        <v>0.487650541121464</v>
      </c>
      <c r="AD80" s="17">
        <v>0.62968511528527005</v>
      </c>
      <c r="AE80" s="17">
        <v>0.55485760335445</v>
      </c>
      <c r="AF80" s="17">
        <v>0.54020227426414902</v>
      </c>
      <c r="AG80" s="17">
        <v>0.53315215146055905</v>
      </c>
      <c r="AH80" s="17">
        <v>0.55767206528234303</v>
      </c>
      <c r="AI80" s="17">
        <v>0.66092130713921105</v>
      </c>
      <c r="AJ80" s="17">
        <v>0.63492219808995198</v>
      </c>
      <c r="AK80" s="17">
        <v>0.64487215029659495</v>
      </c>
      <c r="AL80" s="17">
        <v>0.59695836231622501</v>
      </c>
      <c r="AM80" s="17">
        <v>0.60849763384196598</v>
      </c>
      <c r="AN80" s="17">
        <v>0.66205602874599201</v>
      </c>
      <c r="AO80" s="17">
        <v>0.74826050468001903</v>
      </c>
      <c r="AP80" s="17">
        <v>0.66213280254307705</v>
      </c>
      <c r="AQ80" s="17"/>
      <c r="AR80" s="17">
        <v>0.599784738530449</v>
      </c>
      <c r="AS80" s="17">
        <v>0.61008599714824996</v>
      </c>
      <c r="AT80" s="17"/>
      <c r="AU80" s="17">
        <v>0.53844418189064502</v>
      </c>
      <c r="AV80" s="17">
        <v>0.62909405519428496</v>
      </c>
      <c r="AW80" s="17"/>
      <c r="AX80" s="17">
        <v>0.46643899316930998</v>
      </c>
      <c r="AY80" s="17">
        <v>0.638451721948884</v>
      </c>
      <c r="AZ80" s="17"/>
      <c r="BA80" s="17">
        <v>0.64156645302619697</v>
      </c>
      <c r="BB80" s="17">
        <v>0.59625024668528104</v>
      </c>
      <c r="BC80" s="17">
        <v>0.54331143310895902</v>
      </c>
      <c r="BD80" s="17"/>
      <c r="BE80" s="17">
        <v>0.62403976883732404</v>
      </c>
      <c r="BF80" s="17">
        <v>0.58689936527296205</v>
      </c>
      <c r="BG80" s="17">
        <v>0.49329115515185901</v>
      </c>
    </row>
    <row r="81" spans="2:59" x14ac:dyDescent="0.3">
      <c r="B81" t="s">
        <v>124</v>
      </c>
      <c r="C81" s="17">
        <v>2.04457473383193E-2</v>
      </c>
      <c r="D81" s="17">
        <v>1.9905705366556701E-2</v>
      </c>
      <c r="E81" s="17">
        <v>2.1066130575967599E-2</v>
      </c>
      <c r="F81" s="17"/>
      <c r="G81" s="17">
        <v>1.24540489276094E-2</v>
      </c>
      <c r="H81" s="17">
        <v>2.5395475450877E-2</v>
      </c>
      <c r="I81" s="17">
        <v>2.3722440825042899E-2</v>
      </c>
      <c r="J81" s="17">
        <v>1.96536836270347E-2</v>
      </c>
      <c r="K81" s="17"/>
      <c r="L81" s="17">
        <v>6.8744728384050298E-3</v>
      </c>
      <c r="M81" s="17">
        <v>1.76859688076677E-2</v>
      </c>
      <c r="N81" s="17">
        <v>1.4413101950239E-2</v>
      </c>
      <c r="O81" s="17">
        <v>4.3289850800230401E-2</v>
      </c>
      <c r="P81" s="17"/>
      <c r="Q81" s="17">
        <v>2.11194621945562E-2</v>
      </c>
      <c r="R81" s="17">
        <v>1.10395224460975E-2</v>
      </c>
      <c r="S81" s="17">
        <v>3.6849181560297997E-2</v>
      </c>
      <c r="T81" s="17">
        <v>2.35723483679347E-2</v>
      </c>
      <c r="U81" s="17">
        <v>3.1787461747940199E-2</v>
      </c>
      <c r="V81" s="17">
        <v>3.0104907460884699E-2</v>
      </c>
      <c r="W81" s="17">
        <v>2.6959809784752198E-2</v>
      </c>
      <c r="X81" s="17">
        <v>0</v>
      </c>
      <c r="Y81" s="17">
        <v>3.5030604023748302E-3</v>
      </c>
      <c r="Z81" s="17"/>
      <c r="AA81" s="17">
        <v>0.28698543506365198</v>
      </c>
      <c r="AB81" s="17">
        <v>3.1902472181614898E-2</v>
      </c>
      <c r="AC81" s="17">
        <v>1.07766641066066E-2</v>
      </c>
      <c r="AD81" s="17">
        <v>1.23006253331661E-2</v>
      </c>
      <c r="AE81" s="17">
        <v>2.3430642572776599E-2</v>
      </c>
      <c r="AF81" s="17">
        <v>3.66111495616597E-2</v>
      </c>
      <c r="AG81" s="17">
        <v>1.4100137525293001E-2</v>
      </c>
      <c r="AH81" s="17">
        <v>3.0467993271688101E-2</v>
      </c>
      <c r="AI81" s="17">
        <v>2.2195221169669099E-2</v>
      </c>
      <c r="AJ81" s="17">
        <v>0</v>
      </c>
      <c r="AK81" s="17">
        <v>1.95447171152618E-2</v>
      </c>
      <c r="AL81" s="17">
        <v>1.38159656493007E-2</v>
      </c>
      <c r="AM81" s="17">
        <v>3.5283416081893199E-2</v>
      </c>
      <c r="AN81" s="17">
        <v>0</v>
      </c>
      <c r="AO81" s="17">
        <v>0</v>
      </c>
      <c r="AP81" s="17">
        <v>0</v>
      </c>
      <c r="AQ81" s="17"/>
      <c r="AR81" s="17">
        <v>1.7124255773894901E-2</v>
      </c>
      <c r="AS81" s="17">
        <v>3.2496875481857798E-2</v>
      </c>
      <c r="AT81" s="17"/>
      <c r="AU81" s="17">
        <v>1.8455558541862999E-2</v>
      </c>
      <c r="AV81" s="17">
        <v>2.03678869874831E-2</v>
      </c>
      <c r="AW81" s="17"/>
      <c r="AX81" s="17">
        <v>3.3058187048777998E-2</v>
      </c>
      <c r="AY81" s="17">
        <v>1.7274022525515201E-2</v>
      </c>
      <c r="AZ81" s="17"/>
      <c r="BA81" s="17">
        <v>8.0717834177390906E-3</v>
      </c>
      <c r="BB81" s="17">
        <v>2.3819851221290399E-2</v>
      </c>
      <c r="BC81" s="17">
        <v>3.62422009315874E-2</v>
      </c>
      <c r="BD81" s="17"/>
      <c r="BE81" s="17">
        <v>1.5596084803779E-2</v>
      </c>
      <c r="BF81" s="17">
        <v>2.9538411358963301E-2</v>
      </c>
      <c r="BG81" s="17">
        <v>2.8217260183666298E-2</v>
      </c>
    </row>
    <row r="82" spans="2:59" x14ac:dyDescent="0.3">
      <c r="B82" t="s">
        <v>90</v>
      </c>
      <c r="C82" s="17">
        <v>4.91977362849743E-3</v>
      </c>
      <c r="D82" s="17">
        <v>7.37313767305547E-3</v>
      </c>
      <c r="E82" s="17">
        <v>2.4923869782567699E-3</v>
      </c>
      <c r="F82" s="17"/>
      <c r="G82" s="17">
        <v>6.2930838170771599E-3</v>
      </c>
      <c r="H82" s="17">
        <v>2.4148239930714098E-3</v>
      </c>
      <c r="I82" s="17">
        <v>2.2723978484091899E-3</v>
      </c>
      <c r="J82" s="17">
        <v>9.1652881739768197E-3</v>
      </c>
      <c r="K82" s="17"/>
      <c r="L82" s="17">
        <v>0</v>
      </c>
      <c r="M82" s="17">
        <v>9.0571448767813902E-3</v>
      </c>
      <c r="N82" s="17">
        <v>7.8820531534800602E-3</v>
      </c>
      <c r="O82" s="17">
        <v>3.3317318095712001E-3</v>
      </c>
      <c r="P82" s="17"/>
      <c r="Q82" s="17">
        <v>7.8040788938332504E-3</v>
      </c>
      <c r="R82" s="17">
        <v>3.2341198240708E-3</v>
      </c>
      <c r="S82" s="17">
        <v>5.9091511278634799E-3</v>
      </c>
      <c r="T82" s="17">
        <v>0</v>
      </c>
      <c r="U82" s="17">
        <v>0</v>
      </c>
      <c r="V82" s="17">
        <v>3.6818561533951502E-3</v>
      </c>
      <c r="W82" s="17">
        <v>0</v>
      </c>
      <c r="X82" s="17">
        <v>0</v>
      </c>
      <c r="Y82" s="17">
        <v>1.6892771219477201E-2</v>
      </c>
      <c r="Z82" s="17"/>
      <c r="AA82" s="17">
        <v>0</v>
      </c>
      <c r="AB82" s="17">
        <v>2.0648053949974699E-2</v>
      </c>
      <c r="AC82" s="17">
        <v>0</v>
      </c>
      <c r="AD82" s="17">
        <v>1.4194069551368999E-2</v>
      </c>
      <c r="AE82" s="17">
        <v>7.74525331375432E-3</v>
      </c>
      <c r="AF82" s="17">
        <v>0</v>
      </c>
      <c r="AG82" s="17">
        <v>1.1099168422595399E-2</v>
      </c>
      <c r="AH82" s="17">
        <v>0</v>
      </c>
      <c r="AI82" s="17">
        <v>7.8037081175865303E-3</v>
      </c>
      <c r="AJ82" s="17">
        <v>0</v>
      </c>
      <c r="AK82" s="17">
        <v>0</v>
      </c>
      <c r="AL82" s="17">
        <v>8.4827446554342299E-3</v>
      </c>
      <c r="AM82" s="17">
        <v>0</v>
      </c>
      <c r="AN82" s="17">
        <v>0</v>
      </c>
      <c r="AO82" s="17">
        <v>0</v>
      </c>
      <c r="AP82" s="17">
        <v>0</v>
      </c>
      <c r="AQ82" s="17"/>
      <c r="AR82" s="17">
        <v>3.5528397340509198E-3</v>
      </c>
      <c r="AS82" s="17">
        <v>9.8793212311950596E-3</v>
      </c>
      <c r="AT82" s="17"/>
      <c r="AU82" s="17">
        <v>3.9077776896871003E-3</v>
      </c>
      <c r="AV82" s="17">
        <v>5.4934600961508099E-3</v>
      </c>
      <c r="AW82" s="17"/>
      <c r="AX82" s="17">
        <v>1.9145174184111999E-3</v>
      </c>
      <c r="AY82" s="17">
        <v>5.7305442787657498E-3</v>
      </c>
      <c r="AZ82" s="17"/>
      <c r="BA82" s="17">
        <v>4.8735809148483704E-3</v>
      </c>
      <c r="BB82" s="17">
        <v>5.75992257163911E-3</v>
      </c>
      <c r="BC82" s="17">
        <v>3.6281291167951299E-3</v>
      </c>
      <c r="BD82" s="17"/>
      <c r="BE82" s="17">
        <v>4.2477094464583604E-3</v>
      </c>
      <c r="BF82" s="17">
        <v>4.5625927532781498E-3</v>
      </c>
      <c r="BG82" s="17">
        <v>1.05300081052584E-2</v>
      </c>
    </row>
    <row r="83" spans="2:59" x14ac:dyDescent="0.3"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</row>
    <row r="84" spans="2:59" x14ac:dyDescent="0.3">
      <c r="B84" s="6" t="s">
        <v>129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</row>
    <row r="85" spans="2:59" x14ac:dyDescent="0.3">
      <c r="B85" s="24" t="s">
        <v>86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</row>
    <row r="86" spans="2:59" x14ac:dyDescent="0.3">
      <c r="B86" t="s">
        <v>126</v>
      </c>
      <c r="C86" s="17">
        <v>6.2526679440292304E-2</v>
      </c>
      <c r="D86" s="17">
        <v>6.5334244461200799E-2</v>
      </c>
      <c r="E86" s="17">
        <v>5.8840805149806302E-2</v>
      </c>
      <c r="F86" s="17"/>
      <c r="G86" s="17">
        <v>5.3607152457072899E-2</v>
      </c>
      <c r="H86" s="17">
        <v>6.59512381433668E-2</v>
      </c>
      <c r="I86" s="17">
        <v>6.4268367477383306E-2</v>
      </c>
      <c r="J86" s="17">
        <v>6.3921058076669104E-2</v>
      </c>
      <c r="K86" s="17"/>
      <c r="L86" s="17">
        <v>9.9941197902464099E-2</v>
      </c>
      <c r="M86" s="17">
        <v>4.9950534715802603E-2</v>
      </c>
      <c r="N86" s="17">
        <v>4.56902981630928E-2</v>
      </c>
      <c r="O86" s="17">
        <v>5.0188935644907597E-2</v>
      </c>
      <c r="P86" s="17"/>
      <c r="Q86" s="17">
        <v>0.121511970983887</v>
      </c>
      <c r="R86" s="17">
        <v>7.3200713716009599E-2</v>
      </c>
      <c r="S86" s="17">
        <v>6.2316575903313999E-2</v>
      </c>
      <c r="T86" s="17">
        <v>3.09419520997712E-2</v>
      </c>
      <c r="U86" s="17">
        <v>4.1155181330100002E-2</v>
      </c>
      <c r="V86" s="17">
        <v>5.2447308827538099E-2</v>
      </c>
      <c r="W86" s="17">
        <v>4.78429345385597E-2</v>
      </c>
      <c r="X86" s="17">
        <v>1.22556217748187E-2</v>
      </c>
      <c r="Y86" s="17">
        <v>5.7089810540420401E-2</v>
      </c>
      <c r="Z86" s="17"/>
      <c r="AA86" s="17">
        <v>0</v>
      </c>
      <c r="AB86" s="17">
        <v>8.4637463423275494E-2</v>
      </c>
      <c r="AC86" s="17">
        <v>5.1192830996631099E-2</v>
      </c>
      <c r="AD86" s="17">
        <v>3.4146706413390703E-2</v>
      </c>
      <c r="AE86" s="17">
        <v>2.77333436290466E-2</v>
      </c>
      <c r="AF86" s="17">
        <v>7.7247110687373194E-2</v>
      </c>
      <c r="AG86" s="17">
        <v>3.3607952849614597E-2</v>
      </c>
      <c r="AH86" s="17">
        <v>4.9306074296209902E-2</v>
      </c>
      <c r="AI86" s="17">
        <v>0.107868806290704</v>
      </c>
      <c r="AJ86" s="17">
        <v>3.5023910666733202E-2</v>
      </c>
      <c r="AK86" s="17">
        <v>5.8383213193473199E-2</v>
      </c>
      <c r="AL86" s="17">
        <v>4.8235660732945003E-2</v>
      </c>
      <c r="AM86" s="17">
        <v>7.2756979238835395E-2</v>
      </c>
      <c r="AN86" s="17">
        <v>4.44473033903773E-2</v>
      </c>
      <c r="AO86" s="17">
        <v>0.103461638390108</v>
      </c>
      <c r="AP86" s="17">
        <v>0.13408459608402201</v>
      </c>
      <c r="AQ86" s="17"/>
      <c r="AR86" s="17">
        <v>5.7838798005732599E-2</v>
      </c>
      <c r="AS86" s="17">
        <v>7.9535381342380598E-2</v>
      </c>
      <c r="AT86" s="17"/>
      <c r="AU86" s="17">
        <v>9.3114454465664007E-2</v>
      </c>
      <c r="AV86" s="17">
        <v>4.7061190446026399E-2</v>
      </c>
      <c r="AW86" s="17"/>
      <c r="AX86" s="17">
        <v>0.10636666869262699</v>
      </c>
      <c r="AY86" s="17">
        <v>5.1550210882453498E-2</v>
      </c>
      <c r="AZ86" s="17"/>
      <c r="BA86" s="17">
        <v>6.3037637670760094E-2</v>
      </c>
      <c r="BB86" s="17">
        <v>6.8238944232188001E-2</v>
      </c>
      <c r="BC86" s="17">
        <v>5.2324268305328603E-2</v>
      </c>
      <c r="BD86" s="17"/>
      <c r="BE86" s="17">
        <v>7.5149974149330695E-2</v>
      </c>
      <c r="BF86" s="17">
        <v>4.2402108614499702E-2</v>
      </c>
      <c r="BG86" s="17">
        <v>3.2366899325746497E-2</v>
      </c>
    </row>
    <row r="87" spans="2:59" x14ac:dyDescent="0.3">
      <c r="B87" t="s">
        <v>127</v>
      </c>
      <c r="C87" s="17">
        <v>9.1530328729701696E-2</v>
      </c>
      <c r="D87" s="17">
        <v>9.2497130754342904E-2</v>
      </c>
      <c r="E87" s="17">
        <v>9.0931899779087E-2</v>
      </c>
      <c r="F87" s="17"/>
      <c r="G87" s="17">
        <v>7.0100273587951997E-2</v>
      </c>
      <c r="H87" s="17">
        <v>8.3191008105718195E-2</v>
      </c>
      <c r="I87" s="17">
        <v>9.7522139115503698E-2</v>
      </c>
      <c r="J87" s="17">
        <v>0.11606363813225</v>
      </c>
      <c r="K87" s="17"/>
      <c r="L87" s="17">
        <v>9.9959948778888905E-2</v>
      </c>
      <c r="M87" s="17">
        <v>0.102938147258653</v>
      </c>
      <c r="N87" s="17">
        <v>7.8569574158128597E-2</v>
      </c>
      <c r="O87" s="17">
        <v>8.2190407364069504E-2</v>
      </c>
      <c r="P87" s="17"/>
      <c r="Q87" s="17">
        <v>0.121597896923845</v>
      </c>
      <c r="R87" s="17">
        <v>0.108097139591146</v>
      </c>
      <c r="S87" s="17">
        <v>9.9003688790771496E-2</v>
      </c>
      <c r="T87" s="17">
        <v>6.38774293960154E-2</v>
      </c>
      <c r="U87" s="17">
        <v>8.1234214694297799E-2</v>
      </c>
      <c r="V87" s="17">
        <v>0.101506205968816</v>
      </c>
      <c r="W87" s="17">
        <v>6.9455931444184493E-2</v>
      </c>
      <c r="X87" s="17">
        <v>5.9291939906783997E-2</v>
      </c>
      <c r="Y87" s="17">
        <v>8.0735833067429194E-2</v>
      </c>
      <c r="Z87" s="17"/>
      <c r="AA87" s="17">
        <v>0.107684578454544</v>
      </c>
      <c r="AB87" s="17">
        <v>0.12440295764079599</v>
      </c>
      <c r="AC87" s="17">
        <v>7.8308527702414699E-2</v>
      </c>
      <c r="AD87" s="17">
        <v>0.12687311552383601</v>
      </c>
      <c r="AE87" s="17">
        <v>5.6482427195933098E-2</v>
      </c>
      <c r="AF87" s="17">
        <v>0.122969661752834</v>
      </c>
      <c r="AG87" s="17">
        <v>0.15144929361676701</v>
      </c>
      <c r="AH87" s="17">
        <v>7.0963606674522201E-2</v>
      </c>
      <c r="AI87" s="17">
        <v>7.3920383270214093E-2</v>
      </c>
      <c r="AJ87" s="17">
        <v>5.5749909159199897E-2</v>
      </c>
      <c r="AK87" s="17">
        <v>9.4560704094826198E-2</v>
      </c>
      <c r="AL87" s="17">
        <v>7.6124002392950002E-2</v>
      </c>
      <c r="AM87" s="17">
        <v>2.9060829592971599E-2</v>
      </c>
      <c r="AN87" s="17">
        <v>0.107475322581649</v>
      </c>
      <c r="AO87" s="17">
        <v>9.4467616632346804E-2</v>
      </c>
      <c r="AP87" s="17">
        <v>0.13794202527175101</v>
      </c>
      <c r="AQ87" s="17"/>
      <c r="AR87" s="17">
        <v>9.0007668098738794E-2</v>
      </c>
      <c r="AS87" s="17">
        <v>9.7054888412283699E-2</v>
      </c>
      <c r="AT87" s="17"/>
      <c r="AU87" s="17">
        <v>0.13526941016114499</v>
      </c>
      <c r="AV87" s="17">
        <v>6.9770628147279107E-2</v>
      </c>
      <c r="AW87" s="17"/>
      <c r="AX87" s="17">
        <v>0.127974659660478</v>
      </c>
      <c r="AY87" s="17">
        <v>8.3538337776480801E-2</v>
      </c>
      <c r="AZ87" s="17"/>
      <c r="BA87" s="17">
        <v>0.103076397766486</v>
      </c>
      <c r="BB87" s="17">
        <v>7.5554462329726499E-2</v>
      </c>
      <c r="BC87" s="17">
        <v>9.7725977872997596E-2</v>
      </c>
      <c r="BD87" s="17"/>
      <c r="BE87" s="17">
        <v>0.101901134822492</v>
      </c>
      <c r="BF87" s="17">
        <v>7.5116557365783002E-2</v>
      </c>
      <c r="BG87" s="17">
        <v>6.6416448083214494E-2</v>
      </c>
    </row>
    <row r="88" spans="2:59" x14ac:dyDescent="0.3">
      <c r="B88" t="s">
        <v>128</v>
      </c>
      <c r="C88" s="17">
        <v>0.72857131735008096</v>
      </c>
      <c r="D88" s="17">
        <v>0.72205848496056901</v>
      </c>
      <c r="E88" s="17">
        <v>0.73797980942501396</v>
      </c>
      <c r="F88" s="17"/>
      <c r="G88" s="17">
        <v>0.69853026847067901</v>
      </c>
      <c r="H88" s="17">
        <v>0.73181679076615302</v>
      </c>
      <c r="I88" s="17">
        <v>0.729918530378596</v>
      </c>
      <c r="J88" s="17">
        <v>0.75684320445410003</v>
      </c>
      <c r="K88" s="17"/>
      <c r="L88" s="17">
        <v>0.71498490666715797</v>
      </c>
      <c r="M88" s="17">
        <v>0.73309537574305805</v>
      </c>
      <c r="N88" s="17">
        <v>0.734557977762753</v>
      </c>
      <c r="O88" s="17">
        <v>0.73271037692591001</v>
      </c>
      <c r="P88" s="17"/>
      <c r="Q88" s="17">
        <v>0.65467422877123305</v>
      </c>
      <c r="R88" s="17">
        <v>0.71741245427858602</v>
      </c>
      <c r="S88" s="17">
        <v>0.70731025291116401</v>
      </c>
      <c r="T88" s="17">
        <v>0.79880643473523905</v>
      </c>
      <c r="U88" s="17">
        <v>0.74509998071986905</v>
      </c>
      <c r="V88" s="17">
        <v>0.738335657057968</v>
      </c>
      <c r="W88" s="17">
        <v>0.73082411603395503</v>
      </c>
      <c r="X88" s="17">
        <v>0.781311482195166</v>
      </c>
      <c r="Y88" s="17">
        <v>0.74891960386996104</v>
      </c>
      <c r="Z88" s="17"/>
      <c r="AA88" s="17">
        <v>0.82673491895245099</v>
      </c>
      <c r="AB88" s="17">
        <v>0.70208683615853895</v>
      </c>
      <c r="AC88" s="17">
        <v>0.75945556529366698</v>
      </c>
      <c r="AD88" s="17">
        <v>0.75133851916522998</v>
      </c>
      <c r="AE88" s="17">
        <v>0.737290338118749</v>
      </c>
      <c r="AF88" s="17">
        <v>0.68519811766529104</v>
      </c>
      <c r="AG88" s="17">
        <v>0.69075853984324598</v>
      </c>
      <c r="AH88" s="17">
        <v>0.74934494096673399</v>
      </c>
      <c r="AI88" s="17">
        <v>0.75035011860368805</v>
      </c>
      <c r="AJ88" s="17">
        <v>0.79277847209070096</v>
      </c>
      <c r="AK88" s="17">
        <v>0.71223272451332198</v>
      </c>
      <c r="AL88" s="17">
        <v>0.78313323646770705</v>
      </c>
      <c r="AM88" s="17">
        <v>0.79710420079121103</v>
      </c>
      <c r="AN88" s="17">
        <v>0.72234553916699895</v>
      </c>
      <c r="AO88" s="17">
        <v>0.74155584795139495</v>
      </c>
      <c r="AP88" s="17">
        <v>0.64164754666461699</v>
      </c>
      <c r="AQ88" s="17"/>
      <c r="AR88" s="17">
        <v>0.74486470668770299</v>
      </c>
      <c r="AS88" s="17">
        <v>0.66945518864954601</v>
      </c>
      <c r="AT88" s="17"/>
      <c r="AU88" s="17">
        <v>0.66882017308782704</v>
      </c>
      <c r="AV88" s="17">
        <v>0.76051321229135405</v>
      </c>
      <c r="AW88" s="17"/>
      <c r="AX88" s="17">
        <v>0.64451437202662798</v>
      </c>
      <c r="AY88" s="17">
        <v>0.75427152588882895</v>
      </c>
      <c r="AZ88" s="17"/>
      <c r="BA88" s="17">
        <v>0.741701665860374</v>
      </c>
      <c r="BB88" s="17">
        <v>0.72416325834050799</v>
      </c>
      <c r="BC88" s="17">
        <v>0.71316013507847897</v>
      </c>
      <c r="BD88" s="17"/>
      <c r="BE88" s="17">
        <v>0.71488515599797997</v>
      </c>
      <c r="BF88" s="17">
        <v>0.746092098808677</v>
      </c>
      <c r="BG88" s="17">
        <v>0.77331890161898298</v>
      </c>
    </row>
    <row r="89" spans="2:59" x14ac:dyDescent="0.3">
      <c r="B89" t="s">
        <v>83</v>
      </c>
      <c r="C89" s="17">
        <v>0.117371674479925</v>
      </c>
      <c r="D89" s="17">
        <v>0.120110139823887</v>
      </c>
      <c r="E89" s="17">
        <v>0.11224748564609301</v>
      </c>
      <c r="F89" s="17"/>
      <c r="G89" s="17">
        <v>0.177762305484296</v>
      </c>
      <c r="H89" s="17">
        <v>0.11904096298476199</v>
      </c>
      <c r="I89" s="17">
        <v>0.108290963028517</v>
      </c>
      <c r="J89" s="17">
        <v>6.31720993369808E-2</v>
      </c>
      <c r="K89" s="17"/>
      <c r="L89" s="17">
        <v>8.5113946651489095E-2</v>
      </c>
      <c r="M89" s="17">
        <v>0.114015942282486</v>
      </c>
      <c r="N89" s="17">
        <v>0.14118214991602601</v>
      </c>
      <c r="O89" s="17">
        <v>0.13491028006511299</v>
      </c>
      <c r="P89" s="17"/>
      <c r="Q89" s="17">
        <v>0.102215903321035</v>
      </c>
      <c r="R89" s="17">
        <v>0.101289692414259</v>
      </c>
      <c r="S89" s="17">
        <v>0.13136948239475099</v>
      </c>
      <c r="T89" s="17">
        <v>0.10637418376897501</v>
      </c>
      <c r="U89" s="17">
        <v>0.13251062325573301</v>
      </c>
      <c r="V89" s="17">
        <v>0.10771082814567701</v>
      </c>
      <c r="W89" s="17">
        <v>0.1518770179833</v>
      </c>
      <c r="X89" s="17">
        <v>0.147140956123231</v>
      </c>
      <c r="Y89" s="17">
        <v>0.11325475252219</v>
      </c>
      <c r="Z89" s="17"/>
      <c r="AA89" s="17">
        <v>6.5580502593005394E-2</v>
      </c>
      <c r="AB89" s="17">
        <v>8.8872742777389796E-2</v>
      </c>
      <c r="AC89" s="17">
        <v>0.11104307600728699</v>
      </c>
      <c r="AD89" s="17">
        <v>8.7641658897543107E-2</v>
      </c>
      <c r="AE89" s="17">
        <v>0.178493891056272</v>
      </c>
      <c r="AF89" s="17">
        <v>0.114585109894502</v>
      </c>
      <c r="AG89" s="17">
        <v>0.124184213690372</v>
      </c>
      <c r="AH89" s="17">
        <v>0.130385378062534</v>
      </c>
      <c r="AI89" s="17">
        <v>6.7860691835394296E-2</v>
      </c>
      <c r="AJ89" s="17">
        <v>0.11644770808336501</v>
      </c>
      <c r="AK89" s="17">
        <v>0.13482335819837801</v>
      </c>
      <c r="AL89" s="17">
        <v>9.2507100406397799E-2</v>
      </c>
      <c r="AM89" s="17">
        <v>0.10107799037698199</v>
      </c>
      <c r="AN89" s="17">
        <v>0.125731834860974</v>
      </c>
      <c r="AO89" s="17">
        <v>6.0514897026150101E-2</v>
      </c>
      <c r="AP89" s="17">
        <v>8.6325831979609996E-2</v>
      </c>
      <c r="AQ89" s="17"/>
      <c r="AR89" s="17">
        <v>0.107288827207826</v>
      </c>
      <c r="AS89" s="17">
        <v>0.15395454159579</v>
      </c>
      <c r="AT89" s="17"/>
      <c r="AU89" s="17">
        <v>0.102795962285364</v>
      </c>
      <c r="AV89" s="17">
        <v>0.12265496911534</v>
      </c>
      <c r="AW89" s="17"/>
      <c r="AX89" s="17">
        <v>0.121144299620267</v>
      </c>
      <c r="AY89" s="17">
        <v>0.110639925452237</v>
      </c>
      <c r="AZ89" s="17"/>
      <c r="BA89" s="17">
        <v>9.2184298702379597E-2</v>
      </c>
      <c r="BB89" s="17">
        <v>0.13204333509757701</v>
      </c>
      <c r="BC89" s="17">
        <v>0.13678961874319501</v>
      </c>
      <c r="BD89" s="17"/>
      <c r="BE89" s="17">
        <v>0.10806373503019701</v>
      </c>
      <c r="BF89" s="17">
        <v>0.13638923521104099</v>
      </c>
      <c r="BG89" s="17">
        <v>0.127897750972056</v>
      </c>
    </row>
    <row r="90" spans="2:59" x14ac:dyDescent="0.3"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</row>
    <row r="91" spans="2:59" x14ac:dyDescent="0.3">
      <c r="B91" s="6" t="s">
        <v>135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</row>
    <row r="92" spans="2:59" x14ac:dyDescent="0.3">
      <c r="B92" s="24" t="s">
        <v>86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</row>
    <row r="93" spans="2:59" x14ac:dyDescent="0.3">
      <c r="B93" t="s">
        <v>130</v>
      </c>
      <c r="C93" s="17">
        <v>0.87665124733426303</v>
      </c>
      <c r="D93" s="17">
        <v>0.88095906564649495</v>
      </c>
      <c r="E93" s="17">
        <v>0.87186143225306001</v>
      </c>
      <c r="F93" s="17"/>
      <c r="G93" s="17">
        <v>0.90528375626601998</v>
      </c>
      <c r="H93" s="17">
        <v>0.88440564911726804</v>
      </c>
      <c r="I93" s="17">
        <v>0.85996235505025598</v>
      </c>
      <c r="J93" s="17">
        <v>0.85929828537309405</v>
      </c>
      <c r="K93" s="17"/>
      <c r="L93" s="17">
        <v>0.87214615961387598</v>
      </c>
      <c r="M93" s="17">
        <v>0.89822890982938297</v>
      </c>
      <c r="N93" s="17">
        <v>0.88159594742966996</v>
      </c>
      <c r="O93" s="17">
        <v>0.85451208463761397</v>
      </c>
      <c r="P93" s="17"/>
      <c r="Q93" s="17">
        <v>0.80605174237843402</v>
      </c>
      <c r="R93" s="17">
        <v>0.88791496818208904</v>
      </c>
      <c r="S93" s="17">
        <v>0.9375975628098</v>
      </c>
      <c r="T93" s="17">
        <v>0.93529149235196596</v>
      </c>
      <c r="U93" s="17">
        <v>0.88106643662501405</v>
      </c>
      <c r="V93" s="17">
        <v>0.86076067661407796</v>
      </c>
      <c r="W93" s="17">
        <v>0.87002762690881097</v>
      </c>
      <c r="X93" s="17">
        <v>0.80120760414282299</v>
      </c>
      <c r="Y93" s="17">
        <v>0.89618146544430199</v>
      </c>
      <c r="Z93" s="17"/>
      <c r="AA93" s="17">
        <v>0.59963477884471605</v>
      </c>
      <c r="AB93" s="17">
        <v>0.79760377915158498</v>
      </c>
      <c r="AC93" s="17">
        <v>0.88547621787079001</v>
      </c>
      <c r="AD93" s="17">
        <v>0.82302270491327001</v>
      </c>
      <c r="AE93" s="17">
        <v>0.82098347264444504</v>
      </c>
      <c r="AF93" s="17">
        <v>0.86944869554487902</v>
      </c>
      <c r="AG93" s="17">
        <v>0.93772121516497098</v>
      </c>
      <c r="AH93" s="17">
        <v>0.92907065510839304</v>
      </c>
      <c r="AI93" s="17">
        <v>0.89088537285191904</v>
      </c>
      <c r="AJ93" s="17">
        <v>0.89712501706499703</v>
      </c>
      <c r="AK93" s="17">
        <v>0.87859827461741002</v>
      </c>
      <c r="AL93" s="17">
        <v>0.87673068265867304</v>
      </c>
      <c r="AM93" s="17">
        <v>0.89352548332774895</v>
      </c>
      <c r="AN93" s="17">
        <v>0.878839143493227</v>
      </c>
      <c r="AO93" s="17">
        <v>0.84661339148514803</v>
      </c>
      <c r="AP93" s="17">
        <v>0.88925829192564898</v>
      </c>
      <c r="AQ93" s="17"/>
      <c r="AR93" s="17">
        <v>0.88243043518119901</v>
      </c>
      <c r="AS93" s="17">
        <v>0.85568303713166305</v>
      </c>
      <c r="AT93" s="17"/>
      <c r="AU93" s="17">
        <v>0.817816070757729</v>
      </c>
      <c r="AV93" s="17">
        <v>0.90820977631415301</v>
      </c>
      <c r="AW93" s="17"/>
      <c r="AX93" s="17">
        <v>0.83245270857667397</v>
      </c>
      <c r="AY93" s="17">
        <v>0.88973055878750595</v>
      </c>
      <c r="AZ93" s="17"/>
      <c r="BA93" s="17">
        <v>0.845255375393269</v>
      </c>
      <c r="BB93" s="17">
        <v>0.89822282827411704</v>
      </c>
      <c r="BC93" s="17">
        <v>0.89549676205094797</v>
      </c>
      <c r="BD93" s="17"/>
      <c r="BE93" s="17">
        <v>0.87775630388304904</v>
      </c>
      <c r="BF93" s="17">
        <v>0.86331547992540403</v>
      </c>
      <c r="BG93" s="17">
        <v>0.90645408398663796</v>
      </c>
    </row>
    <row r="94" spans="2:59" x14ac:dyDescent="0.3">
      <c r="B94" t="s">
        <v>131</v>
      </c>
      <c r="C94" s="17">
        <v>1.1494758902652899E-2</v>
      </c>
      <c r="D94" s="17">
        <v>1.08132406262289E-2</v>
      </c>
      <c r="E94" s="17">
        <v>1.22204735642907E-2</v>
      </c>
      <c r="F94" s="17"/>
      <c r="G94" s="17">
        <v>1.13925265370331E-2</v>
      </c>
      <c r="H94" s="17">
        <v>1.48958405458879E-2</v>
      </c>
      <c r="I94" s="17">
        <v>8.3194948777251601E-3</v>
      </c>
      <c r="J94" s="17">
        <v>1.14447652672965E-2</v>
      </c>
      <c r="K94" s="17"/>
      <c r="L94" s="17">
        <v>1.39946412938324E-2</v>
      </c>
      <c r="M94" s="17">
        <v>1.0963578051761E-2</v>
      </c>
      <c r="N94" s="17">
        <v>4.4656205822870597E-3</v>
      </c>
      <c r="O94" s="17">
        <v>1.55598826479144E-2</v>
      </c>
      <c r="P94" s="17"/>
      <c r="Q94" s="17">
        <v>2.7196890409250399E-2</v>
      </c>
      <c r="R94" s="17">
        <v>6.7639808541521502E-3</v>
      </c>
      <c r="S94" s="17">
        <v>4.4749530431545999E-3</v>
      </c>
      <c r="T94" s="17">
        <v>6.5797507205993498E-3</v>
      </c>
      <c r="U94" s="17">
        <v>0</v>
      </c>
      <c r="V94" s="17">
        <v>5.9748318308171797E-3</v>
      </c>
      <c r="W94" s="17">
        <v>1.2217352407033999E-2</v>
      </c>
      <c r="X94" s="17">
        <v>4.0221523191632802E-2</v>
      </c>
      <c r="Y94" s="17">
        <v>8.2113583211529898E-3</v>
      </c>
      <c r="Z94" s="17"/>
      <c r="AA94" s="17">
        <v>0</v>
      </c>
      <c r="AB94" s="17">
        <v>2.2574051592901601E-2</v>
      </c>
      <c r="AC94" s="17">
        <v>1.9786278437439599E-2</v>
      </c>
      <c r="AD94" s="17">
        <v>3.3096693923383998E-2</v>
      </c>
      <c r="AE94" s="17">
        <v>1.18578915014966E-2</v>
      </c>
      <c r="AF94" s="17">
        <v>8.2612376668484699E-3</v>
      </c>
      <c r="AG94" s="17">
        <v>0</v>
      </c>
      <c r="AH94" s="17">
        <v>1.0630462481177201E-2</v>
      </c>
      <c r="AI94" s="17">
        <v>8.5746923062511894E-3</v>
      </c>
      <c r="AJ94" s="17">
        <v>0</v>
      </c>
      <c r="AK94" s="17">
        <v>6.62384208846915E-3</v>
      </c>
      <c r="AL94" s="17">
        <v>0</v>
      </c>
      <c r="AM94" s="17">
        <v>3.16682090434042E-2</v>
      </c>
      <c r="AN94" s="17">
        <v>1.1018143549512201E-2</v>
      </c>
      <c r="AO94" s="17">
        <v>0</v>
      </c>
      <c r="AP94" s="17">
        <v>2.1777839051237601E-2</v>
      </c>
      <c r="AQ94" s="17"/>
      <c r="AR94" s="17">
        <v>1.20863922788457E-2</v>
      </c>
      <c r="AS94" s="17">
        <v>9.3481782197874994E-3</v>
      </c>
      <c r="AT94" s="17"/>
      <c r="AU94" s="17">
        <v>2.38319202721155E-2</v>
      </c>
      <c r="AV94" s="17">
        <v>5.0224902902425497E-3</v>
      </c>
      <c r="AW94" s="17"/>
      <c r="AX94" s="17">
        <v>2.2473858651112601E-2</v>
      </c>
      <c r="AY94" s="17">
        <v>8.1020975517441408E-3</v>
      </c>
      <c r="AZ94" s="17"/>
      <c r="BA94" s="17">
        <v>1.44468758280023E-2</v>
      </c>
      <c r="BB94" s="17">
        <v>8.8521332176806997E-3</v>
      </c>
      <c r="BC94" s="17">
        <v>1.07252692653148E-2</v>
      </c>
      <c r="BD94" s="17"/>
      <c r="BE94" s="17">
        <v>1.09057357799536E-2</v>
      </c>
      <c r="BF94" s="17">
        <v>1.2846426685256601E-2</v>
      </c>
      <c r="BG94" s="17">
        <v>1.1745443590405301E-2</v>
      </c>
    </row>
    <row r="95" spans="2:59" x14ac:dyDescent="0.3">
      <c r="B95" t="s">
        <v>132</v>
      </c>
      <c r="C95" s="17">
        <v>5.3389745107601798E-2</v>
      </c>
      <c r="D95" s="17">
        <v>5.9972040262324798E-2</v>
      </c>
      <c r="E95" s="17">
        <v>4.7037803787795797E-2</v>
      </c>
      <c r="F95" s="17"/>
      <c r="G95" s="17">
        <v>3.60915310000803E-2</v>
      </c>
      <c r="H95" s="17">
        <v>5.1060648094976298E-2</v>
      </c>
      <c r="I95" s="17">
        <v>6.7595509374415594E-2</v>
      </c>
      <c r="J95" s="17">
        <v>5.8122234312695302E-2</v>
      </c>
      <c r="K95" s="17"/>
      <c r="L95" s="17">
        <v>7.8565467400721498E-2</v>
      </c>
      <c r="M95" s="17">
        <v>4.4937858302069901E-2</v>
      </c>
      <c r="N95" s="17">
        <v>5.6007718125653499E-2</v>
      </c>
      <c r="O95" s="17">
        <v>3.28263382140907E-2</v>
      </c>
      <c r="P95" s="17"/>
      <c r="Q95" s="17">
        <v>8.3734826448602598E-2</v>
      </c>
      <c r="R95" s="17">
        <v>5.2542505101618897E-2</v>
      </c>
      <c r="S95" s="17">
        <v>4.1789623254295397E-3</v>
      </c>
      <c r="T95" s="17">
        <v>4.7298928827546299E-2</v>
      </c>
      <c r="U95" s="17">
        <v>6.3864634105227205E-2</v>
      </c>
      <c r="V95" s="17">
        <v>7.1942122280264101E-2</v>
      </c>
      <c r="W95" s="17">
        <v>4.1246241067686901E-2</v>
      </c>
      <c r="X95" s="17">
        <v>7.0892863257263197E-2</v>
      </c>
      <c r="Y95" s="17">
        <v>4.1298174642144803E-2</v>
      </c>
      <c r="Z95" s="17"/>
      <c r="AA95" s="17">
        <v>0.15095362182423699</v>
      </c>
      <c r="AB95" s="17">
        <v>6.21676862949661E-2</v>
      </c>
      <c r="AC95" s="17">
        <v>2.8531920573252E-2</v>
      </c>
      <c r="AD95" s="17">
        <v>2.7233361617004698E-2</v>
      </c>
      <c r="AE95" s="17">
        <v>7.4058709477663395E-2</v>
      </c>
      <c r="AF95" s="17">
        <v>5.9690140149678002E-2</v>
      </c>
      <c r="AG95" s="17">
        <v>1.3611465562527099E-2</v>
      </c>
      <c r="AH95" s="17">
        <v>2.4203143921042201E-2</v>
      </c>
      <c r="AI95" s="17">
        <v>4.8294579395006101E-2</v>
      </c>
      <c r="AJ95" s="17">
        <v>6.2029417515169903E-2</v>
      </c>
      <c r="AK95" s="17">
        <v>6.3876266907521503E-2</v>
      </c>
      <c r="AL95" s="17">
        <v>8.0670986376609896E-2</v>
      </c>
      <c r="AM95" s="17">
        <v>4.14267754346931E-2</v>
      </c>
      <c r="AN95" s="17">
        <v>6.8566413912584598E-2</v>
      </c>
      <c r="AO95" s="17">
        <v>0.11022420417529</v>
      </c>
      <c r="AP95" s="17">
        <v>5.7596628513914998E-2</v>
      </c>
      <c r="AQ95" s="17"/>
      <c r="AR95" s="17">
        <v>5.0207950981208303E-2</v>
      </c>
      <c r="AS95" s="17">
        <v>6.4934019118176298E-2</v>
      </c>
      <c r="AT95" s="17"/>
      <c r="AU95" s="17">
        <v>7.1510283017334794E-2</v>
      </c>
      <c r="AV95" s="17">
        <v>4.2429575407423599E-2</v>
      </c>
      <c r="AW95" s="17"/>
      <c r="AX95" s="17">
        <v>7.3608403032875996E-2</v>
      </c>
      <c r="AY95" s="17">
        <v>4.8792395929561298E-2</v>
      </c>
      <c r="AZ95" s="17"/>
      <c r="BA95" s="17">
        <v>7.6375681043178906E-2</v>
      </c>
      <c r="BB95" s="17">
        <v>3.6866190714573602E-2</v>
      </c>
      <c r="BC95" s="17">
        <v>4.0784224276687597E-2</v>
      </c>
      <c r="BD95" s="17"/>
      <c r="BE95" s="17">
        <v>6.28737199306654E-2</v>
      </c>
      <c r="BF95" s="17">
        <v>4.1118750221877699E-2</v>
      </c>
      <c r="BG95" s="17">
        <v>2.27451981780428E-2</v>
      </c>
    </row>
    <row r="96" spans="2:59" x14ac:dyDescent="0.3">
      <c r="B96" t="s">
        <v>133</v>
      </c>
      <c r="C96" s="17">
        <v>2.8298417379146099E-2</v>
      </c>
      <c r="D96" s="17">
        <v>2.4045182674250602E-2</v>
      </c>
      <c r="E96" s="17">
        <v>3.2653832172469699E-2</v>
      </c>
      <c r="F96" s="17"/>
      <c r="G96" s="17">
        <v>2.27760251267571E-2</v>
      </c>
      <c r="H96" s="17">
        <v>2.0602707822741501E-2</v>
      </c>
      <c r="I96" s="17">
        <v>3.81236910450325E-2</v>
      </c>
      <c r="J96" s="17">
        <v>2.9317453514208999E-2</v>
      </c>
      <c r="K96" s="17"/>
      <c r="L96" s="17">
        <v>2.3167786597911799E-2</v>
      </c>
      <c r="M96" s="17">
        <v>2.1323753568402899E-2</v>
      </c>
      <c r="N96" s="17">
        <v>2.58922097327535E-2</v>
      </c>
      <c r="O96" s="17">
        <v>4.3242997960451703E-2</v>
      </c>
      <c r="P96" s="17"/>
      <c r="Q96" s="17">
        <v>3.89000502173205E-2</v>
      </c>
      <c r="R96" s="17">
        <v>2.0909642905944201E-2</v>
      </c>
      <c r="S96" s="17">
        <v>4.24399839066123E-2</v>
      </c>
      <c r="T96" s="17">
        <v>5.4107539311918701E-3</v>
      </c>
      <c r="U96" s="17">
        <v>3.1806097341375003E-2</v>
      </c>
      <c r="V96" s="17">
        <v>1.27426348215646E-2</v>
      </c>
      <c r="W96" s="17">
        <v>4.9540932473228397E-2</v>
      </c>
      <c r="X96" s="17">
        <v>1.6874453272659899E-2</v>
      </c>
      <c r="Y96" s="17">
        <v>3.0464916610603601E-2</v>
      </c>
      <c r="Z96" s="17"/>
      <c r="AA96" s="17">
        <v>0.15783924221516801</v>
      </c>
      <c r="AB96" s="17">
        <v>5.0835993216877803E-2</v>
      </c>
      <c r="AC96" s="17">
        <v>0</v>
      </c>
      <c r="AD96" s="17">
        <v>3.7138367235710103E-2</v>
      </c>
      <c r="AE96" s="17">
        <v>3.5415288818813999E-2</v>
      </c>
      <c r="AF96" s="17">
        <v>2.8396296631686802E-2</v>
      </c>
      <c r="AG96" s="17">
        <v>3.5806670994050098E-2</v>
      </c>
      <c r="AH96" s="17">
        <v>2.10225316454845E-2</v>
      </c>
      <c r="AI96" s="17">
        <v>3.0134166910530901E-2</v>
      </c>
      <c r="AJ96" s="17">
        <v>2.67996621140669E-2</v>
      </c>
      <c r="AK96" s="17">
        <v>1.6257355564192801E-2</v>
      </c>
      <c r="AL96" s="17">
        <v>2.8658421497439399E-2</v>
      </c>
      <c r="AM96" s="17">
        <v>1.3231165100124899E-2</v>
      </c>
      <c r="AN96" s="17">
        <v>2.7645173791705498E-2</v>
      </c>
      <c r="AO96" s="17">
        <v>3.0849363568849202E-2</v>
      </c>
      <c r="AP96" s="17">
        <v>2.93689914697184E-2</v>
      </c>
      <c r="AQ96" s="17"/>
      <c r="AR96" s="17">
        <v>2.8637295540618401E-2</v>
      </c>
      <c r="AS96" s="17">
        <v>2.70688902014493E-2</v>
      </c>
      <c r="AT96" s="17"/>
      <c r="AU96" s="17">
        <v>4.5276799733108997E-2</v>
      </c>
      <c r="AV96" s="17">
        <v>2.1061820334772802E-2</v>
      </c>
      <c r="AW96" s="17"/>
      <c r="AX96" s="17">
        <v>4.3249873412041603E-2</v>
      </c>
      <c r="AY96" s="17">
        <v>2.2977420751365302E-2</v>
      </c>
      <c r="AZ96" s="17"/>
      <c r="BA96" s="17">
        <v>4.10837725147674E-2</v>
      </c>
      <c r="BB96" s="17">
        <v>2.32440692413859E-2</v>
      </c>
      <c r="BC96" s="17">
        <v>1.4535960653329299E-2</v>
      </c>
      <c r="BD96" s="17"/>
      <c r="BE96" s="17">
        <v>3.06206118740887E-2</v>
      </c>
      <c r="BF96" s="17">
        <v>1.8601922898410901E-2</v>
      </c>
      <c r="BG96" s="17">
        <v>3.9552903730760397E-2</v>
      </c>
    </row>
    <row r="97" spans="2:59" x14ac:dyDescent="0.3">
      <c r="B97" t="s">
        <v>134</v>
      </c>
      <c r="C97" s="17">
        <v>2.1445503464782099E-2</v>
      </c>
      <c r="D97" s="17">
        <v>1.80934874279907E-2</v>
      </c>
      <c r="E97" s="17">
        <v>2.4874623805643099E-2</v>
      </c>
      <c r="F97" s="17"/>
      <c r="G97" s="17">
        <v>1.0053429688968199E-2</v>
      </c>
      <c r="H97" s="17">
        <v>1.6412246272227E-2</v>
      </c>
      <c r="I97" s="17">
        <v>1.8301109266919299E-2</v>
      </c>
      <c r="J97" s="17">
        <v>4.1817261532705097E-2</v>
      </c>
      <c r="K97" s="17"/>
      <c r="L97" s="17">
        <v>1.0648278533272699E-2</v>
      </c>
      <c r="M97" s="17">
        <v>1.57094055154136E-2</v>
      </c>
      <c r="N97" s="17">
        <v>1.9569136992493599E-2</v>
      </c>
      <c r="O97" s="17">
        <v>4.0733075114937303E-2</v>
      </c>
      <c r="P97" s="17"/>
      <c r="Q97" s="17">
        <v>2.8727918009677299E-2</v>
      </c>
      <c r="R97" s="17">
        <v>2.2911760614807899E-2</v>
      </c>
      <c r="S97" s="17">
        <v>1.1308537915003801E-2</v>
      </c>
      <c r="T97" s="17">
        <v>0</v>
      </c>
      <c r="U97" s="17">
        <v>1.15404250934492E-2</v>
      </c>
      <c r="V97" s="17">
        <v>3.8912971657878798E-2</v>
      </c>
      <c r="W97" s="17">
        <v>2.2102363074608899E-2</v>
      </c>
      <c r="X97" s="17">
        <v>5.7949203961206897E-2</v>
      </c>
      <c r="Y97" s="17">
        <v>1.55259324700057E-2</v>
      </c>
      <c r="Z97" s="17"/>
      <c r="AA97" s="17">
        <v>9.1572357115879202E-2</v>
      </c>
      <c r="AB97" s="17">
        <v>3.1512577292567297E-2</v>
      </c>
      <c r="AC97" s="17">
        <v>5.3628895984756203E-2</v>
      </c>
      <c r="AD97" s="17">
        <v>5.5876721834633401E-2</v>
      </c>
      <c r="AE97" s="17">
        <v>4.2883046292091102E-2</v>
      </c>
      <c r="AF97" s="17">
        <v>1.5099498645625599E-2</v>
      </c>
      <c r="AG97" s="17">
        <v>6.4589685258585701E-3</v>
      </c>
      <c r="AH97" s="17">
        <v>1.5073206843902899E-2</v>
      </c>
      <c r="AI97" s="17">
        <v>1.43074804187058E-2</v>
      </c>
      <c r="AJ97" s="17">
        <v>1.4045903305765901E-2</v>
      </c>
      <c r="AK97" s="17">
        <v>3.4644260822406701E-2</v>
      </c>
      <c r="AL97" s="17">
        <v>0</v>
      </c>
      <c r="AM97" s="17">
        <v>0</v>
      </c>
      <c r="AN97" s="17">
        <v>1.39311252529711E-2</v>
      </c>
      <c r="AO97" s="17">
        <v>1.23130407707128E-2</v>
      </c>
      <c r="AP97" s="17">
        <v>1.9982490394803202E-3</v>
      </c>
      <c r="AQ97" s="17"/>
      <c r="AR97" s="17">
        <v>1.7592019491254701E-2</v>
      </c>
      <c r="AS97" s="17">
        <v>3.5426821274360899E-2</v>
      </c>
      <c r="AT97" s="17"/>
      <c r="AU97" s="17">
        <v>2.91285118827923E-2</v>
      </c>
      <c r="AV97" s="17">
        <v>1.68077172710333E-2</v>
      </c>
      <c r="AW97" s="17"/>
      <c r="AX97" s="17">
        <v>1.4102928738914E-2</v>
      </c>
      <c r="AY97" s="17">
        <v>2.2836818081010998E-2</v>
      </c>
      <c r="AZ97" s="17"/>
      <c r="BA97" s="17">
        <v>1.87563579073197E-2</v>
      </c>
      <c r="BB97" s="17">
        <v>2.56494377265017E-2</v>
      </c>
      <c r="BC97" s="17">
        <v>1.92141143428456E-2</v>
      </c>
      <c r="BD97" s="17"/>
      <c r="BE97" s="17">
        <v>1.3966062164914E-2</v>
      </c>
      <c r="BF97" s="17">
        <v>4.4863844433070399E-2</v>
      </c>
      <c r="BG97" s="17">
        <v>7.09594130717601E-3</v>
      </c>
    </row>
    <row r="98" spans="2:59" x14ac:dyDescent="0.3">
      <c r="B98" t="s">
        <v>90</v>
      </c>
      <c r="C98" s="17">
        <v>8.72032781155457E-3</v>
      </c>
      <c r="D98" s="17">
        <v>6.1169833627104696E-3</v>
      </c>
      <c r="E98" s="17">
        <v>1.13518344167408E-2</v>
      </c>
      <c r="F98" s="17"/>
      <c r="G98" s="17">
        <v>1.44027313811412E-2</v>
      </c>
      <c r="H98" s="17">
        <v>1.2622908146899099E-2</v>
      </c>
      <c r="I98" s="17">
        <v>7.6978403856514197E-3</v>
      </c>
      <c r="J98" s="17">
        <v>0</v>
      </c>
      <c r="K98" s="17"/>
      <c r="L98" s="17">
        <v>1.4776665603856199E-3</v>
      </c>
      <c r="M98" s="17">
        <v>8.8364947329695204E-3</v>
      </c>
      <c r="N98" s="17">
        <v>1.2469367137142799E-2</v>
      </c>
      <c r="O98" s="17">
        <v>1.3125621424991501E-2</v>
      </c>
      <c r="P98" s="17"/>
      <c r="Q98" s="17">
        <v>1.53885725367149E-2</v>
      </c>
      <c r="R98" s="17">
        <v>8.9571423413876295E-3</v>
      </c>
      <c r="S98" s="17">
        <v>0</v>
      </c>
      <c r="T98" s="17">
        <v>5.4190741686964998E-3</v>
      </c>
      <c r="U98" s="17">
        <v>1.17224068349346E-2</v>
      </c>
      <c r="V98" s="17">
        <v>9.6667627953974395E-3</v>
      </c>
      <c r="W98" s="17">
        <v>4.8654840686311604E-3</v>
      </c>
      <c r="X98" s="17">
        <v>1.2854352174414E-2</v>
      </c>
      <c r="Y98" s="17">
        <v>8.3181525117904907E-3</v>
      </c>
      <c r="Z98" s="17"/>
      <c r="AA98" s="17">
        <v>0</v>
      </c>
      <c r="AB98" s="17">
        <v>3.5305912451102199E-2</v>
      </c>
      <c r="AC98" s="17">
        <v>1.25766871337621E-2</v>
      </c>
      <c r="AD98" s="17">
        <v>2.36321504759976E-2</v>
      </c>
      <c r="AE98" s="17">
        <v>1.48015912654895E-2</v>
      </c>
      <c r="AF98" s="17">
        <v>1.91041313612825E-2</v>
      </c>
      <c r="AG98" s="17">
        <v>6.4016797525934801E-3</v>
      </c>
      <c r="AH98" s="17">
        <v>0</v>
      </c>
      <c r="AI98" s="17">
        <v>7.8037081175865303E-3</v>
      </c>
      <c r="AJ98" s="17">
        <v>0</v>
      </c>
      <c r="AK98" s="17">
        <v>0</v>
      </c>
      <c r="AL98" s="17">
        <v>1.3939909467278E-2</v>
      </c>
      <c r="AM98" s="17">
        <v>2.01483670940289E-2</v>
      </c>
      <c r="AN98" s="17">
        <v>0</v>
      </c>
      <c r="AO98" s="17">
        <v>0</v>
      </c>
      <c r="AP98" s="17">
        <v>0</v>
      </c>
      <c r="AQ98" s="17"/>
      <c r="AR98" s="17">
        <v>9.0459065268740507E-3</v>
      </c>
      <c r="AS98" s="17">
        <v>7.53905405456292E-3</v>
      </c>
      <c r="AT98" s="17"/>
      <c r="AU98" s="17">
        <v>1.2436414336919799E-2</v>
      </c>
      <c r="AV98" s="17">
        <v>6.4686203823751702E-3</v>
      </c>
      <c r="AW98" s="17"/>
      <c r="AX98" s="17">
        <v>1.41122275883815E-2</v>
      </c>
      <c r="AY98" s="17">
        <v>7.5607088988119703E-3</v>
      </c>
      <c r="AZ98" s="17"/>
      <c r="BA98" s="17">
        <v>4.0819373134629499E-3</v>
      </c>
      <c r="BB98" s="17">
        <v>7.1653408257414198E-3</v>
      </c>
      <c r="BC98" s="17">
        <v>1.9243669410874499E-2</v>
      </c>
      <c r="BD98" s="17"/>
      <c r="BE98" s="17">
        <v>3.8775663673291699E-3</v>
      </c>
      <c r="BF98" s="17">
        <v>1.92535758359801E-2</v>
      </c>
      <c r="BG98" s="17">
        <v>1.24064292069773E-2</v>
      </c>
    </row>
    <row r="99" spans="2:59" x14ac:dyDescent="0.3"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</row>
    <row r="100" spans="2:59" x14ac:dyDescent="0.3">
      <c r="B100" s="6" t="s">
        <v>140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</row>
    <row r="101" spans="2:59" x14ac:dyDescent="0.3">
      <c r="B101" s="24" t="s">
        <v>86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</row>
    <row r="102" spans="2:59" x14ac:dyDescent="0.3">
      <c r="B102" t="s">
        <v>136</v>
      </c>
      <c r="C102" s="17">
        <v>0.14099550452071</v>
      </c>
      <c r="D102" s="17">
        <v>0.137781599996396</v>
      </c>
      <c r="E102" s="17">
        <v>0.144764761417426</v>
      </c>
      <c r="F102" s="17"/>
      <c r="G102" s="17">
        <v>0.124466544839767</v>
      </c>
      <c r="H102" s="17">
        <v>0.13411050117185699</v>
      </c>
      <c r="I102" s="17">
        <v>0.13698020668792499</v>
      </c>
      <c r="J102" s="17">
        <v>0.16792266729237501</v>
      </c>
      <c r="K102" s="17"/>
      <c r="L102" s="17">
        <v>0.18347139234520801</v>
      </c>
      <c r="M102" s="17">
        <v>0.12305746439462301</v>
      </c>
      <c r="N102" s="17">
        <v>0.12071253515512199</v>
      </c>
      <c r="O102" s="17">
        <v>0.13195718714753801</v>
      </c>
      <c r="P102" s="17"/>
      <c r="Q102" s="17">
        <v>0.233037572874504</v>
      </c>
      <c r="R102" s="17">
        <v>0.106818354864032</v>
      </c>
      <c r="S102" s="17">
        <v>9.7512381734570497E-2</v>
      </c>
      <c r="T102" s="17">
        <v>0.117681540403547</v>
      </c>
      <c r="U102" s="17">
        <v>0.133165559274602</v>
      </c>
      <c r="V102" s="17">
        <v>0.15472122649341899</v>
      </c>
      <c r="W102" s="17">
        <v>0.130993420221689</v>
      </c>
      <c r="X102" s="17">
        <v>0.150653969911207</v>
      </c>
      <c r="Y102" s="17">
        <v>0.12215574033360101</v>
      </c>
      <c r="Z102" s="17"/>
      <c r="AA102" s="17">
        <v>0.36954174518006599</v>
      </c>
      <c r="AB102" s="17">
        <v>0.17166681414858401</v>
      </c>
      <c r="AC102" s="17">
        <v>9.5527249425803706E-2</v>
      </c>
      <c r="AD102" s="17">
        <v>0.235361515784758</v>
      </c>
      <c r="AE102" s="17">
        <v>9.1302331695274005E-2</v>
      </c>
      <c r="AF102" s="17">
        <v>7.2368218666054598E-2</v>
      </c>
      <c r="AG102" s="17">
        <v>0.164563697288721</v>
      </c>
      <c r="AH102" s="17">
        <v>0.20192950258956899</v>
      </c>
      <c r="AI102" s="17">
        <v>0.11084298597009901</v>
      </c>
      <c r="AJ102" s="17">
        <v>0.106415398372926</v>
      </c>
      <c r="AK102" s="17">
        <v>6.4396274859700703E-2</v>
      </c>
      <c r="AL102" s="17">
        <v>0.117647078582185</v>
      </c>
      <c r="AM102" s="17">
        <v>0.153054650320017</v>
      </c>
      <c r="AN102" s="17">
        <v>0.12684911233330501</v>
      </c>
      <c r="AO102" s="17">
        <v>0.172457445452944</v>
      </c>
      <c r="AP102" s="17">
        <v>0.31159587595155702</v>
      </c>
      <c r="AQ102" s="17"/>
      <c r="AR102" s="17">
        <v>0.127124222077624</v>
      </c>
      <c r="AS102" s="17">
        <v>0.191323677570224</v>
      </c>
      <c r="AT102" s="17"/>
      <c r="AU102" s="17">
        <v>0.19841679100451101</v>
      </c>
      <c r="AV102" s="17">
        <v>0.117284175478584</v>
      </c>
      <c r="AW102" s="17"/>
      <c r="AX102" s="17">
        <v>0.18595523172056</v>
      </c>
      <c r="AY102" s="17">
        <v>0.12901819404751899</v>
      </c>
      <c r="AZ102" s="17"/>
      <c r="BA102" s="17">
        <v>0.19198824669091</v>
      </c>
      <c r="BB102" s="17">
        <v>0.11802811936508301</v>
      </c>
      <c r="BC102" s="17">
        <v>9.0689787467447394E-2</v>
      </c>
      <c r="BD102" s="17"/>
      <c r="BE102" s="17">
        <v>0.15942329313258199</v>
      </c>
      <c r="BF102" s="17">
        <v>0.108632507633564</v>
      </c>
      <c r="BG102" s="17">
        <v>0.105333813098031</v>
      </c>
    </row>
    <row r="103" spans="2:59" x14ac:dyDescent="0.3">
      <c r="B103" t="s">
        <v>137</v>
      </c>
      <c r="C103" s="17">
        <v>0.48782386830562602</v>
      </c>
      <c r="D103" s="17">
        <v>0.478296550815349</v>
      </c>
      <c r="E103" s="17">
        <v>0.49731986083108098</v>
      </c>
      <c r="F103" s="17"/>
      <c r="G103" s="17">
        <v>0.41543400041463602</v>
      </c>
      <c r="H103" s="17">
        <v>0.53585600105608799</v>
      </c>
      <c r="I103" s="17">
        <v>0.52721485289717995</v>
      </c>
      <c r="J103" s="17">
        <v>0.46417129314046401</v>
      </c>
      <c r="K103" s="17"/>
      <c r="L103" s="17">
        <v>0.52895181592614504</v>
      </c>
      <c r="M103" s="17">
        <v>0.490490574572916</v>
      </c>
      <c r="N103" s="17">
        <v>0.46557112854030402</v>
      </c>
      <c r="O103" s="17">
        <v>0.46127795839535402</v>
      </c>
      <c r="P103" s="17"/>
      <c r="Q103" s="17">
        <v>0.43607524458691899</v>
      </c>
      <c r="R103" s="17">
        <v>0.53866103089672701</v>
      </c>
      <c r="S103" s="17">
        <v>0.54728221238934205</v>
      </c>
      <c r="T103" s="17">
        <v>0.46657741427490401</v>
      </c>
      <c r="U103" s="17">
        <v>0.510150012026234</v>
      </c>
      <c r="V103" s="17">
        <v>0.41742433415254199</v>
      </c>
      <c r="W103" s="17">
        <v>0.46812984610466102</v>
      </c>
      <c r="X103" s="17">
        <v>0.53764896207997703</v>
      </c>
      <c r="Y103" s="17">
        <v>0.49566587345038299</v>
      </c>
      <c r="Z103" s="17"/>
      <c r="AA103" s="17">
        <v>0.16322382632496299</v>
      </c>
      <c r="AB103" s="17">
        <v>0.41986318888100999</v>
      </c>
      <c r="AC103" s="17">
        <v>0.49068698759961998</v>
      </c>
      <c r="AD103" s="17">
        <v>0.324149041999093</v>
      </c>
      <c r="AE103" s="17">
        <v>0.46926223883062401</v>
      </c>
      <c r="AF103" s="17">
        <v>0.57528935423105798</v>
      </c>
      <c r="AG103" s="17">
        <v>0.429872631204891</v>
      </c>
      <c r="AH103" s="17">
        <v>0.43641417465162602</v>
      </c>
      <c r="AI103" s="17">
        <v>0.43436002178028799</v>
      </c>
      <c r="AJ103" s="17">
        <v>0.48798297159611598</v>
      </c>
      <c r="AK103" s="17">
        <v>0.55092645244306404</v>
      </c>
      <c r="AL103" s="17">
        <v>0.47460836754880797</v>
      </c>
      <c r="AM103" s="17">
        <v>0.50932953569920503</v>
      </c>
      <c r="AN103" s="17">
        <v>0.56985371937665896</v>
      </c>
      <c r="AO103" s="17">
        <v>0.61224142187271602</v>
      </c>
      <c r="AP103" s="17">
        <v>0.50852777660881898</v>
      </c>
      <c r="AQ103" s="17"/>
      <c r="AR103" s="17">
        <v>0.49145588800133</v>
      </c>
      <c r="AS103" s="17">
        <v>0.474646073353025</v>
      </c>
      <c r="AT103" s="17"/>
      <c r="AU103" s="17">
        <v>0.45450160453510102</v>
      </c>
      <c r="AV103" s="17">
        <v>0.50411656443356201</v>
      </c>
      <c r="AW103" s="17"/>
      <c r="AX103" s="17">
        <v>0.41923954039225197</v>
      </c>
      <c r="AY103" s="17">
        <v>0.50803960274611504</v>
      </c>
      <c r="AZ103" s="17"/>
      <c r="BA103" s="17">
        <v>0.51522443224833303</v>
      </c>
      <c r="BB103" s="17">
        <v>0.45722223140616303</v>
      </c>
      <c r="BC103" s="17">
        <v>0.49059429032477397</v>
      </c>
      <c r="BD103" s="17"/>
      <c r="BE103" s="17">
        <v>0.50864495013589395</v>
      </c>
      <c r="BF103" s="17">
        <v>0.45141326248173702</v>
      </c>
      <c r="BG103" s="17">
        <v>0.44709474417274903</v>
      </c>
    </row>
    <row r="104" spans="2:59" x14ac:dyDescent="0.3">
      <c r="B104" t="s">
        <v>138</v>
      </c>
      <c r="C104" s="17">
        <v>0.31491085673410402</v>
      </c>
      <c r="D104" s="17">
        <v>0.333260639600717</v>
      </c>
      <c r="E104" s="17">
        <v>0.29582653922794599</v>
      </c>
      <c r="F104" s="17"/>
      <c r="G104" s="17">
        <v>0.36634729561778301</v>
      </c>
      <c r="H104" s="17">
        <v>0.27547481405784302</v>
      </c>
      <c r="I104" s="17">
        <v>0.293880732386817</v>
      </c>
      <c r="J104" s="17">
        <v>0.33123060604527899</v>
      </c>
      <c r="K104" s="17"/>
      <c r="L104" s="17">
        <v>0.26830322440149201</v>
      </c>
      <c r="M104" s="17">
        <v>0.326367435106242</v>
      </c>
      <c r="N104" s="17">
        <v>0.35192911599889998</v>
      </c>
      <c r="O104" s="17">
        <v>0.32131570959882899</v>
      </c>
      <c r="P104" s="17"/>
      <c r="Q104" s="17">
        <v>0.25543871163440901</v>
      </c>
      <c r="R104" s="17">
        <v>0.29730995331683902</v>
      </c>
      <c r="S104" s="17">
        <v>0.31601871149313998</v>
      </c>
      <c r="T104" s="17">
        <v>0.378849142834286</v>
      </c>
      <c r="U104" s="17">
        <v>0.33795471248668502</v>
      </c>
      <c r="V104" s="17">
        <v>0.36188968224012502</v>
      </c>
      <c r="W104" s="17">
        <v>0.32691790618519301</v>
      </c>
      <c r="X104" s="17">
        <v>0.25775077853672002</v>
      </c>
      <c r="Y104" s="17">
        <v>0.31524023447939498</v>
      </c>
      <c r="Z104" s="17"/>
      <c r="AA104" s="17">
        <v>0.26797749292454798</v>
      </c>
      <c r="AB104" s="17">
        <v>0.336091035225</v>
      </c>
      <c r="AC104" s="17">
        <v>0.31056849710590201</v>
      </c>
      <c r="AD104" s="17">
        <v>0.38006575283781102</v>
      </c>
      <c r="AE104" s="17">
        <v>0.39903899130180098</v>
      </c>
      <c r="AF104" s="17">
        <v>0.26025043182825303</v>
      </c>
      <c r="AG104" s="17">
        <v>0.33574757347511802</v>
      </c>
      <c r="AH104" s="17">
        <v>0.31592378534709897</v>
      </c>
      <c r="AI104" s="17">
        <v>0.366199912847266</v>
      </c>
      <c r="AJ104" s="17">
        <v>0.38048086948800602</v>
      </c>
      <c r="AK104" s="17">
        <v>0.31176921029662102</v>
      </c>
      <c r="AL104" s="17">
        <v>0.38599311533193797</v>
      </c>
      <c r="AM104" s="17">
        <v>0.29152675360444602</v>
      </c>
      <c r="AN104" s="17">
        <v>0.24830290138488401</v>
      </c>
      <c r="AO104" s="17">
        <v>0.212529429070556</v>
      </c>
      <c r="AP104" s="17">
        <v>0.16529380301985599</v>
      </c>
      <c r="AQ104" s="17"/>
      <c r="AR104" s="17">
        <v>0.32523218609116999</v>
      </c>
      <c r="AS104" s="17">
        <v>0.27746272227972102</v>
      </c>
      <c r="AT104" s="17"/>
      <c r="AU104" s="17">
        <v>0.28702864368960201</v>
      </c>
      <c r="AV104" s="17">
        <v>0.32473677705517201</v>
      </c>
      <c r="AW104" s="17"/>
      <c r="AX104" s="17">
        <v>0.32058156030720197</v>
      </c>
      <c r="AY104" s="17">
        <v>0.31175004609398299</v>
      </c>
      <c r="AZ104" s="17"/>
      <c r="BA104" s="17">
        <v>0.25968373799178801</v>
      </c>
      <c r="BB104" s="17">
        <v>0.35668055045491298</v>
      </c>
      <c r="BC104" s="17">
        <v>0.34182010403077701</v>
      </c>
      <c r="BD104" s="17"/>
      <c r="BE104" s="17">
        <v>0.28905866844628603</v>
      </c>
      <c r="BF104" s="17">
        <v>0.35669521009423799</v>
      </c>
      <c r="BG104" s="17">
        <v>0.37508028857422598</v>
      </c>
    </row>
    <row r="105" spans="2:59" x14ac:dyDescent="0.3">
      <c r="B105" t="s">
        <v>139</v>
      </c>
      <c r="C105" s="17">
        <v>4.52329304879419E-2</v>
      </c>
      <c r="D105" s="17">
        <v>3.8399195327921701E-2</v>
      </c>
      <c r="E105" s="17">
        <v>5.2229902288887603E-2</v>
      </c>
      <c r="F105" s="17"/>
      <c r="G105" s="17">
        <v>6.6450057390050901E-2</v>
      </c>
      <c r="H105" s="17">
        <v>4.4438788684555301E-2</v>
      </c>
      <c r="I105" s="17">
        <v>3.8162491428057499E-2</v>
      </c>
      <c r="J105" s="17">
        <v>3.2905967748326798E-2</v>
      </c>
      <c r="K105" s="17"/>
      <c r="L105" s="17">
        <v>1.7577799108418099E-2</v>
      </c>
      <c r="M105" s="17">
        <v>4.3485573277713303E-2</v>
      </c>
      <c r="N105" s="17">
        <v>4.2873236481310403E-2</v>
      </c>
      <c r="O105" s="17">
        <v>7.7025915486097704E-2</v>
      </c>
      <c r="P105" s="17"/>
      <c r="Q105" s="17">
        <v>6.7937330151862096E-2</v>
      </c>
      <c r="R105" s="17">
        <v>4.4170522994884498E-2</v>
      </c>
      <c r="S105" s="17">
        <v>1.9646466383261299E-2</v>
      </c>
      <c r="T105" s="17">
        <v>3.6891902487262401E-2</v>
      </c>
      <c r="U105" s="17">
        <v>1.2345145094489701E-2</v>
      </c>
      <c r="V105" s="17">
        <v>4.0765729215581199E-2</v>
      </c>
      <c r="W105" s="17">
        <v>5.7873861079799499E-2</v>
      </c>
      <c r="X105" s="17">
        <v>4.1845012482866997E-2</v>
      </c>
      <c r="Y105" s="17">
        <v>6.3209592962887307E-2</v>
      </c>
      <c r="Z105" s="17"/>
      <c r="AA105" s="17">
        <v>0.19925693557042301</v>
      </c>
      <c r="AB105" s="17">
        <v>3.7073049294303301E-2</v>
      </c>
      <c r="AC105" s="17">
        <v>9.0640578734912006E-2</v>
      </c>
      <c r="AD105" s="17">
        <v>5.05139124037631E-2</v>
      </c>
      <c r="AE105" s="17">
        <v>3.0174093753131698E-2</v>
      </c>
      <c r="AF105" s="17">
        <v>7.3372899643664502E-2</v>
      </c>
      <c r="AG105" s="17">
        <v>5.7267292640915297E-2</v>
      </c>
      <c r="AH105" s="17">
        <v>4.1077105839772303E-2</v>
      </c>
      <c r="AI105" s="17">
        <v>5.8217317156804303E-2</v>
      </c>
      <c r="AJ105" s="17">
        <v>1.59957723183899E-2</v>
      </c>
      <c r="AK105" s="17">
        <v>5.7081515761136598E-2</v>
      </c>
      <c r="AL105" s="17">
        <v>2.1751438537068801E-2</v>
      </c>
      <c r="AM105" s="17">
        <v>3.6199735646092003E-2</v>
      </c>
      <c r="AN105" s="17">
        <v>5.4994266905152002E-2</v>
      </c>
      <c r="AO105" s="17">
        <v>2.7717036037845501E-3</v>
      </c>
      <c r="AP105" s="17">
        <v>1.4582544419767699E-2</v>
      </c>
      <c r="AQ105" s="17"/>
      <c r="AR105" s="17">
        <v>4.37711766216861E-2</v>
      </c>
      <c r="AS105" s="17">
        <v>5.0536506551551702E-2</v>
      </c>
      <c r="AT105" s="17"/>
      <c r="AU105" s="17">
        <v>5.2994656132338003E-2</v>
      </c>
      <c r="AV105" s="17">
        <v>4.1455554494535397E-2</v>
      </c>
      <c r="AW105" s="17"/>
      <c r="AX105" s="17">
        <v>5.7083150311968603E-2</v>
      </c>
      <c r="AY105" s="17">
        <v>4.1448422088634397E-2</v>
      </c>
      <c r="AZ105" s="17"/>
      <c r="BA105" s="17">
        <v>2.76947863752584E-2</v>
      </c>
      <c r="BB105" s="17">
        <v>5.60868364501797E-2</v>
      </c>
      <c r="BC105" s="17">
        <v>5.7712646441566297E-2</v>
      </c>
      <c r="BD105" s="17"/>
      <c r="BE105" s="17">
        <v>3.4539395528164901E-2</v>
      </c>
      <c r="BF105" s="17">
        <v>6.7196528101185093E-2</v>
      </c>
      <c r="BG105" s="17">
        <v>5.7003438822266703E-2</v>
      </c>
    </row>
    <row r="106" spans="2:59" x14ac:dyDescent="0.3">
      <c r="B106" t="s">
        <v>83</v>
      </c>
      <c r="C106" s="17">
        <v>1.10368399516176E-2</v>
      </c>
      <c r="D106" s="17">
        <v>1.22620142596159E-2</v>
      </c>
      <c r="E106" s="17">
        <v>9.8589362346599499E-3</v>
      </c>
      <c r="F106" s="17"/>
      <c r="G106" s="17">
        <v>2.7302101737763301E-2</v>
      </c>
      <c r="H106" s="17">
        <v>1.0119895029656999E-2</v>
      </c>
      <c r="I106" s="17">
        <v>3.7617166000212198E-3</v>
      </c>
      <c r="J106" s="17">
        <v>3.7694657735550898E-3</v>
      </c>
      <c r="K106" s="17"/>
      <c r="L106" s="17">
        <v>1.69576821873603E-3</v>
      </c>
      <c r="M106" s="17">
        <v>1.6598952648505701E-2</v>
      </c>
      <c r="N106" s="17">
        <v>1.8913983824363299E-2</v>
      </c>
      <c r="O106" s="17">
        <v>8.4232293721811496E-3</v>
      </c>
      <c r="P106" s="17"/>
      <c r="Q106" s="17">
        <v>7.5111407523055203E-3</v>
      </c>
      <c r="R106" s="17">
        <v>1.30401379275174E-2</v>
      </c>
      <c r="S106" s="17">
        <v>1.95402279996864E-2</v>
      </c>
      <c r="T106" s="17">
        <v>0</v>
      </c>
      <c r="U106" s="17">
        <v>6.3845711179881604E-3</v>
      </c>
      <c r="V106" s="17">
        <v>2.51990278983329E-2</v>
      </c>
      <c r="W106" s="17">
        <v>1.6084966408657999E-2</v>
      </c>
      <c r="X106" s="17">
        <v>1.21012769892292E-2</v>
      </c>
      <c r="Y106" s="17">
        <v>3.7285587737334799E-3</v>
      </c>
      <c r="Z106" s="17"/>
      <c r="AA106" s="17">
        <v>0</v>
      </c>
      <c r="AB106" s="17">
        <v>3.5305912451102199E-2</v>
      </c>
      <c r="AC106" s="17">
        <v>1.25766871337621E-2</v>
      </c>
      <c r="AD106" s="17">
        <v>9.9097769745750998E-3</v>
      </c>
      <c r="AE106" s="17">
        <v>1.02223444191696E-2</v>
      </c>
      <c r="AF106" s="17">
        <v>1.8719095630970298E-2</v>
      </c>
      <c r="AG106" s="17">
        <v>1.2548805390354301E-2</v>
      </c>
      <c r="AH106" s="17">
        <v>4.6554315719338404E-3</v>
      </c>
      <c r="AI106" s="17">
        <v>3.03797622455419E-2</v>
      </c>
      <c r="AJ106" s="17">
        <v>9.1249882245619893E-3</v>
      </c>
      <c r="AK106" s="17">
        <v>1.5826546639477499E-2</v>
      </c>
      <c r="AL106" s="17">
        <v>0</v>
      </c>
      <c r="AM106" s="17">
        <v>9.8893247302390096E-3</v>
      </c>
      <c r="AN106" s="17">
        <v>0</v>
      </c>
      <c r="AO106" s="17">
        <v>0</v>
      </c>
      <c r="AP106" s="17">
        <v>0</v>
      </c>
      <c r="AQ106" s="17"/>
      <c r="AR106" s="17">
        <v>1.2416527208190999E-2</v>
      </c>
      <c r="AS106" s="17">
        <v>6.0310202454776397E-3</v>
      </c>
      <c r="AT106" s="17"/>
      <c r="AU106" s="17">
        <v>7.0583046384479599E-3</v>
      </c>
      <c r="AV106" s="17">
        <v>1.24069285381464E-2</v>
      </c>
      <c r="AW106" s="17"/>
      <c r="AX106" s="17">
        <v>1.7140517268017099E-2</v>
      </c>
      <c r="AY106" s="17">
        <v>9.7437350237492299E-3</v>
      </c>
      <c r="AZ106" s="17"/>
      <c r="BA106" s="17">
        <v>5.4087966937104298E-3</v>
      </c>
      <c r="BB106" s="17">
        <v>1.19822623236616E-2</v>
      </c>
      <c r="BC106" s="17">
        <v>1.9183171735434702E-2</v>
      </c>
      <c r="BD106" s="17"/>
      <c r="BE106" s="17">
        <v>8.333692757073E-3</v>
      </c>
      <c r="BF106" s="17">
        <v>1.60624916892767E-2</v>
      </c>
      <c r="BG106" s="17">
        <v>1.5487715332727201E-2</v>
      </c>
    </row>
    <row r="107" spans="2:59" x14ac:dyDescent="0.3"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</row>
    <row r="108" spans="2:59" x14ac:dyDescent="0.3">
      <c r="B108" s="6" t="s">
        <v>141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</row>
    <row r="109" spans="2:59" x14ac:dyDescent="0.3">
      <c r="B109" s="24" t="s">
        <v>86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</row>
    <row r="110" spans="2:59" x14ac:dyDescent="0.3">
      <c r="B110" t="s">
        <v>136</v>
      </c>
      <c r="C110" s="17">
        <v>7.8219967378791402E-2</v>
      </c>
      <c r="D110" s="17">
        <v>7.9894514780865594E-2</v>
      </c>
      <c r="E110" s="17">
        <v>7.6862406386924903E-2</v>
      </c>
      <c r="F110" s="17"/>
      <c r="G110" s="17">
        <v>6.6605727853585303E-2</v>
      </c>
      <c r="H110" s="17">
        <v>8.6906660540716496E-2</v>
      </c>
      <c r="I110" s="17">
        <v>6.1478126280011397E-2</v>
      </c>
      <c r="J110" s="17">
        <v>9.6782006311468993E-2</v>
      </c>
      <c r="K110" s="17"/>
      <c r="L110" s="17">
        <v>0.12698382298434499</v>
      </c>
      <c r="M110" s="17">
        <v>6.0896038976356301E-2</v>
      </c>
      <c r="N110" s="17">
        <v>5.8167222318660297E-2</v>
      </c>
      <c r="O110" s="17">
        <v>6.1437624305404899E-2</v>
      </c>
      <c r="P110" s="17"/>
      <c r="Q110" s="17">
        <v>0.170015887241766</v>
      </c>
      <c r="R110" s="17">
        <v>4.8405291982764297E-2</v>
      </c>
      <c r="S110" s="17">
        <v>6.9132964300480895E-2</v>
      </c>
      <c r="T110" s="17">
        <v>6.13462867062168E-2</v>
      </c>
      <c r="U110" s="17">
        <v>4.4662668707105203E-2</v>
      </c>
      <c r="V110" s="17">
        <v>7.5735669217850299E-2</v>
      </c>
      <c r="W110" s="17">
        <v>7.2060212154194503E-2</v>
      </c>
      <c r="X110" s="17">
        <v>6.5287966298482297E-2</v>
      </c>
      <c r="Y110" s="17">
        <v>5.8418465235800299E-2</v>
      </c>
      <c r="Z110" s="17"/>
      <c r="AA110" s="17">
        <v>6.2483745519652599E-2</v>
      </c>
      <c r="AB110" s="17">
        <v>0.111724040889565</v>
      </c>
      <c r="AC110" s="17">
        <v>5.92527858832511E-2</v>
      </c>
      <c r="AD110" s="17">
        <v>7.0545528804320301E-2</v>
      </c>
      <c r="AE110" s="17">
        <v>4.77805596812617E-2</v>
      </c>
      <c r="AF110" s="17">
        <v>2.90122201620302E-2</v>
      </c>
      <c r="AG110" s="17">
        <v>8.6495829433523505E-2</v>
      </c>
      <c r="AH110" s="17">
        <v>7.2508980629340899E-2</v>
      </c>
      <c r="AI110" s="17">
        <v>7.7628120814431503E-2</v>
      </c>
      <c r="AJ110" s="17">
        <v>8.2130308514009306E-2</v>
      </c>
      <c r="AK110" s="17">
        <v>3.65190182599609E-2</v>
      </c>
      <c r="AL110" s="17">
        <v>4.7678970291880902E-2</v>
      </c>
      <c r="AM110" s="17">
        <v>9.82554630848093E-2</v>
      </c>
      <c r="AN110" s="17">
        <v>8.3343923065170897E-2</v>
      </c>
      <c r="AO110" s="17">
        <v>0.15145566359561499</v>
      </c>
      <c r="AP110" s="17">
        <v>0.213882660158183</v>
      </c>
      <c r="AQ110" s="17"/>
      <c r="AR110" s="17">
        <v>7.3915109690851702E-2</v>
      </c>
      <c r="AS110" s="17">
        <v>9.3838971862413995E-2</v>
      </c>
      <c r="AT110" s="17"/>
      <c r="AU110" s="17">
        <v>0.126464264255604</v>
      </c>
      <c r="AV110" s="17">
        <v>5.6906550169674802E-2</v>
      </c>
      <c r="AW110" s="17"/>
      <c r="AX110" s="17">
        <v>0.122732302135082</v>
      </c>
      <c r="AY110" s="17">
        <v>6.6683131196364903E-2</v>
      </c>
      <c r="AZ110" s="17"/>
      <c r="BA110" s="17">
        <v>0.13312395511683101</v>
      </c>
      <c r="BB110" s="17">
        <v>5.05051994647207E-2</v>
      </c>
      <c r="BC110" s="17">
        <v>2.8928594367768699E-2</v>
      </c>
      <c r="BD110" s="17"/>
      <c r="BE110" s="17">
        <v>9.7671401950279096E-2</v>
      </c>
      <c r="BF110" s="17">
        <v>4.3458446138847202E-2</v>
      </c>
      <c r="BG110" s="17">
        <v>4.2261373145603999E-2</v>
      </c>
    </row>
    <row r="111" spans="2:59" x14ac:dyDescent="0.3">
      <c r="B111" t="s">
        <v>137</v>
      </c>
      <c r="C111" s="17">
        <v>0.25503653919414299</v>
      </c>
      <c r="D111" s="17">
        <v>0.27498403443376002</v>
      </c>
      <c r="E111" s="17">
        <v>0.23615984693443801</v>
      </c>
      <c r="F111" s="17"/>
      <c r="G111" s="17">
        <v>0.19134384870926699</v>
      </c>
      <c r="H111" s="17">
        <v>0.26039412943618601</v>
      </c>
      <c r="I111" s="17">
        <v>0.31158549108002398</v>
      </c>
      <c r="J111" s="17">
        <v>0.25319515964320799</v>
      </c>
      <c r="K111" s="17"/>
      <c r="L111" s="17">
        <v>0.34887385619537298</v>
      </c>
      <c r="M111" s="17">
        <v>0.24669910705281001</v>
      </c>
      <c r="N111" s="17">
        <v>0.228323608796622</v>
      </c>
      <c r="O111" s="17">
        <v>0.18655161785772501</v>
      </c>
      <c r="P111" s="17"/>
      <c r="Q111" s="17">
        <v>0.313558248575938</v>
      </c>
      <c r="R111" s="17">
        <v>0.27302836298507999</v>
      </c>
      <c r="S111" s="17">
        <v>0.150388274583169</v>
      </c>
      <c r="T111" s="17">
        <v>0.25012734987962099</v>
      </c>
      <c r="U111" s="17">
        <v>0.260899849296925</v>
      </c>
      <c r="V111" s="17">
        <v>0.22084303827652699</v>
      </c>
      <c r="W111" s="17">
        <v>0.23315210275867099</v>
      </c>
      <c r="X111" s="17">
        <v>0.30521967271818901</v>
      </c>
      <c r="Y111" s="17">
        <v>0.26552498021022702</v>
      </c>
      <c r="Z111" s="17"/>
      <c r="AA111" s="17">
        <v>0.312442583770208</v>
      </c>
      <c r="AB111" s="17">
        <v>0.27380882282632901</v>
      </c>
      <c r="AC111" s="17">
        <v>0.23535100886646301</v>
      </c>
      <c r="AD111" s="17">
        <v>0.21499171024869401</v>
      </c>
      <c r="AE111" s="17">
        <v>0.176648443960331</v>
      </c>
      <c r="AF111" s="17">
        <v>0.24541599191924901</v>
      </c>
      <c r="AG111" s="17">
        <v>0.20853487227027301</v>
      </c>
      <c r="AH111" s="17">
        <v>0.24839871915644601</v>
      </c>
      <c r="AI111" s="17">
        <v>0.178406154768986</v>
      </c>
      <c r="AJ111" s="17">
        <v>0.20499775188887201</v>
      </c>
      <c r="AK111" s="17">
        <v>0.27858076239954299</v>
      </c>
      <c r="AL111" s="17">
        <v>0.23439310625479501</v>
      </c>
      <c r="AM111" s="17">
        <v>0.27482473545045</v>
      </c>
      <c r="AN111" s="17">
        <v>0.38545439633620698</v>
      </c>
      <c r="AO111" s="17">
        <v>0.37190143235640899</v>
      </c>
      <c r="AP111" s="17">
        <v>0.39871639114726998</v>
      </c>
      <c r="AQ111" s="17"/>
      <c r="AR111" s="17">
        <v>0.23160515960751801</v>
      </c>
      <c r="AS111" s="17">
        <v>0.34005092279298998</v>
      </c>
      <c r="AT111" s="17"/>
      <c r="AU111" s="17">
        <v>0.27242253401373601</v>
      </c>
      <c r="AV111" s="17">
        <v>0.24755915616194199</v>
      </c>
      <c r="AW111" s="17"/>
      <c r="AX111" s="17">
        <v>0.28421359655211698</v>
      </c>
      <c r="AY111" s="17">
        <v>0.25108287136074298</v>
      </c>
      <c r="AZ111" s="17"/>
      <c r="BA111" s="17">
        <v>0.32493002944216098</v>
      </c>
      <c r="BB111" s="17">
        <v>0.20852279706128499</v>
      </c>
      <c r="BC111" s="17">
        <v>0.210620025587267</v>
      </c>
      <c r="BD111" s="17"/>
      <c r="BE111" s="17">
        <v>0.31071138572903301</v>
      </c>
      <c r="BF111" s="17">
        <v>0.168663399352245</v>
      </c>
      <c r="BG111" s="17">
        <v>0.11532921265500801</v>
      </c>
    </row>
    <row r="112" spans="2:59" x14ac:dyDescent="0.3">
      <c r="B112" t="s">
        <v>138</v>
      </c>
      <c r="C112" s="17">
        <v>0.38677367541420299</v>
      </c>
      <c r="D112" s="17">
        <v>0.37554950969128398</v>
      </c>
      <c r="E112" s="17">
        <v>0.39837959192980699</v>
      </c>
      <c r="F112" s="17"/>
      <c r="G112" s="17">
        <v>0.35946958656561401</v>
      </c>
      <c r="H112" s="17">
        <v>0.38832391478860101</v>
      </c>
      <c r="I112" s="17">
        <v>0.39354697210719403</v>
      </c>
      <c r="J112" s="17">
        <v>0.40309287667315102</v>
      </c>
      <c r="K112" s="17"/>
      <c r="L112" s="17">
        <v>0.35010844301504301</v>
      </c>
      <c r="M112" s="17">
        <v>0.39020378553766599</v>
      </c>
      <c r="N112" s="17">
        <v>0.41275876083364998</v>
      </c>
      <c r="O112" s="17">
        <v>0.39864501381405598</v>
      </c>
      <c r="P112" s="17"/>
      <c r="Q112" s="17">
        <v>0.33185109221604198</v>
      </c>
      <c r="R112" s="17">
        <v>0.427219119587883</v>
      </c>
      <c r="S112" s="17">
        <v>0.42842383553298702</v>
      </c>
      <c r="T112" s="17">
        <v>0.381401776903183</v>
      </c>
      <c r="U112" s="17">
        <v>0.46998948085588199</v>
      </c>
      <c r="V112" s="17">
        <v>0.41665562824103403</v>
      </c>
      <c r="W112" s="17">
        <v>0.35003587874052</v>
      </c>
      <c r="X112" s="17">
        <v>0.327907137232059</v>
      </c>
      <c r="Y112" s="17">
        <v>0.34718592019887801</v>
      </c>
      <c r="Z112" s="17"/>
      <c r="AA112" s="17">
        <v>0.19890690527579</v>
      </c>
      <c r="AB112" s="17">
        <v>0.36581490292786101</v>
      </c>
      <c r="AC112" s="17">
        <v>0.37949359219877699</v>
      </c>
      <c r="AD112" s="17">
        <v>0.38072128089464702</v>
      </c>
      <c r="AE112" s="17">
        <v>0.41568122216787901</v>
      </c>
      <c r="AF112" s="17">
        <v>0.40588725889745603</v>
      </c>
      <c r="AG112" s="17">
        <v>0.36057376658568702</v>
      </c>
      <c r="AH112" s="17">
        <v>0.42441809854836099</v>
      </c>
      <c r="AI112" s="17">
        <v>0.43194139884159</v>
      </c>
      <c r="AJ112" s="17">
        <v>0.49239701680308301</v>
      </c>
      <c r="AK112" s="17">
        <v>0.38184448930448101</v>
      </c>
      <c r="AL112" s="17">
        <v>0.40404022897699099</v>
      </c>
      <c r="AM112" s="17">
        <v>0.38869242251828301</v>
      </c>
      <c r="AN112" s="17">
        <v>0.267554035164977</v>
      </c>
      <c r="AO112" s="17">
        <v>0.302825480413077</v>
      </c>
      <c r="AP112" s="17">
        <v>0.31103497367876698</v>
      </c>
      <c r="AQ112" s="17"/>
      <c r="AR112" s="17">
        <v>0.39798272991470102</v>
      </c>
      <c r="AS112" s="17">
        <v>0.34610467188571598</v>
      </c>
      <c r="AT112" s="17"/>
      <c r="AU112" s="17">
        <v>0.32798025770603001</v>
      </c>
      <c r="AV112" s="17">
        <v>0.41651306372106001</v>
      </c>
      <c r="AW112" s="17"/>
      <c r="AX112" s="17">
        <v>0.31335002119394201</v>
      </c>
      <c r="AY112" s="17">
        <v>0.40629694829528301</v>
      </c>
      <c r="AZ112" s="17"/>
      <c r="BA112" s="17">
        <v>0.35632632730978098</v>
      </c>
      <c r="BB112" s="17">
        <v>0.421786637537158</v>
      </c>
      <c r="BC112" s="17">
        <v>0.38204910591491897</v>
      </c>
      <c r="BD112" s="17"/>
      <c r="BE112" s="17">
        <v>0.37232279694780201</v>
      </c>
      <c r="BF112" s="17">
        <v>0.43689686163541003</v>
      </c>
      <c r="BG112" s="17">
        <v>0.34537829142039</v>
      </c>
    </row>
    <row r="113" spans="2:59" x14ac:dyDescent="0.3">
      <c r="B113" t="s">
        <v>139</v>
      </c>
      <c r="C113" s="17">
        <v>0.25346497798993201</v>
      </c>
      <c r="D113" s="17">
        <v>0.242066842101574</v>
      </c>
      <c r="E113" s="17">
        <v>0.26298504941626</v>
      </c>
      <c r="F113" s="17"/>
      <c r="G113" s="17">
        <v>0.32693215301418299</v>
      </c>
      <c r="H113" s="17">
        <v>0.24385006850312199</v>
      </c>
      <c r="I113" s="17">
        <v>0.21749716014186801</v>
      </c>
      <c r="J113" s="17">
        <v>0.23134026297176499</v>
      </c>
      <c r="K113" s="17"/>
      <c r="L113" s="17">
        <v>0.16526759217346701</v>
      </c>
      <c r="M113" s="17">
        <v>0.27651521870162199</v>
      </c>
      <c r="N113" s="17">
        <v>0.26916902767620299</v>
      </c>
      <c r="O113" s="17">
        <v>0.31130297627340903</v>
      </c>
      <c r="P113" s="17"/>
      <c r="Q113" s="17">
        <v>0.15780483186848299</v>
      </c>
      <c r="R113" s="17">
        <v>0.227737679628118</v>
      </c>
      <c r="S113" s="17">
        <v>0.30292267812159401</v>
      </c>
      <c r="T113" s="17">
        <v>0.30109440357760597</v>
      </c>
      <c r="U113" s="17">
        <v>0.21789234664542101</v>
      </c>
      <c r="V113" s="17">
        <v>0.25372974840477402</v>
      </c>
      <c r="W113" s="17">
        <v>0.30830949455603601</v>
      </c>
      <c r="X113" s="17">
        <v>0.26373160249323502</v>
      </c>
      <c r="Y113" s="17">
        <v>0.30243069401421702</v>
      </c>
      <c r="Z113" s="17"/>
      <c r="AA113" s="17">
        <v>0.19925693557042301</v>
      </c>
      <c r="AB113" s="17">
        <v>0.17072439719381</v>
      </c>
      <c r="AC113" s="17">
        <v>0.28695018059277</v>
      </c>
      <c r="AD113" s="17">
        <v>0.25708234315615902</v>
      </c>
      <c r="AE113" s="17">
        <v>0.29720426271219202</v>
      </c>
      <c r="AF113" s="17">
        <v>0.296192846004455</v>
      </c>
      <c r="AG113" s="17">
        <v>0.32264931838895999</v>
      </c>
      <c r="AH113" s="17">
        <v>0.23679131409564999</v>
      </c>
      <c r="AI113" s="17">
        <v>0.28439144072061801</v>
      </c>
      <c r="AJ113" s="17">
        <v>0.21306977656156001</v>
      </c>
      <c r="AK113" s="17">
        <v>0.28850662878834099</v>
      </c>
      <c r="AL113" s="17">
        <v>0.31388769447633302</v>
      </c>
      <c r="AM113" s="17">
        <v>0.23547509805731101</v>
      </c>
      <c r="AN113" s="17">
        <v>0.25446618325423798</v>
      </c>
      <c r="AO113" s="17">
        <v>0.17381742363489799</v>
      </c>
      <c r="AP113" s="17">
        <v>6.94881265059792E-2</v>
      </c>
      <c r="AQ113" s="17"/>
      <c r="AR113" s="17">
        <v>0.27024875396700199</v>
      </c>
      <c r="AS113" s="17">
        <v>0.19256961483486701</v>
      </c>
      <c r="AT113" s="17"/>
      <c r="AU113" s="17">
        <v>0.23601325116156899</v>
      </c>
      <c r="AV113" s="17">
        <v>0.26062007483847399</v>
      </c>
      <c r="AW113" s="17"/>
      <c r="AX113" s="17">
        <v>0.24058762811419401</v>
      </c>
      <c r="AY113" s="17">
        <v>0.25426036554637199</v>
      </c>
      <c r="AZ113" s="17"/>
      <c r="BA113" s="17">
        <v>0.16451076824157199</v>
      </c>
      <c r="BB113" s="17">
        <v>0.29551587666359003</v>
      </c>
      <c r="BC113" s="17">
        <v>0.33798029342285801</v>
      </c>
      <c r="BD113" s="17"/>
      <c r="BE113" s="17">
        <v>0.20204783712562299</v>
      </c>
      <c r="BF113" s="17">
        <v>0.31656837761907702</v>
      </c>
      <c r="BG113" s="17">
        <v>0.42920003132846302</v>
      </c>
    </row>
    <row r="114" spans="2:59" x14ac:dyDescent="0.3">
      <c r="B114" t="s">
        <v>83</v>
      </c>
      <c r="C114" s="17">
        <v>2.65048400229312E-2</v>
      </c>
      <c r="D114" s="17">
        <v>2.7505098992517501E-2</v>
      </c>
      <c r="E114" s="17">
        <v>2.56131053325706E-2</v>
      </c>
      <c r="F114" s="17"/>
      <c r="G114" s="17">
        <v>5.56486838573515E-2</v>
      </c>
      <c r="H114" s="17">
        <v>2.0525226731374101E-2</v>
      </c>
      <c r="I114" s="17">
        <v>1.5892250390902599E-2</v>
      </c>
      <c r="J114" s="17">
        <v>1.5589694400407699E-2</v>
      </c>
      <c r="K114" s="17"/>
      <c r="L114" s="17">
        <v>8.7662856317715192E-3</v>
      </c>
      <c r="M114" s="17">
        <v>2.5685849731544801E-2</v>
      </c>
      <c r="N114" s="17">
        <v>3.1581380374864999E-2</v>
      </c>
      <c r="O114" s="17">
        <v>4.2062767749404498E-2</v>
      </c>
      <c r="P114" s="17"/>
      <c r="Q114" s="17">
        <v>2.67699400977701E-2</v>
      </c>
      <c r="R114" s="17">
        <v>2.36095458161549E-2</v>
      </c>
      <c r="S114" s="17">
        <v>4.9132247461768398E-2</v>
      </c>
      <c r="T114" s="17">
        <v>6.0301829333741404E-3</v>
      </c>
      <c r="U114" s="17">
        <v>6.5556544946663402E-3</v>
      </c>
      <c r="V114" s="17">
        <v>3.3035915859814302E-2</v>
      </c>
      <c r="W114" s="17">
        <v>3.6442311790577803E-2</v>
      </c>
      <c r="X114" s="17">
        <v>3.7853621258034299E-2</v>
      </c>
      <c r="Y114" s="17">
        <v>2.6439940340877498E-2</v>
      </c>
      <c r="Z114" s="17"/>
      <c r="AA114" s="17">
        <v>0.22690982986392599</v>
      </c>
      <c r="AB114" s="17">
        <v>7.7927836162434302E-2</v>
      </c>
      <c r="AC114" s="17">
        <v>3.8952432458740097E-2</v>
      </c>
      <c r="AD114" s="17">
        <v>7.66591368961798E-2</v>
      </c>
      <c r="AE114" s="17">
        <v>6.2685511478336897E-2</v>
      </c>
      <c r="AF114" s="17">
        <v>2.3491683016809199E-2</v>
      </c>
      <c r="AG114" s="17">
        <v>2.1746213321556199E-2</v>
      </c>
      <c r="AH114" s="17">
        <v>1.7882887570201501E-2</v>
      </c>
      <c r="AI114" s="17">
        <v>2.76328848543753E-2</v>
      </c>
      <c r="AJ114" s="17">
        <v>7.4051462324759799E-3</v>
      </c>
      <c r="AK114" s="17">
        <v>1.4549101247673699E-2</v>
      </c>
      <c r="AL114" s="17">
        <v>0</v>
      </c>
      <c r="AM114" s="17">
        <v>2.7522808891469598E-3</v>
      </c>
      <c r="AN114" s="17">
        <v>9.1814621794071398E-3</v>
      </c>
      <c r="AO114" s="17">
        <v>0</v>
      </c>
      <c r="AP114" s="17">
        <v>6.8778485098005496E-3</v>
      </c>
      <c r="AQ114" s="17"/>
      <c r="AR114" s="17">
        <v>2.6248246819927702E-2</v>
      </c>
      <c r="AS114" s="17">
        <v>2.74358186240139E-2</v>
      </c>
      <c r="AT114" s="17"/>
      <c r="AU114" s="17">
        <v>3.71196928630615E-2</v>
      </c>
      <c r="AV114" s="17">
        <v>1.8401155108849199E-2</v>
      </c>
      <c r="AW114" s="17"/>
      <c r="AX114" s="17">
        <v>3.9116452004664001E-2</v>
      </c>
      <c r="AY114" s="17">
        <v>2.1676683601237399E-2</v>
      </c>
      <c r="AZ114" s="17"/>
      <c r="BA114" s="17">
        <v>2.1108919889654E-2</v>
      </c>
      <c r="BB114" s="17">
        <v>2.36694892732465E-2</v>
      </c>
      <c r="BC114" s="17">
        <v>4.04219807071877E-2</v>
      </c>
      <c r="BD114" s="17"/>
      <c r="BE114" s="17">
        <v>1.7246578247263E-2</v>
      </c>
      <c r="BF114" s="17">
        <v>3.4412915254421798E-2</v>
      </c>
      <c r="BG114" s="17">
        <v>6.7831091450534994E-2</v>
      </c>
    </row>
    <row r="115" spans="2:59" x14ac:dyDescent="0.3"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</row>
    <row r="116" spans="2:59" x14ac:dyDescent="0.3">
      <c r="B116" s="6" t="s">
        <v>155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</row>
    <row r="117" spans="2:59" x14ac:dyDescent="0.3">
      <c r="B117" s="24" t="s">
        <v>86</v>
      </c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</row>
    <row r="118" spans="2:59" x14ac:dyDescent="0.3">
      <c r="B118" t="s">
        <v>142</v>
      </c>
      <c r="C118" s="17">
        <v>3.2905147111626301E-2</v>
      </c>
      <c r="D118" s="17">
        <v>3.08751408089337E-2</v>
      </c>
      <c r="E118" s="17">
        <v>3.5061467533566801E-2</v>
      </c>
      <c r="F118" s="17"/>
      <c r="G118" s="17">
        <v>4.3316104394052202E-2</v>
      </c>
      <c r="H118" s="17">
        <v>3.4685601113984797E-2</v>
      </c>
      <c r="I118" s="17">
        <v>2.5435423285892201E-2</v>
      </c>
      <c r="J118" s="17">
        <v>2.8925564494569098E-2</v>
      </c>
      <c r="K118" s="17"/>
      <c r="L118" s="17">
        <v>1.0756008404661699E-2</v>
      </c>
      <c r="M118" s="17">
        <v>1.80510103378024E-2</v>
      </c>
      <c r="N118" s="17">
        <v>3.9890188543552203E-2</v>
      </c>
      <c r="O118" s="17">
        <v>6.6119486443091999E-2</v>
      </c>
      <c r="P118" s="17"/>
      <c r="Q118" s="17">
        <v>4.00256408949329E-2</v>
      </c>
      <c r="R118" s="17">
        <v>1.5708129910291899E-2</v>
      </c>
      <c r="S118" s="17">
        <v>7.5897077986802994E-2</v>
      </c>
      <c r="T118" s="17">
        <v>2.1262555957585E-2</v>
      </c>
      <c r="U118" s="17">
        <v>2.43731830858048E-2</v>
      </c>
      <c r="V118" s="17">
        <v>3.23469704177788E-2</v>
      </c>
      <c r="W118" s="17">
        <v>1.8217691412002801E-2</v>
      </c>
      <c r="X118" s="17">
        <v>2.3706652594690202E-2</v>
      </c>
      <c r="Y118" s="17">
        <v>4.3288155067997103E-2</v>
      </c>
      <c r="Z118" s="17"/>
      <c r="AA118" s="17">
        <v>0.35325232016294</v>
      </c>
      <c r="AB118" s="17">
        <v>0.233934615387733</v>
      </c>
      <c r="AC118" s="17">
        <v>0.10798209139908301</v>
      </c>
      <c r="AD118" s="17">
        <v>9.3228521738457207E-2</v>
      </c>
      <c r="AE118" s="17">
        <v>3.2991854912199102E-2</v>
      </c>
      <c r="AF118" s="17">
        <v>4.7840307447607797E-2</v>
      </c>
      <c r="AG118" s="17">
        <v>2.1658598181824602E-2</v>
      </c>
      <c r="AH118" s="17">
        <v>7.2005564928860301E-3</v>
      </c>
      <c r="AI118" s="17">
        <v>2.2547282416723199E-2</v>
      </c>
      <c r="AJ118" s="17">
        <v>2.3129677327316901E-2</v>
      </c>
      <c r="AK118" s="17">
        <v>6.9615752714553098E-3</v>
      </c>
      <c r="AL118" s="17">
        <v>5.5519280637124999E-3</v>
      </c>
      <c r="AM118" s="17">
        <v>1.2482904316192299E-2</v>
      </c>
      <c r="AN118" s="17">
        <v>2.7461570283907298E-3</v>
      </c>
      <c r="AO118" s="17">
        <v>1.3477831217181E-2</v>
      </c>
      <c r="AP118" s="17">
        <v>0</v>
      </c>
      <c r="AQ118" s="17"/>
      <c r="AR118" s="17">
        <v>3.3312424188542397E-2</v>
      </c>
      <c r="AS118" s="17">
        <v>3.1427453085119801E-2</v>
      </c>
      <c r="AT118" s="17"/>
      <c r="AU118" s="17">
        <v>6.6548375538553306E-2</v>
      </c>
      <c r="AV118" s="17">
        <v>1.6628226313768899E-2</v>
      </c>
      <c r="AW118" s="17"/>
      <c r="AX118" s="17">
        <v>4.0318788998201197E-2</v>
      </c>
      <c r="AY118" s="17">
        <v>3.1662375040967701E-2</v>
      </c>
      <c r="AZ118" s="17"/>
      <c r="BA118" s="17">
        <v>2.66442117819428E-2</v>
      </c>
      <c r="BB118" s="17">
        <v>2.6102824189288599E-2</v>
      </c>
      <c r="BC118" s="17">
        <v>5.4785832051106501E-2</v>
      </c>
      <c r="BD118" s="17"/>
      <c r="BE118" s="17">
        <v>3.1951244407905803E-2</v>
      </c>
      <c r="BF118" s="17">
        <v>2.44594918747458E-2</v>
      </c>
      <c r="BG118" s="17">
        <v>6.3120939028774997E-2</v>
      </c>
    </row>
    <row r="119" spans="2:59" x14ac:dyDescent="0.3">
      <c r="B119" t="s">
        <v>143</v>
      </c>
      <c r="C119" s="17">
        <v>4.29121572075397E-2</v>
      </c>
      <c r="D119" s="17">
        <v>4.22196895102388E-2</v>
      </c>
      <c r="E119" s="17">
        <v>4.3774381983799002E-2</v>
      </c>
      <c r="F119" s="17"/>
      <c r="G119" s="17">
        <v>4.8595784915346697E-2</v>
      </c>
      <c r="H119" s="17">
        <v>4.2222556063865498E-2</v>
      </c>
      <c r="I119" s="17">
        <v>3.4876051475749202E-2</v>
      </c>
      <c r="J119" s="17">
        <v>4.7004865317201897E-2</v>
      </c>
      <c r="K119" s="17"/>
      <c r="L119" s="17">
        <v>3.8102433802175102E-2</v>
      </c>
      <c r="M119" s="17">
        <v>5.0353885143322001E-2</v>
      </c>
      <c r="N119" s="17">
        <v>3.0835612930952098E-2</v>
      </c>
      <c r="O119" s="17">
        <v>5.1085708718992803E-2</v>
      </c>
      <c r="P119" s="17"/>
      <c r="Q119" s="17">
        <v>3.6842736245559997E-2</v>
      </c>
      <c r="R119" s="17">
        <v>4.0343749681669497E-2</v>
      </c>
      <c r="S119" s="17">
        <v>2.0952514289701001E-2</v>
      </c>
      <c r="T119" s="17">
        <v>2.56868389302321E-2</v>
      </c>
      <c r="U119" s="17">
        <v>4.7451536502176997E-2</v>
      </c>
      <c r="V119" s="17">
        <v>4.7987763813447597E-2</v>
      </c>
      <c r="W119" s="17">
        <v>3.42185063155434E-2</v>
      </c>
      <c r="X119" s="17">
        <v>0.10997556191117</v>
      </c>
      <c r="Y119" s="17">
        <v>5.8834041398539802E-2</v>
      </c>
      <c r="Z119" s="17"/>
      <c r="AA119" s="17">
        <v>0.16322382632496299</v>
      </c>
      <c r="AB119" s="17">
        <v>7.9641418471970704E-2</v>
      </c>
      <c r="AC119" s="17">
        <v>6.4087550350482803E-2</v>
      </c>
      <c r="AD119" s="17">
        <v>8.71859165105551E-2</v>
      </c>
      <c r="AE119" s="17">
        <v>0.12211226344763</v>
      </c>
      <c r="AF119" s="17">
        <v>5.1409668875857302E-2</v>
      </c>
      <c r="AG119" s="17">
        <v>1.98972932115439E-2</v>
      </c>
      <c r="AH119" s="17">
        <v>3.0393818342793599E-2</v>
      </c>
      <c r="AI119" s="17">
        <v>1.6988678297452601E-2</v>
      </c>
      <c r="AJ119" s="17">
        <v>2.1099693185330101E-2</v>
      </c>
      <c r="AK119" s="17">
        <v>1.77625288637214E-2</v>
      </c>
      <c r="AL119" s="17">
        <v>4.0234837929215797E-2</v>
      </c>
      <c r="AM119" s="17">
        <v>4.4341438293339502E-2</v>
      </c>
      <c r="AN119" s="17">
        <v>1.92536197113852E-2</v>
      </c>
      <c r="AO119" s="17">
        <v>3.6664401504181397E-2</v>
      </c>
      <c r="AP119" s="17">
        <v>2.8380709981534899E-2</v>
      </c>
      <c r="AQ119" s="17"/>
      <c r="AR119" s="17">
        <v>3.9076815832942202E-2</v>
      </c>
      <c r="AS119" s="17">
        <v>5.6827649534704601E-2</v>
      </c>
      <c r="AT119" s="17"/>
      <c r="AU119" s="17">
        <v>7.2112512677598994E-2</v>
      </c>
      <c r="AV119" s="17">
        <v>3.03422140914924E-2</v>
      </c>
      <c r="AW119" s="17"/>
      <c r="AX119" s="17">
        <v>7.4166425680726303E-2</v>
      </c>
      <c r="AY119" s="17">
        <v>3.5360063263518898E-2</v>
      </c>
      <c r="AZ119" s="17"/>
      <c r="BA119" s="17">
        <v>4.3750043868704701E-2</v>
      </c>
      <c r="BB119" s="17">
        <v>3.6286189635914699E-2</v>
      </c>
      <c r="BC119" s="17">
        <v>5.2283593473907097E-2</v>
      </c>
      <c r="BD119" s="17"/>
      <c r="BE119" s="17">
        <v>3.7556898927517103E-2</v>
      </c>
      <c r="BF119" s="17">
        <v>5.6282810026819299E-2</v>
      </c>
      <c r="BG119" s="17">
        <v>4.2159473465573499E-2</v>
      </c>
    </row>
    <row r="120" spans="2:59" x14ac:dyDescent="0.3">
      <c r="B120" t="s">
        <v>144</v>
      </c>
      <c r="C120" s="17">
        <v>6.8415810524376897E-2</v>
      </c>
      <c r="D120" s="17">
        <v>6.4843390336038004E-2</v>
      </c>
      <c r="E120" s="17">
        <v>7.2252528585548897E-2</v>
      </c>
      <c r="F120" s="17"/>
      <c r="G120" s="17">
        <v>0.106600105463154</v>
      </c>
      <c r="H120" s="17">
        <v>5.7945468798674502E-2</v>
      </c>
      <c r="I120" s="17">
        <v>6.3920255270648693E-2</v>
      </c>
      <c r="J120" s="17">
        <v>4.6986640914668601E-2</v>
      </c>
      <c r="K120" s="17"/>
      <c r="L120" s="17">
        <v>3.7308644660017903E-2</v>
      </c>
      <c r="M120" s="17">
        <v>5.0430020547500801E-2</v>
      </c>
      <c r="N120" s="17">
        <v>8.2631729288213704E-2</v>
      </c>
      <c r="O120" s="17">
        <v>0.10824540843102599</v>
      </c>
      <c r="P120" s="17"/>
      <c r="Q120" s="17">
        <v>3.4883049732349403E-2</v>
      </c>
      <c r="R120" s="17">
        <v>2.6813137385779898E-2</v>
      </c>
      <c r="S120" s="17">
        <v>2.22796905687761E-2</v>
      </c>
      <c r="T120" s="17">
        <v>0.11060743832997399</v>
      </c>
      <c r="U120" s="17">
        <v>9.8503712029655299E-2</v>
      </c>
      <c r="V120" s="17">
        <v>4.9110336750306301E-2</v>
      </c>
      <c r="W120" s="17">
        <v>0.106065052153146</v>
      </c>
      <c r="X120" s="17">
        <v>0.13454897681703601</v>
      </c>
      <c r="Y120" s="17">
        <v>0.100171406376001</v>
      </c>
      <c r="Z120" s="17"/>
      <c r="AA120" s="17">
        <v>0</v>
      </c>
      <c r="AB120" s="17">
        <v>0.11006272666781899</v>
      </c>
      <c r="AC120" s="17">
        <v>7.4723384248316593E-2</v>
      </c>
      <c r="AD120" s="17">
        <v>0.14226503514254801</v>
      </c>
      <c r="AE120" s="17">
        <v>0.13519144820884199</v>
      </c>
      <c r="AF120" s="17">
        <v>0.119797321363572</v>
      </c>
      <c r="AG120" s="17">
        <v>4.1068672630009802E-2</v>
      </c>
      <c r="AH120" s="17">
        <v>5.1377328273059103E-2</v>
      </c>
      <c r="AI120" s="17">
        <v>7.5235921226610394E-2</v>
      </c>
      <c r="AJ120" s="17">
        <v>2.8569134315123E-2</v>
      </c>
      <c r="AK120" s="17">
        <v>7.1049221284621003E-2</v>
      </c>
      <c r="AL120" s="17">
        <v>4.7659921261800298E-2</v>
      </c>
      <c r="AM120" s="17">
        <v>5.9191454963152097E-2</v>
      </c>
      <c r="AN120" s="17">
        <v>3.5815981435753499E-2</v>
      </c>
      <c r="AO120" s="17">
        <v>0</v>
      </c>
      <c r="AP120" s="17">
        <v>4.8572180777117897E-2</v>
      </c>
      <c r="AQ120" s="17"/>
      <c r="AR120" s="17">
        <v>6.3422020491934197E-2</v>
      </c>
      <c r="AS120" s="17">
        <v>8.6534418515881201E-2</v>
      </c>
      <c r="AT120" s="17"/>
      <c r="AU120" s="17">
        <v>9.4739600441051799E-2</v>
      </c>
      <c r="AV120" s="17">
        <v>5.47638383366457E-2</v>
      </c>
      <c r="AW120" s="17"/>
      <c r="AX120" s="17">
        <v>9.6734181561709404E-2</v>
      </c>
      <c r="AY120" s="17">
        <v>6.1779592469910098E-2</v>
      </c>
      <c r="AZ120" s="17"/>
      <c r="BA120" s="17">
        <v>5.2267904109256802E-2</v>
      </c>
      <c r="BB120" s="17">
        <v>7.8940456684313903E-2</v>
      </c>
      <c r="BC120" s="17">
        <v>7.9039445268569195E-2</v>
      </c>
      <c r="BD120" s="17"/>
      <c r="BE120" s="17">
        <v>6.6246496092008902E-2</v>
      </c>
      <c r="BF120" s="17">
        <v>7.0612244992265899E-2</v>
      </c>
      <c r="BG120" s="17">
        <v>7.7136198624069993E-2</v>
      </c>
    </row>
    <row r="121" spans="2:59" x14ac:dyDescent="0.3">
      <c r="B121" t="s">
        <v>145</v>
      </c>
      <c r="C121" s="17">
        <v>0.121222845411632</v>
      </c>
      <c r="D121" s="17">
        <v>0.118671731663007</v>
      </c>
      <c r="E121" s="17">
        <v>0.123208781952864</v>
      </c>
      <c r="F121" s="17"/>
      <c r="G121" s="17">
        <v>0.115446981172649</v>
      </c>
      <c r="H121" s="17">
        <v>0.127151022960661</v>
      </c>
      <c r="I121" s="17">
        <v>0.1212397582124</v>
      </c>
      <c r="J121" s="17">
        <v>0.11961836475337601</v>
      </c>
      <c r="K121" s="17"/>
      <c r="L121" s="17">
        <v>9.1780294606669102E-2</v>
      </c>
      <c r="M121" s="17">
        <v>0.11695529534174701</v>
      </c>
      <c r="N121" s="17">
        <v>0.15913198695136099</v>
      </c>
      <c r="O121" s="17">
        <v>0.124274033287786</v>
      </c>
      <c r="P121" s="17"/>
      <c r="Q121" s="17">
        <v>6.6917220352152501E-2</v>
      </c>
      <c r="R121" s="17">
        <v>8.6042663913404802E-2</v>
      </c>
      <c r="S121" s="17">
        <v>0.11956196632686</v>
      </c>
      <c r="T121" s="17">
        <v>7.7329712205641499E-2</v>
      </c>
      <c r="U121" s="17">
        <v>0.181416415691735</v>
      </c>
      <c r="V121" s="17">
        <v>0.15125081822857001</v>
      </c>
      <c r="W121" s="17">
        <v>0.17995787090325499</v>
      </c>
      <c r="X121" s="17">
        <v>0.19128990461911899</v>
      </c>
      <c r="Y121" s="17">
        <v>0.13266314699815801</v>
      </c>
      <c r="Z121" s="17"/>
      <c r="AA121" s="17">
        <v>0</v>
      </c>
      <c r="AB121" s="17">
        <v>4.2325845371290201E-2</v>
      </c>
      <c r="AC121" s="17">
        <v>0.21791349926720699</v>
      </c>
      <c r="AD121" s="17">
        <v>0.14198970757999099</v>
      </c>
      <c r="AE121" s="17">
        <v>0.14693365311647799</v>
      </c>
      <c r="AF121" s="17">
        <v>0.16757816068894699</v>
      </c>
      <c r="AG121" s="17">
        <v>0.205503074597434</v>
      </c>
      <c r="AH121" s="17">
        <v>0.143868044629022</v>
      </c>
      <c r="AI121" s="17">
        <v>0.125034108916172</v>
      </c>
      <c r="AJ121" s="17">
        <v>0.107219133769676</v>
      </c>
      <c r="AK121" s="17">
        <v>8.4741892325596105E-2</v>
      </c>
      <c r="AL121" s="17">
        <v>0.104247558060065</v>
      </c>
      <c r="AM121" s="17">
        <v>6.8524871646206006E-2</v>
      </c>
      <c r="AN121" s="17">
        <v>8.0506674237770998E-2</v>
      </c>
      <c r="AO121" s="17">
        <v>7.6450180099869799E-2</v>
      </c>
      <c r="AP121" s="17">
        <v>8.2845819893810402E-2</v>
      </c>
      <c r="AQ121" s="17"/>
      <c r="AR121" s="17">
        <v>0.118780873561539</v>
      </c>
      <c r="AS121" s="17">
        <v>0.13008287564732199</v>
      </c>
      <c r="AT121" s="17"/>
      <c r="AU121" s="17">
        <v>0.13501118201755899</v>
      </c>
      <c r="AV121" s="17">
        <v>0.114958271858011</v>
      </c>
      <c r="AW121" s="17"/>
      <c r="AX121" s="17">
        <v>0.12820992175757401</v>
      </c>
      <c r="AY121" s="17">
        <v>0.120919703420397</v>
      </c>
      <c r="AZ121" s="17"/>
      <c r="BA121" s="17">
        <v>0.10675155902355001</v>
      </c>
      <c r="BB121" s="17">
        <v>0.133941464702379</v>
      </c>
      <c r="BC121" s="17">
        <v>0.125379300709129</v>
      </c>
      <c r="BD121" s="17"/>
      <c r="BE121" s="17">
        <v>0.128084116022148</v>
      </c>
      <c r="BF121" s="17">
        <v>0.107437036048994</v>
      </c>
      <c r="BG121" s="17">
        <v>0.11281099694724001</v>
      </c>
    </row>
    <row r="122" spans="2:59" x14ac:dyDescent="0.3">
      <c r="B122" t="s">
        <v>146</v>
      </c>
      <c r="C122" s="17">
        <v>0.14713757331740901</v>
      </c>
      <c r="D122" s="17">
        <v>0.13341494424098399</v>
      </c>
      <c r="E122" s="17">
        <v>0.16141307500687299</v>
      </c>
      <c r="F122" s="17"/>
      <c r="G122" s="17">
        <v>0.112950690666448</v>
      </c>
      <c r="H122" s="17">
        <v>0.132222340737256</v>
      </c>
      <c r="I122" s="17">
        <v>0.18218874568957999</v>
      </c>
      <c r="J122" s="17">
        <v>0.15801265098975001</v>
      </c>
      <c r="K122" s="17"/>
      <c r="L122" s="17">
        <v>0.13352695596309</v>
      </c>
      <c r="M122" s="17">
        <v>0.16160646196088099</v>
      </c>
      <c r="N122" s="17">
        <v>0.15302691724704801</v>
      </c>
      <c r="O122" s="17">
        <v>0.141902764901992</v>
      </c>
      <c r="P122" s="17"/>
      <c r="Q122" s="17">
        <v>5.0047613093921403E-2</v>
      </c>
      <c r="R122" s="17">
        <v>9.7121999622810401E-2</v>
      </c>
      <c r="S122" s="17">
        <v>0.19135818967853099</v>
      </c>
      <c r="T122" s="17">
        <v>0.11575456709516101</v>
      </c>
      <c r="U122" s="17">
        <v>0.182911924061336</v>
      </c>
      <c r="V122" s="17">
        <v>0.20751542542487</v>
      </c>
      <c r="W122" s="17">
        <v>0.228711728147659</v>
      </c>
      <c r="X122" s="17">
        <v>0.121196014697888</v>
      </c>
      <c r="Y122" s="17">
        <v>0.19636528044559901</v>
      </c>
      <c r="Z122" s="17"/>
      <c r="AA122" s="17">
        <v>0.107684578454544</v>
      </c>
      <c r="AB122" s="17">
        <v>7.6214768541275194E-2</v>
      </c>
      <c r="AC122" s="17">
        <v>0.13027943934388</v>
      </c>
      <c r="AD122" s="17">
        <v>0.13130017073139999</v>
      </c>
      <c r="AE122" s="17">
        <v>0.15030686762369799</v>
      </c>
      <c r="AF122" s="17">
        <v>0.126243322631715</v>
      </c>
      <c r="AG122" s="17">
        <v>0.22486093606770199</v>
      </c>
      <c r="AH122" s="17">
        <v>0.17544525319253401</v>
      </c>
      <c r="AI122" s="17">
        <v>0.197423963119782</v>
      </c>
      <c r="AJ122" s="17">
        <v>0.141764447890463</v>
      </c>
      <c r="AK122" s="17">
        <v>0.13193728713532099</v>
      </c>
      <c r="AL122" s="17">
        <v>0.18931924219627499</v>
      </c>
      <c r="AM122" s="17">
        <v>0.16981901478441599</v>
      </c>
      <c r="AN122" s="17">
        <v>8.1122523163457E-2</v>
      </c>
      <c r="AO122" s="17">
        <v>0.101740127388845</v>
      </c>
      <c r="AP122" s="17">
        <v>9.9691004429705604E-2</v>
      </c>
      <c r="AQ122" s="17"/>
      <c r="AR122" s="17">
        <v>0.15279921824057099</v>
      </c>
      <c r="AS122" s="17">
        <v>0.12659583562250401</v>
      </c>
      <c r="AT122" s="17"/>
      <c r="AU122" s="17">
        <v>0.12934018268521999</v>
      </c>
      <c r="AV122" s="17">
        <v>0.15491668417759899</v>
      </c>
      <c r="AW122" s="17"/>
      <c r="AX122" s="17">
        <v>0.14639315740280601</v>
      </c>
      <c r="AY122" s="17">
        <v>0.14455621757288101</v>
      </c>
      <c r="AZ122" s="17"/>
      <c r="BA122" s="17">
        <v>0.13453922085155201</v>
      </c>
      <c r="BB122" s="17">
        <v>0.168765294745542</v>
      </c>
      <c r="BC122" s="17">
        <v>0.133529402911025</v>
      </c>
      <c r="BD122" s="17"/>
      <c r="BE122" s="17">
        <v>0.14305873489171</v>
      </c>
      <c r="BF122" s="17">
        <v>0.161650337784156</v>
      </c>
      <c r="BG122" s="17">
        <v>0.13442974589123699</v>
      </c>
    </row>
    <row r="123" spans="2:59" x14ac:dyDescent="0.3">
      <c r="B123" t="s">
        <v>147</v>
      </c>
      <c r="C123" s="17">
        <v>0.17857791124573499</v>
      </c>
      <c r="D123" s="17">
        <v>0.182991399242379</v>
      </c>
      <c r="E123" s="17">
        <v>0.17275677526251099</v>
      </c>
      <c r="F123" s="17"/>
      <c r="G123" s="17">
        <v>0.11716718952945</v>
      </c>
      <c r="H123" s="17">
        <v>0.21460916925869999</v>
      </c>
      <c r="I123" s="17">
        <v>0.20809298476000301</v>
      </c>
      <c r="J123" s="17">
        <v>0.170101308389701</v>
      </c>
      <c r="K123" s="17"/>
      <c r="L123" s="17">
        <v>0.19434846835370401</v>
      </c>
      <c r="M123" s="17">
        <v>0.18086877785335401</v>
      </c>
      <c r="N123" s="17">
        <v>0.21000976081004</v>
      </c>
      <c r="O123" s="17">
        <v>0.13189645935054001</v>
      </c>
      <c r="P123" s="17"/>
      <c r="Q123" s="17">
        <v>0.1061985596385</v>
      </c>
      <c r="R123" s="17">
        <v>0.18990448429332099</v>
      </c>
      <c r="S123" s="17">
        <v>0.20883599773440301</v>
      </c>
      <c r="T123" s="17">
        <v>0.216620407311332</v>
      </c>
      <c r="U123" s="17">
        <v>0.19185420763619401</v>
      </c>
      <c r="V123" s="17">
        <v>0.17441389636973001</v>
      </c>
      <c r="W123" s="17">
        <v>0.192328563033028</v>
      </c>
      <c r="X123" s="17">
        <v>0.15860080195381199</v>
      </c>
      <c r="Y123" s="17">
        <v>0.189088376070638</v>
      </c>
      <c r="Z123" s="17"/>
      <c r="AA123" s="17">
        <v>0.17502030172430999</v>
      </c>
      <c r="AB123" s="17">
        <v>6.5648318099482905E-2</v>
      </c>
      <c r="AC123" s="17">
        <v>0.156118711855083</v>
      </c>
      <c r="AD123" s="17">
        <v>0.124536942563834</v>
      </c>
      <c r="AE123" s="17">
        <v>0.129039830174807</v>
      </c>
      <c r="AF123" s="17">
        <v>0.129426737758357</v>
      </c>
      <c r="AG123" s="17">
        <v>0.16885967261929999</v>
      </c>
      <c r="AH123" s="17">
        <v>0.222794899542408</v>
      </c>
      <c r="AI123" s="17">
        <v>0.18433797150451101</v>
      </c>
      <c r="AJ123" s="17">
        <v>0.25207918521308098</v>
      </c>
      <c r="AK123" s="17">
        <v>0.267220069701185</v>
      </c>
      <c r="AL123" s="17">
        <v>0.184672031956994</v>
      </c>
      <c r="AM123" s="17">
        <v>0.136249635244896</v>
      </c>
      <c r="AN123" s="17">
        <v>0.187354013529763</v>
      </c>
      <c r="AO123" s="17">
        <v>0.224214448918298</v>
      </c>
      <c r="AP123" s="17">
        <v>0.20519081626517899</v>
      </c>
      <c r="AQ123" s="17"/>
      <c r="AR123" s="17">
        <v>0.193156356588288</v>
      </c>
      <c r="AS123" s="17">
        <v>0.12568399008139799</v>
      </c>
      <c r="AT123" s="17"/>
      <c r="AU123" s="17">
        <v>0.136623425283115</v>
      </c>
      <c r="AV123" s="17">
        <v>0.20096489078054</v>
      </c>
      <c r="AW123" s="17"/>
      <c r="AX123" s="17">
        <v>0.14238395023721001</v>
      </c>
      <c r="AY123" s="17">
        <v>0.18864580964945199</v>
      </c>
      <c r="AZ123" s="17"/>
      <c r="BA123" s="17">
        <v>0.17167639601974599</v>
      </c>
      <c r="BB123" s="17">
        <v>0.18393755987083699</v>
      </c>
      <c r="BC123" s="17">
        <v>0.18171240294009899</v>
      </c>
      <c r="BD123" s="17"/>
      <c r="BE123" s="17">
        <v>0.18521805646329001</v>
      </c>
      <c r="BF123" s="17">
        <v>0.176127045407587</v>
      </c>
      <c r="BG123" s="17">
        <v>0.139909699897898</v>
      </c>
    </row>
    <row r="124" spans="2:59" x14ac:dyDescent="0.3">
      <c r="B124" t="s">
        <v>148</v>
      </c>
      <c r="C124" s="17">
        <v>9.97237984993464E-2</v>
      </c>
      <c r="D124" s="17">
        <v>0.104051937017502</v>
      </c>
      <c r="E124" s="17">
        <v>9.5805432456123704E-2</v>
      </c>
      <c r="F124" s="17"/>
      <c r="G124" s="17">
        <v>0.114333361669975</v>
      </c>
      <c r="H124" s="17">
        <v>0.102406892257123</v>
      </c>
      <c r="I124" s="17">
        <v>9.8927078122727802E-2</v>
      </c>
      <c r="J124" s="17">
        <v>8.3798876613974504E-2</v>
      </c>
      <c r="K124" s="17"/>
      <c r="L124" s="17">
        <v>0.12662483173175201</v>
      </c>
      <c r="M124" s="17">
        <v>0.12680123713922301</v>
      </c>
      <c r="N124" s="17">
        <v>6.5559959459387099E-2</v>
      </c>
      <c r="O124" s="17">
        <v>7.2881729318784297E-2</v>
      </c>
      <c r="P124" s="17"/>
      <c r="Q124" s="17">
        <v>9.9295913667994298E-2</v>
      </c>
      <c r="R124" s="17">
        <v>0.16382886283764</v>
      </c>
      <c r="S124" s="17">
        <v>0.120334144689348</v>
      </c>
      <c r="T124" s="17">
        <v>0.14641084441062399</v>
      </c>
      <c r="U124" s="17">
        <v>5.3833413217418302E-2</v>
      </c>
      <c r="V124" s="17">
        <v>8.9822091771295395E-2</v>
      </c>
      <c r="W124" s="17">
        <v>3.19232506241523E-2</v>
      </c>
      <c r="X124" s="17">
        <v>4.2847463621582198E-2</v>
      </c>
      <c r="Y124" s="17">
        <v>7.9408470543077495E-2</v>
      </c>
      <c r="Z124" s="17"/>
      <c r="AA124" s="17">
        <v>0</v>
      </c>
      <c r="AB124" s="17">
        <v>0.10065711117663</v>
      </c>
      <c r="AC124" s="17">
        <v>5.7805819279917202E-2</v>
      </c>
      <c r="AD124" s="17">
        <v>4.5641474262350198E-2</v>
      </c>
      <c r="AE124" s="17">
        <v>6.8073783158321202E-2</v>
      </c>
      <c r="AF124" s="17">
        <v>5.0502627489458399E-2</v>
      </c>
      <c r="AG124" s="17">
        <v>2.17501639543735E-2</v>
      </c>
      <c r="AH124" s="17">
        <v>6.1943635260123898E-2</v>
      </c>
      <c r="AI124" s="17">
        <v>8.3343755005933898E-2</v>
      </c>
      <c r="AJ124" s="17">
        <v>0.160120480609207</v>
      </c>
      <c r="AK124" s="17">
        <v>0.15211962710222299</v>
      </c>
      <c r="AL124" s="17">
        <v>0.172559563644404</v>
      </c>
      <c r="AM124" s="17">
        <v>0.17151833728981</v>
      </c>
      <c r="AN124" s="17">
        <v>0.17084747014011401</v>
      </c>
      <c r="AO124" s="17">
        <v>0.14639134857528899</v>
      </c>
      <c r="AP124" s="17">
        <v>9.18894222691823E-2</v>
      </c>
      <c r="AQ124" s="17"/>
      <c r="AR124" s="17">
        <v>0.105353371781587</v>
      </c>
      <c r="AS124" s="17">
        <v>7.9298424024708103E-2</v>
      </c>
      <c r="AT124" s="17"/>
      <c r="AU124" s="17">
        <v>7.1917293207450494E-2</v>
      </c>
      <c r="AV124" s="17">
        <v>0.112072124302919</v>
      </c>
      <c r="AW124" s="17"/>
      <c r="AX124" s="17">
        <v>7.5709615049366505E-2</v>
      </c>
      <c r="AY124" s="17">
        <v>0.10702380728227</v>
      </c>
      <c r="AZ124" s="17"/>
      <c r="BA124" s="17">
        <v>0.127681416064829</v>
      </c>
      <c r="BB124" s="17">
        <v>9.0643593416152704E-2</v>
      </c>
      <c r="BC124" s="17">
        <v>6.6410997871173397E-2</v>
      </c>
      <c r="BD124" s="17"/>
      <c r="BE124" s="17">
        <v>0.11231848911997599</v>
      </c>
      <c r="BF124" s="17">
        <v>6.6347868287575301E-2</v>
      </c>
      <c r="BG124" s="17">
        <v>0.106904911594184</v>
      </c>
    </row>
    <row r="125" spans="2:59" x14ac:dyDescent="0.3">
      <c r="B125" t="s">
        <v>149</v>
      </c>
      <c r="C125" s="17">
        <v>5.6333289524887198E-2</v>
      </c>
      <c r="D125" s="17">
        <v>6.52496197313642E-2</v>
      </c>
      <c r="E125" s="17">
        <v>4.7665083751683303E-2</v>
      </c>
      <c r="F125" s="17"/>
      <c r="G125" s="17">
        <v>4.7196444710615001E-2</v>
      </c>
      <c r="H125" s="17">
        <v>4.9353524326913298E-2</v>
      </c>
      <c r="I125" s="17">
        <v>4.9100295347486902E-2</v>
      </c>
      <c r="J125" s="17">
        <v>8.1238291020177794E-2</v>
      </c>
      <c r="K125" s="17"/>
      <c r="L125" s="17">
        <v>7.2980806648289404E-2</v>
      </c>
      <c r="M125" s="17">
        <v>7.5522541505490606E-2</v>
      </c>
      <c r="N125" s="17">
        <v>2.6201137434371299E-2</v>
      </c>
      <c r="O125" s="17">
        <v>4.5097782928697198E-2</v>
      </c>
      <c r="P125" s="17"/>
      <c r="Q125" s="17">
        <v>0.107843910647862</v>
      </c>
      <c r="R125" s="17">
        <v>9.6821500901725893E-2</v>
      </c>
      <c r="S125" s="17">
        <v>5.1430902993316201E-2</v>
      </c>
      <c r="T125" s="17">
        <v>6.5322030569659503E-2</v>
      </c>
      <c r="U125" s="17">
        <v>3.2174374754871199E-2</v>
      </c>
      <c r="V125" s="17">
        <v>2.00872268699646E-2</v>
      </c>
      <c r="W125" s="17">
        <v>2.2302399467635198E-2</v>
      </c>
      <c r="X125" s="17">
        <v>2.4181475908993201E-2</v>
      </c>
      <c r="Y125" s="17">
        <v>2.2621603515107901E-2</v>
      </c>
      <c r="Z125" s="17"/>
      <c r="AA125" s="17">
        <v>0</v>
      </c>
      <c r="AB125" s="17">
        <v>6.7434107730821299E-2</v>
      </c>
      <c r="AC125" s="17">
        <v>1.8207974762066099E-2</v>
      </c>
      <c r="AD125" s="17">
        <v>1.9626043339675599E-2</v>
      </c>
      <c r="AE125" s="17">
        <v>7.3362152841204096E-3</v>
      </c>
      <c r="AF125" s="17">
        <v>8.6255391487726402E-2</v>
      </c>
      <c r="AG125" s="17">
        <v>5.8175300317126102E-2</v>
      </c>
      <c r="AH125" s="17">
        <v>7.3483914737378905E-2</v>
      </c>
      <c r="AI125" s="17">
        <v>6.4519169834713203E-2</v>
      </c>
      <c r="AJ125" s="17">
        <v>4.9149392149056399E-2</v>
      </c>
      <c r="AK125" s="17">
        <v>4.2193670448456302E-2</v>
      </c>
      <c r="AL125" s="17">
        <v>4.0462826510407897E-2</v>
      </c>
      <c r="AM125" s="17">
        <v>8.5052878754877298E-2</v>
      </c>
      <c r="AN125" s="17">
        <v>0.19513517690339499</v>
      </c>
      <c r="AO125" s="17">
        <v>3.5900793104254099E-2</v>
      </c>
      <c r="AP125" s="17">
        <v>7.7143678744520397E-2</v>
      </c>
      <c r="AQ125" s="17"/>
      <c r="AR125" s="17">
        <v>5.6814068596683101E-2</v>
      </c>
      <c r="AS125" s="17">
        <v>5.4588913514723399E-2</v>
      </c>
      <c r="AT125" s="17"/>
      <c r="AU125" s="17">
        <v>5.7860496123824302E-2</v>
      </c>
      <c r="AV125" s="17">
        <v>5.6659061696031097E-2</v>
      </c>
      <c r="AW125" s="17"/>
      <c r="AX125" s="17">
        <v>3.8627598875589197E-2</v>
      </c>
      <c r="AY125" s="17">
        <v>6.06852086680209E-2</v>
      </c>
      <c r="AZ125" s="17"/>
      <c r="BA125" s="17">
        <v>6.1876456526938503E-2</v>
      </c>
      <c r="BB125" s="17">
        <v>5.8734419951989303E-2</v>
      </c>
      <c r="BC125" s="17">
        <v>4.2871318743805099E-2</v>
      </c>
      <c r="BD125" s="17"/>
      <c r="BE125" s="17">
        <v>5.7293680674170698E-2</v>
      </c>
      <c r="BF125" s="17">
        <v>5.9441804214739297E-2</v>
      </c>
      <c r="BG125" s="17">
        <v>4.1033474187876097E-2</v>
      </c>
    </row>
    <row r="126" spans="2:59" x14ac:dyDescent="0.3">
      <c r="B126" t="s">
        <v>150</v>
      </c>
      <c r="C126" s="17">
        <v>4.18839803459067E-2</v>
      </c>
      <c r="D126" s="17">
        <v>4.1818723066226297E-2</v>
      </c>
      <c r="E126" s="17">
        <v>4.2116498051907501E-2</v>
      </c>
      <c r="F126" s="17"/>
      <c r="G126" s="17">
        <v>2.8748093854012301E-2</v>
      </c>
      <c r="H126" s="17">
        <v>3.0393784986012199E-2</v>
      </c>
      <c r="I126" s="17">
        <v>4.2597874509640497E-2</v>
      </c>
      <c r="J126" s="17">
        <v>6.6932099024544098E-2</v>
      </c>
      <c r="K126" s="17"/>
      <c r="L126" s="17">
        <v>6.3782673207966004E-2</v>
      </c>
      <c r="M126" s="17">
        <v>2.3836193382243E-2</v>
      </c>
      <c r="N126" s="17">
        <v>5.2216152540991399E-2</v>
      </c>
      <c r="O126" s="17">
        <v>2.80022487379071E-2</v>
      </c>
      <c r="P126" s="17"/>
      <c r="Q126" s="17">
        <v>0.116759742450259</v>
      </c>
      <c r="R126" s="17">
        <v>7.7349385119807795E-2</v>
      </c>
      <c r="S126" s="17">
        <v>1.40727872157527E-2</v>
      </c>
      <c r="T126" s="17">
        <v>2.8558894149041499E-2</v>
      </c>
      <c r="U126" s="17">
        <v>1.58356489947238E-3</v>
      </c>
      <c r="V126" s="17">
        <v>1.72118862821228E-2</v>
      </c>
      <c r="W126" s="17">
        <v>2.878399518409E-2</v>
      </c>
      <c r="X126" s="17">
        <v>1.6714837809508502E-2</v>
      </c>
      <c r="Y126" s="17">
        <v>5.6771192701313604E-3</v>
      </c>
      <c r="Z126" s="17"/>
      <c r="AA126" s="17">
        <v>0</v>
      </c>
      <c r="AB126" s="17">
        <v>3.5798626783366802E-2</v>
      </c>
      <c r="AC126" s="17">
        <v>0</v>
      </c>
      <c r="AD126" s="17">
        <v>0</v>
      </c>
      <c r="AE126" s="17">
        <v>2.37211093991988E-2</v>
      </c>
      <c r="AF126" s="17">
        <v>2.5651162242606201E-2</v>
      </c>
      <c r="AG126" s="17">
        <v>4.3398069025577801E-2</v>
      </c>
      <c r="AH126" s="17">
        <v>3.4507965371268497E-2</v>
      </c>
      <c r="AI126" s="17">
        <v>2.4684152868498701E-2</v>
      </c>
      <c r="AJ126" s="17">
        <v>4.8065547394911E-2</v>
      </c>
      <c r="AK126" s="17">
        <v>4.6646175215131903E-2</v>
      </c>
      <c r="AL126" s="17">
        <v>3.2590241713567003E-2</v>
      </c>
      <c r="AM126" s="17">
        <v>5.3753037190522303E-2</v>
      </c>
      <c r="AN126" s="17">
        <v>8.7049309333542699E-2</v>
      </c>
      <c r="AO126" s="17">
        <v>8.6367239418005906E-2</v>
      </c>
      <c r="AP126" s="17">
        <v>9.3598101741486098E-2</v>
      </c>
      <c r="AQ126" s="17"/>
      <c r="AR126" s="17">
        <v>4.2630905630157798E-2</v>
      </c>
      <c r="AS126" s="17">
        <v>3.9173965239871503E-2</v>
      </c>
      <c r="AT126" s="17"/>
      <c r="AU126" s="17">
        <v>3.7058056232551102E-2</v>
      </c>
      <c r="AV126" s="17">
        <v>4.4788774801438003E-2</v>
      </c>
      <c r="AW126" s="17"/>
      <c r="AX126" s="17">
        <v>4.45975884660487E-2</v>
      </c>
      <c r="AY126" s="17">
        <v>4.0184712930288101E-2</v>
      </c>
      <c r="AZ126" s="17"/>
      <c r="BA126" s="17">
        <v>5.9046267645467998E-2</v>
      </c>
      <c r="BB126" s="17">
        <v>3.59477706688658E-2</v>
      </c>
      <c r="BC126" s="17">
        <v>2.2025386544085399E-2</v>
      </c>
      <c r="BD126" s="17"/>
      <c r="BE126" s="17">
        <v>4.4413873091892E-2</v>
      </c>
      <c r="BF126" s="17">
        <v>4.1791421357643098E-2</v>
      </c>
      <c r="BG126" s="17">
        <v>2.4793393360860401E-2</v>
      </c>
    </row>
    <row r="127" spans="2:59" x14ac:dyDescent="0.3">
      <c r="B127" t="s">
        <v>151</v>
      </c>
      <c r="C127" s="17">
        <v>3.1394406269500297E-2</v>
      </c>
      <c r="D127" s="17">
        <v>3.2232187533771203E-2</v>
      </c>
      <c r="E127" s="17">
        <v>3.0684277033084399E-2</v>
      </c>
      <c r="F127" s="17"/>
      <c r="G127" s="17">
        <v>3.7472840338727997E-2</v>
      </c>
      <c r="H127" s="17">
        <v>2.72780264668008E-2</v>
      </c>
      <c r="I127" s="17">
        <v>3.0391465952278901E-2</v>
      </c>
      <c r="J127" s="17">
        <v>3.1085817274005601E-2</v>
      </c>
      <c r="K127" s="17"/>
      <c r="L127" s="17">
        <v>5.7018846123415602E-2</v>
      </c>
      <c r="M127" s="17">
        <v>2.74591256925369E-2</v>
      </c>
      <c r="N127" s="17">
        <v>2.8807354564945001E-2</v>
      </c>
      <c r="O127" s="17">
        <v>1.01954756584152E-2</v>
      </c>
      <c r="P127" s="17"/>
      <c r="Q127" s="17">
        <v>0.109192944261432</v>
      </c>
      <c r="R127" s="17">
        <v>3.4085638993699E-2</v>
      </c>
      <c r="S127" s="17">
        <v>2.1168698299098E-2</v>
      </c>
      <c r="T127" s="17">
        <v>2.28945685889352E-2</v>
      </c>
      <c r="U127" s="17">
        <v>1.4168274180174301E-2</v>
      </c>
      <c r="V127" s="17">
        <v>1.8842622747438999E-2</v>
      </c>
      <c r="W127" s="17">
        <v>0</v>
      </c>
      <c r="X127" s="17">
        <v>2.9376206057795998E-3</v>
      </c>
      <c r="Y127" s="17">
        <v>4.3688338714751498E-3</v>
      </c>
      <c r="Z127" s="17"/>
      <c r="AA127" s="17">
        <v>0</v>
      </c>
      <c r="AB127" s="17">
        <v>0</v>
      </c>
      <c r="AC127" s="17">
        <v>2.95141054870935E-2</v>
      </c>
      <c r="AD127" s="17">
        <v>0</v>
      </c>
      <c r="AE127" s="17">
        <v>1.25276224794888E-2</v>
      </c>
      <c r="AF127" s="17">
        <v>1.53138669744265E-2</v>
      </c>
      <c r="AG127" s="17">
        <v>2.15205472805973E-2</v>
      </c>
      <c r="AH127" s="17">
        <v>2.1815587882700299E-2</v>
      </c>
      <c r="AI127" s="17">
        <v>3.4795714297082898E-2</v>
      </c>
      <c r="AJ127" s="17">
        <v>3.7825588684917803E-2</v>
      </c>
      <c r="AK127" s="17">
        <v>3.2714945869557602E-2</v>
      </c>
      <c r="AL127" s="17">
        <v>3.16018286965793E-2</v>
      </c>
      <c r="AM127" s="17">
        <v>4.0798732352518997E-2</v>
      </c>
      <c r="AN127" s="17">
        <v>4.52010307536138E-2</v>
      </c>
      <c r="AO127" s="17">
        <v>0.11266549422587099</v>
      </c>
      <c r="AP127" s="17">
        <v>7.2686394774486004E-2</v>
      </c>
      <c r="AQ127" s="17"/>
      <c r="AR127" s="17">
        <v>2.8212904423158599E-2</v>
      </c>
      <c r="AS127" s="17">
        <v>4.2937619821455497E-2</v>
      </c>
      <c r="AT127" s="17"/>
      <c r="AU127" s="17">
        <v>2.71883806766583E-2</v>
      </c>
      <c r="AV127" s="17">
        <v>3.3073889884727203E-2</v>
      </c>
      <c r="AW127" s="17"/>
      <c r="AX127" s="17">
        <v>1.8559718165824201E-2</v>
      </c>
      <c r="AY127" s="17">
        <v>3.2216940689794402E-2</v>
      </c>
      <c r="AZ127" s="17"/>
      <c r="BA127" s="17">
        <v>4.2723341611678303E-2</v>
      </c>
      <c r="BB127" s="17">
        <v>2.7815108835892902E-2</v>
      </c>
      <c r="BC127" s="17">
        <v>1.77319752977123E-2</v>
      </c>
      <c r="BD127" s="17"/>
      <c r="BE127" s="17">
        <v>3.25048072526226E-2</v>
      </c>
      <c r="BF127" s="17">
        <v>3.3261435064976003E-2</v>
      </c>
      <c r="BG127" s="17">
        <v>1.8545815671639501E-2</v>
      </c>
    </row>
    <row r="128" spans="2:59" x14ac:dyDescent="0.3">
      <c r="B128" t="s">
        <v>152</v>
      </c>
      <c r="C128" s="17">
        <v>9.8369842155363093E-3</v>
      </c>
      <c r="D128" s="17">
        <v>1.3467566246090801E-2</v>
      </c>
      <c r="E128" s="17">
        <v>6.2550640174976599E-3</v>
      </c>
      <c r="F128" s="17"/>
      <c r="G128" s="17">
        <v>1.5361203647940001E-3</v>
      </c>
      <c r="H128" s="17">
        <v>2.2579045143573701E-2</v>
      </c>
      <c r="I128" s="17">
        <v>9.0091997815869001E-3</v>
      </c>
      <c r="J128" s="17">
        <v>5.3084533635228397E-3</v>
      </c>
      <c r="K128" s="17"/>
      <c r="L128" s="17">
        <v>2.7232890918774899E-2</v>
      </c>
      <c r="M128" s="17">
        <v>5.9150591963996598E-3</v>
      </c>
      <c r="N128" s="17">
        <v>4.3538352697862796E-3</v>
      </c>
      <c r="O128" s="17">
        <v>0</v>
      </c>
      <c r="P128" s="17"/>
      <c r="Q128" s="17">
        <v>2.8840788497859399E-2</v>
      </c>
      <c r="R128" s="17">
        <v>1.4670588382190999E-2</v>
      </c>
      <c r="S128" s="17">
        <v>1.75032477755292E-3</v>
      </c>
      <c r="T128" s="17">
        <v>6.8680180180373303E-3</v>
      </c>
      <c r="U128" s="17">
        <v>0</v>
      </c>
      <c r="V128" s="17">
        <v>1.09012688111844E-2</v>
      </c>
      <c r="W128" s="17">
        <v>3.6845922989980199E-3</v>
      </c>
      <c r="X128" s="17">
        <v>7.5104428835463099E-3</v>
      </c>
      <c r="Y128" s="17">
        <v>9.2479427209585805E-4</v>
      </c>
      <c r="Z128" s="17"/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5.74674377871721E-3</v>
      </c>
      <c r="AH128" s="17">
        <v>1.33656209266029E-2</v>
      </c>
      <c r="AI128" s="17">
        <v>0</v>
      </c>
      <c r="AJ128" s="17">
        <v>0</v>
      </c>
      <c r="AK128" s="17">
        <v>4.4360393724080299E-3</v>
      </c>
      <c r="AL128" s="17">
        <v>1.09143296236875E-2</v>
      </c>
      <c r="AM128" s="17">
        <v>2.6341993441665702E-2</v>
      </c>
      <c r="AN128" s="17">
        <v>2.0439679230965398E-2</v>
      </c>
      <c r="AO128" s="17">
        <v>2.5628395921326701E-2</v>
      </c>
      <c r="AP128" s="17">
        <v>4.8150637782234898E-2</v>
      </c>
      <c r="AQ128" s="17"/>
      <c r="AR128" s="17">
        <v>8.0291805548529296E-3</v>
      </c>
      <c r="AS128" s="17">
        <v>1.63961077751439E-2</v>
      </c>
      <c r="AT128" s="17"/>
      <c r="AU128" s="17">
        <v>1.39121173872332E-2</v>
      </c>
      <c r="AV128" s="17">
        <v>8.1656704251555808E-3</v>
      </c>
      <c r="AW128" s="17"/>
      <c r="AX128" s="17">
        <v>7.27356723707986E-3</v>
      </c>
      <c r="AY128" s="17">
        <v>1.06233909645519E-2</v>
      </c>
      <c r="AZ128" s="17"/>
      <c r="BA128" s="17">
        <v>1.6084900033523E-2</v>
      </c>
      <c r="BB128" s="17">
        <v>7.0040718879463802E-3</v>
      </c>
      <c r="BC128" s="17">
        <v>3.7039617135042999E-3</v>
      </c>
      <c r="BD128" s="17"/>
      <c r="BE128" s="17">
        <v>1.2369859489292499E-2</v>
      </c>
      <c r="BF128" s="17">
        <v>1.8730250896068501E-3</v>
      </c>
      <c r="BG128" s="17">
        <v>1.47901699956682E-2</v>
      </c>
    </row>
    <row r="129" spans="2:59" x14ac:dyDescent="0.3">
      <c r="B129" t="s">
        <v>153</v>
      </c>
      <c r="C129" s="17">
        <v>3.72272398386866E-3</v>
      </c>
      <c r="D129" s="17">
        <v>1.6652830566033501E-3</v>
      </c>
      <c r="E129" s="17">
        <v>5.7897537564209397E-3</v>
      </c>
      <c r="F129" s="17"/>
      <c r="G129" s="17">
        <v>4.0258075806366197E-3</v>
      </c>
      <c r="H129" s="17">
        <v>6.0462300721015397E-3</v>
      </c>
      <c r="I129" s="17">
        <v>4.5829272347714303E-3</v>
      </c>
      <c r="J129" s="17">
        <v>0</v>
      </c>
      <c r="K129" s="17"/>
      <c r="L129" s="17">
        <v>7.6880234214217096E-3</v>
      </c>
      <c r="M129" s="17">
        <v>3.9365791804437103E-3</v>
      </c>
      <c r="N129" s="17">
        <v>0</v>
      </c>
      <c r="O129" s="17">
        <v>2.50959204991374E-3</v>
      </c>
      <c r="P129" s="17"/>
      <c r="Q129" s="17">
        <v>1.3785630686177899E-2</v>
      </c>
      <c r="R129" s="17">
        <v>5.1664534712503596E-3</v>
      </c>
      <c r="S129" s="17">
        <v>0</v>
      </c>
      <c r="T129" s="17">
        <v>0</v>
      </c>
      <c r="U129" s="17">
        <v>1.47882178672037E-3</v>
      </c>
      <c r="V129" s="17">
        <v>4.0251775430359196E-3</v>
      </c>
      <c r="W129" s="17">
        <v>0</v>
      </c>
      <c r="X129" s="17">
        <v>3.1981535659592998E-3</v>
      </c>
      <c r="Y129" s="17">
        <v>0</v>
      </c>
      <c r="Z129" s="17"/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7.0655350047326704E-3</v>
      </c>
      <c r="AG129" s="17">
        <v>8.3603322314180807E-3</v>
      </c>
      <c r="AH129" s="17">
        <v>0</v>
      </c>
      <c r="AI129" s="17">
        <v>0</v>
      </c>
      <c r="AJ129" s="17">
        <v>0</v>
      </c>
      <c r="AK129" s="17">
        <v>3.7364034254199099E-3</v>
      </c>
      <c r="AL129" s="17">
        <v>0</v>
      </c>
      <c r="AM129" s="17">
        <v>0</v>
      </c>
      <c r="AN129" s="17">
        <v>1.1590775661115899E-2</v>
      </c>
      <c r="AO129" s="17">
        <v>0</v>
      </c>
      <c r="AP129" s="17">
        <v>2.09449518758353E-2</v>
      </c>
      <c r="AQ129" s="17"/>
      <c r="AR129" s="17">
        <v>4.7487686961829798E-3</v>
      </c>
      <c r="AS129" s="17">
        <v>0</v>
      </c>
      <c r="AT129" s="17"/>
      <c r="AU129" s="17">
        <v>7.9944017979626403E-3</v>
      </c>
      <c r="AV129" s="17">
        <v>1.8288365250933099E-3</v>
      </c>
      <c r="AW129" s="17"/>
      <c r="AX129" s="17">
        <v>8.0503268448283097E-3</v>
      </c>
      <c r="AY129" s="17">
        <v>2.5354766172121001E-3</v>
      </c>
      <c r="AZ129" s="17"/>
      <c r="BA129" s="17">
        <v>6.4136136282781399E-3</v>
      </c>
      <c r="BB129" s="17">
        <v>1.5130555880688199E-3</v>
      </c>
      <c r="BC129" s="17">
        <v>2.6963559856300499E-3</v>
      </c>
      <c r="BD129" s="17"/>
      <c r="BE129" s="17">
        <v>3.9426359323625204E-3</v>
      </c>
      <c r="BF129" s="17">
        <v>2.9974019744401299E-3</v>
      </c>
      <c r="BG129" s="17">
        <v>4.2477063215873301E-3</v>
      </c>
    </row>
    <row r="130" spans="2:59" x14ac:dyDescent="0.3">
      <c r="B130" t="s">
        <v>154</v>
      </c>
      <c r="C130" s="17">
        <v>8.8171347237575304E-3</v>
      </c>
      <c r="D130" s="17">
        <v>1.1269490983274E-2</v>
      </c>
      <c r="E130" s="17">
        <v>6.4063326954642303E-3</v>
      </c>
      <c r="F130" s="17"/>
      <c r="G130" s="17">
        <v>6.6052054649343699E-3</v>
      </c>
      <c r="H130" s="17">
        <v>8.9870013070637508E-3</v>
      </c>
      <c r="I130" s="17">
        <v>1.0651507059703001E-2</v>
      </c>
      <c r="J130" s="17">
        <v>8.9109320413399296E-3</v>
      </c>
      <c r="K130" s="17"/>
      <c r="L130" s="17">
        <v>1.8175076312556E-2</v>
      </c>
      <c r="M130" s="17">
        <v>7.1998389097589098E-3</v>
      </c>
      <c r="N130" s="17">
        <v>4.3538352697862796E-3</v>
      </c>
      <c r="O130" s="17">
        <v>4.3533645349055896E-3</v>
      </c>
      <c r="P130" s="17"/>
      <c r="Q130" s="17">
        <v>3.5024577717250302E-2</v>
      </c>
      <c r="R130" s="17">
        <v>3.2181880100315202E-3</v>
      </c>
      <c r="S130" s="17">
        <v>1.60103349076439E-3</v>
      </c>
      <c r="T130" s="17">
        <v>1.59725385303796E-3</v>
      </c>
      <c r="U130" s="17">
        <v>5.3378357169463903E-3</v>
      </c>
      <c r="V130" s="17">
        <v>5.5392053199512696E-3</v>
      </c>
      <c r="W130" s="17">
        <v>2.31792923188387E-3</v>
      </c>
      <c r="X130" s="17">
        <v>0</v>
      </c>
      <c r="Y130" s="17">
        <v>8.5365509509891108E-3</v>
      </c>
      <c r="Z130" s="17"/>
      <c r="AA130" s="17">
        <v>0</v>
      </c>
      <c r="AB130" s="17">
        <v>0</v>
      </c>
      <c r="AC130" s="17">
        <v>0</v>
      </c>
      <c r="AD130" s="17">
        <v>1.23006253331661E-2</v>
      </c>
      <c r="AE130" s="17">
        <v>6.7833602725590201E-3</v>
      </c>
      <c r="AF130" s="17">
        <v>4.5968668394553696E-3</v>
      </c>
      <c r="AG130" s="17">
        <v>0</v>
      </c>
      <c r="AH130" s="17">
        <v>2.93088165001361E-3</v>
      </c>
      <c r="AI130" s="17">
        <v>1.00143248509267E-2</v>
      </c>
      <c r="AJ130" s="17">
        <v>0</v>
      </c>
      <c r="AK130" s="17">
        <v>4.1114385125649699E-3</v>
      </c>
      <c r="AL130" s="17">
        <v>7.0561948500031096E-3</v>
      </c>
      <c r="AM130" s="17">
        <v>2.0793048559067701E-3</v>
      </c>
      <c r="AN130" s="17">
        <v>0</v>
      </c>
      <c r="AO130" s="17">
        <v>1.1051850735128099E-2</v>
      </c>
      <c r="AP130" s="17">
        <v>6.2368185088089501E-2</v>
      </c>
      <c r="AQ130" s="17"/>
      <c r="AR130" s="17">
        <v>7.1462617239117397E-3</v>
      </c>
      <c r="AS130" s="17">
        <v>1.4879442648423301E-2</v>
      </c>
      <c r="AT130" s="17"/>
      <c r="AU130" s="17">
        <v>1.53856089124945E-2</v>
      </c>
      <c r="AV130" s="17">
        <v>5.7587441306226599E-3</v>
      </c>
      <c r="AW130" s="17"/>
      <c r="AX130" s="17">
        <v>5.1453397790883499E-3</v>
      </c>
      <c r="AY130" s="17">
        <v>9.85490920949059E-3</v>
      </c>
      <c r="AZ130" s="17"/>
      <c r="BA130" s="17">
        <v>1.66890371903319E-2</v>
      </c>
      <c r="BB130" s="17">
        <v>6.1865394178722897E-4</v>
      </c>
      <c r="BC130" s="17">
        <v>8.6451457333971502E-3</v>
      </c>
      <c r="BD130" s="17"/>
      <c r="BE130" s="17">
        <v>1.17577437813243E-2</v>
      </c>
      <c r="BF130" s="17">
        <v>2.3536096723205499E-3</v>
      </c>
      <c r="BG130" s="17">
        <v>6.7682281184598004E-3</v>
      </c>
    </row>
    <row r="131" spans="2:59" x14ac:dyDescent="0.3">
      <c r="B131" t="s">
        <v>83</v>
      </c>
      <c r="C131" s="17">
        <v>0.157116237618878</v>
      </c>
      <c r="D131" s="17">
        <v>0.15722889656358699</v>
      </c>
      <c r="E131" s="17">
        <v>0.156810547912656</v>
      </c>
      <c r="F131" s="17"/>
      <c r="G131" s="17">
        <v>0.21600526987520499</v>
      </c>
      <c r="H131" s="17">
        <v>0.14411933650726999</v>
      </c>
      <c r="I131" s="17">
        <v>0.11898643329753</v>
      </c>
      <c r="J131" s="17">
        <v>0.15207613580316801</v>
      </c>
      <c r="K131" s="17"/>
      <c r="L131" s="17">
        <v>0.12067404584550701</v>
      </c>
      <c r="M131" s="17">
        <v>0.15106397380929601</v>
      </c>
      <c r="N131" s="17">
        <v>0.14298152968956701</v>
      </c>
      <c r="O131" s="17">
        <v>0.21343594563794899</v>
      </c>
      <c r="P131" s="17"/>
      <c r="Q131" s="17">
        <v>0.154341672113748</v>
      </c>
      <c r="R131" s="17">
        <v>0.14892521747637699</v>
      </c>
      <c r="S131" s="17">
        <v>0.15075667194909401</v>
      </c>
      <c r="T131" s="17">
        <v>0.16108687058073901</v>
      </c>
      <c r="U131" s="17">
        <v>0.16491273643749399</v>
      </c>
      <c r="V131" s="17">
        <v>0.17094530965030399</v>
      </c>
      <c r="W131" s="17">
        <v>0.15148842122860701</v>
      </c>
      <c r="X131" s="17">
        <v>0.16329209301091599</v>
      </c>
      <c r="Y131" s="17">
        <v>0.158052221220191</v>
      </c>
      <c r="Z131" s="17"/>
      <c r="AA131" s="17">
        <v>0.200818973333243</v>
      </c>
      <c r="AB131" s="17">
        <v>0.188282461769612</v>
      </c>
      <c r="AC131" s="17">
        <v>0.143367424006871</v>
      </c>
      <c r="AD131" s="17">
        <v>0.20192556279802301</v>
      </c>
      <c r="AE131" s="17">
        <v>0.164981991922658</v>
      </c>
      <c r="AF131" s="17">
        <v>0.16831903119553901</v>
      </c>
      <c r="AG131" s="17">
        <v>0.15920059610437501</v>
      </c>
      <c r="AH131" s="17">
        <v>0.160872493699209</v>
      </c>
      <c r="AI131" s="17">
        <v>0.16107495766159299</v>
      </c>
      <c r="AJ131" s="17">
        <v>0.13097771946091799</v>
      </c>
      <c r="AK131" s="17">
        <v>0.13436912547233801</v>
      </c>
      <c r="AL131" s="17">
        <v>0.13312949549329001</v>
      </c>
      <c r="AM131" s="17">
        <v>0.12984639686649599</v>
      </c>
      <c r="AN131" s="17">
        <v>6.2937588870733197E-2</v>
      </c>
      <c r="AO131" s="17">
        <v>0.12944788889174899</v>
      </c>
      <c r="AP131" s="17">
        <v>6.8538096376817806E-2</v>
      </c>
      <c r="AQ131" s="17"/>
      <c r="AR131" s="17">
        <v>0.14651682968964899</v>
      </c>
      <c r="AS131" s="17">
        <v>0.19557330448874499</v>
      </c>
      <c r="AT131" s="17"/>
      <c r="AU131" s="17">
        <v>0.134308367018727</v>
      </c>
      <c r="AV131" s="17">
        <v>0.165078772675956</v>
      </c>
      <c r="AW131" s="17"/>
      <c r="AX131" s="17">
        <v>0.173829819943948</v>
      </c>
      <c r="AY131" s="17">
        <v>0.153951792221245</v>
      </c>
      <c r="AZ131" s="17"/>
      <c r="BA131" s="17">
        <v>0.133855631644201</v>
      </c>
      <c r="BB131" s="17">
        <v>0.149749535881021</v>
      </c>
      <c r="BC131" s="17">
        <v>0.20918488075685701</v>
      </c>
      <c r="BD131" s="17"/>
      <c r="BE131" s="17">
        <v>0.13328336385378101</v>
      </c>
      <c r="BF131" s="17">
        <v>0.195364468204131</v>
      </c>
      <c r="BG131" s="17">
        <v>0.21334924689493101</v>
      </c>
    </row>
    <row r="132" spans="2:59" x14ac:dyDescent="0.3"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</row>
    <row r="133" spans="2:59" x14ac:dyDescent="0.3">
      <c r="B133" s="6" t="s">
        <v>166</v>
      </c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</row>
    <row r="134" spans="2:59" x14ac:dyDescent="0.3">
      <c r="B134" s="24" t="s">
        <v>86</v>
      </c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</row>
    <row r="135" spans="2:59" x14ac:dyDescent="0.3">
      <c r="B135" t="s">
        <v>156</v>
      </c>
      <c r="C135" s="17">
        <v>2.2217170892466501E-2</v>
      </c>
      <c r="D135" s="17">
        <v>1.8419196628680901E-2</v>
      </c>
      <c r="E135" s="17">
        <v>2.6094186980755701E-2</v>
      </c>
      <c r="F135" s="17"/>
      <c r="G135" s="17">
        <v>3.2341499497444803E-2</v>
      </c>
      <c r="H135" s="17">
        <v>2.06766142567173E-2</v>
      </c>
      <c r="I135" s="17">
        <v>2.21965043636871E-2</v>
      </c>
      <c r="J135" s="17">
        <v>1.39562990674004E-2</v>
      </c>
      <c r="K135" s="17"/>
      <c r="L135" s="17">
        <v>2.12334303485077E-3</v>
      </c>
      <c r="M135" s="17">
        <v>1.28383311890701E-2</v>
      </c>
      <c r="N135" s="17">
        <v>1.7614984519640099E-2</v>
      </c>
      <c r="O135" s="17">
        <v>5.7707911284973802E-2</v>
      </c>
      <c r="P135" s="17"/>
      <c r="Q135" s="17">
        <v>2.2587140871492498E-2</v>
      </c>
      <c r="R135" s="17">
        <v>1.9604611618256301E-2</v>
      </c>
      <c r="S135" s="17">
        <v>2.9939789381888501E-2</v>
      </c>
      <c r="T135" s="17">
        <v>1.6289261381961798E-2</v>
      </c>
      <c r="U135" s="17">
        <v>2.5644660263237699E-2</v>
      </c>
      <c r="V135" s="17">
        <v>1.87284586223662E-2</v>
      </c>
      <c r="W135" s="17">
        <v>1.8464519712082801E-2</v>
      </c>
      <c r="X135" s="17">
        <v>0</v>
      </c>
      <c r="Y135" s="17">
        <v>3.57968248565467E-2</v>
      </c>
      <c r="Z135" s="17"/>
      <c r="AA135" s="17">
        <v>0.19541307794777199</v>
      </c>
      <c r="AB135" s="17">
        <v>0.33046759574086398</v>
      </c>
      <c r="AC135" s="17">
        <v>6.4234915038597504E-2</v>
      </c>
      <c r="AD135" s="17">
        <v>7.1550096649827005E-2</v>
      </c>
      <c r="AE135" s="17">
        <v>1.3926772407077801E-2</v>
      </c>
      <c r="AF135" s="17">
        <v>1.93890707676329E-2</v>
      </c>
      <c r="AG135" s="17">
        <v>0</v>
      </c>
      <c r="AH135" s="17">
        <v>1.0216195545288201E-2</v>
      </c>
      <c r="AI135" s="17">
        <v>8.5746923062511894E-3</v>
      </c>
      <c r="AJ135" s="17">
        <v>0</v>
      </c>
      <c r="AK135" s="17">
        <v>0</v>
      </c>
      <c r="AL135" s="17">
        <v>5.5519280637124999E-3</v>
      </c>
      <c r="AM135" s="17">
        <v>0</v>
      </c>
      <c r="AN135" s="17">
        <v>0</v>
      </c>
      <c r="AO135" s="17">
        <v>0</v>
      </c>
      <c r="AP135" s="17">
        <v>1.5397117305936099E-3</v>
      </c>
      <c r="AQ135" s="17"/>
      <c r="AR135" s="17">
        <v>2.1855858272986899E-2</v>
      </c>
      <c r="AS135" s="17">
        <v>2.35280953951395E-2</v>
      </c>
      <c r="AT135" s="17"/>
      <c r="AU135" s="17">
        <v>5.1944215082982803E-2</v>
      </c>
      <c r="AV135" s="17">
        <v>7.5197714910603701E-3</v>
      </c>
      <c r="AW135" s="17"/>
      <c r="AX135" s="17">
        <v>4.2659373842511603E-2</v>
      </c>
      <c r="AY135" s="17">
        <v>1.7638403779013701E-2</v>
      </c>
      <c r="AZ135" s="17"/>
      <c r="BA135" s="17">
        <v>1.4498535976736299E-2</v>
      </c>
      <c r="BB135" s="17">
        <v>1.2340803878891299E-2</v>
      </c>
      <c r="BC135" s="17">
        <v>5.1624464413140503E-2</v>
      </c>
      <c r="BD135" s="17"/>
      <c r="BE135" s="17">
        <v>2.12352850020411E-2</v>
      </c>
      <c r="BF135" s="17">
        <v>1.9012448641752899E-2</v>
      </c>
      <c r="BG135" s="17">
        <v>3.7934075704845603E-2</v>
      </c>
    </row>
    <row r="136" spans="2:59" x14ac:dyDescent="0.3">
      <c r="B136" t="s">
        <v>157</v>
      </c>
      <c r="C136" s="17">
        <v>0.267866810178985</v>
      </c>
      <c r="D136" s="17">
        <v>0.25094533005738101</v>
      </c>
      <c r="E136" s="17">
        <v>0.28477234632519599</v>
      </c>
      <c r="F136" s="17"/>
      <c r="G136" s="17">
        <v>0.32132611958579699</v>
      </c>
      <c r="H136" s="17">
        <v>0.23527753652029099</v>
      </c>
      <c r="I136" s="17">
        <v>0.29480096581684101</v>
      </c>
      <c r="J136" s="17">
        <v>0.22238320041743201</v>
      </c>
      <c r="K136" s="17"/>
      <c r="L136" s="17">
        <v>0.16444229070746999</v>
      </c>
      <c r="M136" s="17">
        <v>0.25962509725773197</v>
      </c>
      <c r="N136" s="17">
        <v>0.27116253141424201</v>
      </c>
      <c r="O136" s="17">
        <v>0.38554883911487198</v>
      </c>
      <c r="P136" s="17"/>
      <c r="Q136" s="17">
        <v>0.157068390075572</v>
      </c>
      <c r="R136" s="17">
        <v>0.24922477003276</v>
      </c>
      <c r="S136" s="17">
        <v>0.31211045608105298</v>
      </c>
      <c r="T136" s="17">
        <v>0.36221486532328301</v>
      </c>
      <c r="U136" s="17">
        <v>0.30312093677454099</v>
      </c>
      <c r="V136" s="17">
        <v>0.292029619194551</v>
      </c>
      <c r="W136" s="17">
        <v>0.266928428966627</v>
      </c>
      <c r="X136" s="17">
        <v>0.272682331500606</v>
      </c>
      <c r="Y136" s="17">
        <v>0.26875346899698799</v>
      </c>
      <c r="Z136" s="17"/>
      <c r="AA136" s="17">
        <v>0.16322382632496299</v>
      </c>
      <c r="AB136" s="17">
        <v>0.25983867850734199</v>
      </c>
      <c r="AC136" s="17">
        <v>0.63402696429940297</v>
      </c>
      <c r="AD136" s="17">
        <v>0.51881767295046699</v>
      </c>
      <c r="AE136" s="17">
        <v>0.38824847724122402</v>
      </c>
      <c r="AF136" s="17">
        <v>0.45988208737363601</v>
      </c>
      <c r="AG136" s="17">
        <v>0.29367206391382</v>
      </c>
      <c r="AH136" s="17">
        <v>0.22308586368192501</v>
      </c>
      <c r="AI136" s="17">
        <v>0.18668993159199099</v>
      </c>
      <c r="AJ136" s="17">
        <v>0.182980799008542</v>
      </c>
      <c r="AK136" s="17">
        <v>0.27710461586343399</v>
      </c>
      <c r="AL136" s="17">
        <v>0.22523776872659601</v>
      </c>
      <c r="AM136" s="17">
        <v>0.131280516483576</v>
      </c>
      <c r="AN136" s="17">
        <v>7.4624149358989894E-2</v>
      </c>
      <c r="AO136" s="17">
        <v>0.13388490307032899</v>
      </c>
      <c r="AP136" s="17">
        <v>9.4015725985190396E-2</v>
      </c>
      <c r="AQ136" s="17"/>
      <c r="AR136" s="17">
        <v>0.25057560350944302</v>
      </c>
      <c r="AS136" s="17">
        <v>0.33060324749616798</v>
      </c>
      <c r="AT136" s="17"/>
      <c r="AU136" s="17">
        <v>0.28932544073038102</v>
      </c>
      <c r="AV136" s="17">
        <v>0.25532586439716698</v>
      </c>
      <c r="AW136" s="17"/>
      <c r="AX136" s="17">
        <v>0.262590810864124</v>
      </c>
      <c r="AY136" s="17">
        <v>0.26891226220126402</v>
      </c>
      <c r="AZ136" s="17"/>
      <c r="BA136" s="17">
        <v>0.18427379804111299</v>
      </c>
      <c r="BB136" s="17">
        <v>0.30332948824799799</v>
      </c>
      <c r="BC136" s="17">
        <v>0.35390456413215199</v>
      </c>
      <c r="BD136" s="17"/>
      <c r="BE136" s="17">
        <v>0.265197071612288</v>
      </c>
      <c r="BF136" s="17">
        <v>0.26794441701293198</v>
      </c>
      <c r="BG136" s="17">
        <v>0.28595837385910799</v>
      </c>
    </row>
    <row r="137" spans="2:59" x14ac:dyDescent="0.3">
      <c r="B137" t="s">
        <v>158</v>
      </c>
      <c r="C137" s="17">
        <v>0.389506948839759</v>
      </c>
      <c r="D137" s="17">
        <v>0.39312642201558701</v>
      </c>
      <c r="E137" s="17">
        <v>0.38645643669471902</v>
      </c>
      <c r="F137" s="17"/>
      <c r="G137" s="17">
        <v>0.27656465284364701</v>
      </c>
      <c r="H137" s="17">
        <v>0.38957212748089598</v>
      </c>
      <c r="I137" s="17">
        <v>0.43650055044261699</v>
      </c>
      <c r="J137" s="17">
        <v>0.45383562660315602</v>
      </c>
      <c r="K137" s="17"/>
      <c r="L137" s="17">
        <v>0.44338080496573001</v>
      </c>
      <c r="M137" s="17">
        <v>0.42117248308389399</v>
      </c>
      <c r="N137" s="17">
        <v>0.42137159719532302</v>
      </c>
      <c r="O137" s="17">
        <v>0.26930023073533399</v>
      </c>
      <c r="P137" s="17"/>
      <c r="Q137" s="17">
        <v>0.37356051795085699</v>
      </c>
      <c r="R137" s="17">
        <v>0.42063396085221999</v>
      </c>
      <c r="S137" s="17">
        <v>0.37633279946000803</v>
      </c>
      <c r="T137" s="17">
        <v>0.35920219508166801</v>
      </c>
      <c r="U137" s="17">
        <v>0.40437503179040002</v>
      </c>
      <c r="V137" s="17">
        <v>0.34937423486188302</v>
      </c>
      <c r="W137" s="17">
        <v>0.42266720568521798</v>
      </c>
      <c r="X137" s="17">
        <v>0.36984840111309902</v>
      </c>
      <c r="Y137" s="17">
        <v>0.409167653938176</v>
      </c>
      <c r="Z137" s="17"/>
      <c r="AA137" s="17">
        <v>6.90705876487578E-2</v>
      </c>
      <c r="AB137" s="17">
        <v>0.213525082545859</v>
      </c>
      <c r="AC137" s="17">
        <v>0.115958679578131</v>
      </c>
      <c r="AD137" s="17">
        <v>0.13255323641386901</v>
      </c>
      <c r="AE137" s="17">
        <v>0.32329647417722401</v>
      </c>
      <c r="AF137" s="17">
        <v>0.31480032882262798</v>
      </c>
      <c r="AG137" s="17">
        <v>0.39192196636340798</v>
      </c>
      <c r="AH137" s="17">
        <v>0.53436081872160501</v>
      </c>
      <c r="AI137" s="17">
        <v>0.47160871152260597</v>
      </c>
      <c r="AJ137" s="17">
        <v>0.511044107953602</v>
      </c>
      <c r="AK137" s="17">
        <v>0.468781085440374</v>
      </c>
      <c r="AL137" s="17">
        <v>0.44526570622835099</v>
      </c>
      <c r="AM137" s="17">
        <v>0.481309904905172</v>
      </c>
      <c r="AN137" s="17">
        <v>0.54584559314230297</v>
      </c>
      <c r="AO137" s="17">
        <v>0.484960180482642</v>
      </c>
      <c r="AP137" s="17">
        <v>0.33141675664391101</v>
      </c>
      <c r="AQ137" s="17"/>
      <c r="AR137" s="17">
        <v>0.40486347922399701</v>
      </c>
      <c r="AS137" s="17">
        <v>0.33378995787017202</v>
      </c>
      <c r="AT137" s="17"/>
      <c r="AU137" s="17">
        <v>0.27633369074492797</v>
      </c>
      <c r="AV137" s="17">
        <v>0.44745571328345302</v>
      </c>
      <c r="AW137" s="17"/>
      <c r="AX137" s="17">
        <v>0.32419721547744401</v>
      </c>
      <c r="AY137" s="17">
        <v>0.406638831658378</v>
      </c>
      <c r="AZ137" s="17"/>
      <c r="BA137" s="17">
        <v>0.42447042129025397</v>
      </c>
      <c r="BB137" s="17">
        <v>0.41465862764213102</v>
      </c>
      <c r="BC137" s="17">
        <v>0.28826440782193702</v>
      </c>
      <c r="BD137" s="17"/>
      <c r="BE137" s="17">
        <v>0.40274971231480799</v>
      </c>
      <c r="BF137" s="17">
        <v>0.37557268459603299</v>
      </c>
      <c r="BG137" s="17">
        <v>0.33774686985118801</v>
      </c>
    </row>
    <row r="138" spans="2:59" x14ac:dyDescent="0.3">
      <c r="B138" t="s">
        <v>159</v>
      </c>
      <c r="C138" s="17">
        <v>7.9317881093592807E-2</v>
      </c>
      <c r="D138" s="17">
        <v>8.9481502678289096E-2</v>
      </c>
      <c r="E138" s="17">
        <v>6.9497471730552096E-2</v>
      </c>
      <c r="F138" s="17"/>
      <c r="G138" s="17">
        <v>8.9239931915471304E-2</v>
      </c>
      <c r="H138" s="17">
        <v>9.9249052452529796E-2</v>
      </c>
      <c r="I138" s="17">
        <v>6.0727688312656597E-2</v>
      </c>
      <c r="J138" s="17">
        <v>6.6243633360232701E-2</v>
      </c>
      <c r="K138" s="17"/>
      <c r="L138" s="17">
        <v>0.106428673458416</v>
      </c>
      <c r="M138" s="17">
        <v>8.4099930445811696E-2</v>
      </c>
      <c r="N138" s="17">
        <v>6.8072998578534494E-2</v>
      </c>
      <c r="O138" s="17">
        <v>5.5182812072148799E-2</v>
      </c>
      <c r="P138" s="17"/>
      <c r="Q138" s="17">
        <v>0.110681427185434</v>
      </c>
      <c r="R138" s="17">
        <v>8.1395805617903105E-2</v>
      </c>
      <c r="S138" s="17">
        <v>7.5967939919225E-2</v>
      </c>
      <c r="T138" s="17">
        <v>3.4136237540991203E-2</v>
      </c>
      <c r="U138" s="17">
        <v>4.9242703642032801E-2</v>
      </c>
      <c r="V138" s="17">
        <v>8.2659122785115696E-2</v>
      </c>
      <c r="W138" s="17">
        <v>7.1059573787092198E-2</v>
      </c>
      <c r="X138" s="17">
        <v>0.116907358840557</v>
      </c>
      <c r="Y138" s="17">
        <v>8.9236068791269593E-2</v>
      </c>
      <c r="Z138" s="17"/>
      <c r="AA138" s="17">
        <v>0.107684578454544</v>
      </c>
      <c r="AB138" s="17">
        <v>1.9716516511208398E-2</v>
      </c>
      <c r="AC138" s="17">
        <v>4.5024941652104099E-2</v>
      </c>
      <c r="AD138" s="17">
        <v>3.6257369404626899E-2</v>
      </c>
      <c r="AE138" s="17">
        <v>4.41305457203338E-2</v>
      </c>
      <c r="AF138" s="17">
        <v>2.5613413836189199E-2</v>
      </c>
      <c r="AG138" s="17">
        <v>0.10798778556168501</v>
      </c>
      <c r="AH138" s="17">
        <v>4.7472863414017401E-2</v>
      </c>
      <c r="AI138" s="17">
        <v>6.1311534510535601E-2</v>
      </c>
      <c r="AJ138" s="17">
        <v>0.119892585945305</v>
      </c>
      <c r="AK138" s="17">
        <v>7.7209204528390404E-2</v>
      </c>
      <c r="AL138" s="17">
        <v>0.12809145364917199</v>
      </c>
      <c r="AM138" s="17">
        <v>0.12856851567087299</v>
      </c>
      <c r="AN138" s="17">
        <v>0.13574100812414799</v>
      </c>
      <c r="AO138" s="17">
        <v>4.56569045492397E-2</v>
      </c>
      <c r="AP138" s="17">
        <v>0.17573026340692599</v>
      </c>
      <c r="AQ138" s="17"/>
      <c r="AR138" s="17">
        <v>8.1022992923708001E-2</v>
      </c>
      <c r="AS138" s="17">
        <v>7.3131346891949306E-2</v>
      </c>
      <c r="AT138" s="17"/>
      <c r="AU138" s="17">
        <v>0.107648446931343</v>
      </c>
      <c r="AV138" s="17">
        <v>6.5467905566874499E-2</v>
      </c>
      <c r="AW138" s="17"/>
      <c r="AX138" s="17">
        <v>9.9596525849804399E-2</v>
      </c>
      <c r="AY138" s="17">
        <v>7.5738803881524805E-2</v>
      </c>
      <c r="AZ138" s="17"/>
      <c r="BA138" s="17">
        <v>9.7436583159212206E-2</v>
      </c>
      <c r="BB138" s="17">
        <v>7.5203196415511306E-2</v>
      </c>
      <c r="BC138" s="17">
        <v>5.4839879222080702E-2</v>
      </c>
      <c r="BD138" s="17"/>
      <c r="BE138" s="17">
        <v>8.3296123798599603E-2</v>
      </c>
      <c r="BF138" s="17">
        <v>7.6988927575756094E-2</v>
      </c>
      <c r="BG138" s="17">
        <v>5.8563301487162503E-2</v>
      </c>
    </row>
    <row r="139" spans="2:59" x14ac:dyDescent="0.3">
      <c r="B139" t="s">
        <v>160</v>
      </c>
      <c r="C139" s="17">
        <v>2.9347572592549099E-2</v>
      </c>
      <c r="D139" s="17">
        <v>3.8940505462467599E-2</v>
      </c>
      <c r="E139" s="17">
        <v>1.9896631101096601E-2</v>
      </c>
      <c r="F139" s="17"/>
      <c r="G139" s="17">
        <v>2.9517158688579001E-2</v>
      </c>
      <c r="H139" s="17">
        <v>4.4078972728829602E-2</v>
      </c>
      <c r="I139" s="17">
        <v>2.5994312774547699E-2</v>
      </c>
      <c r="J139" s="17">
        <v>1.70912900151278E-2</v>
      </c>
      <c r="K139" s="17"/>
      <c r="L139" s="17">
        <v>5.453747275813E-2</v>
      </c>
      <c r="M139" s="17">
        <v>3.4241728059885401E-2</v>
      </c>
      <c r="N139" s="17">
        <v>8.6856884995127007E-3</v>
      </c>
      <c r="O139" s="17">
        <v>1.5353879986015E-2</v>
      </c>
      <c r="P139" s="17"/>
      <c r="Q139" s="17">
        <v>8.1477746166343595E-2</v>
      </c>
      <c r="R139" s="17">
        <v>1.87163120734311E-2</v>
      </c>
      <c r="S139" s="17">
        <v>2.1419920672691301E-2</v>
      </c>
      <c r="T139" s="17">
        <v>2.18060912292816E-2</v>
      </c>
      <c r="U139" s="17">
        <v>1.33503489498463E-2</v>
      </c>
      <c r="V139" s="17">
        <v>1.37384188396441E-2</v>
      </c>
      <c r="W139" s="17">
        <v>2.1819303323407101E-2</v>
      </c>
      <c r="X139" s="17">
        <v>5.4267002589465201E-2</v>
      </c>
      <c r="Y139" s="17">
        <v>1.02446319647074E-2</v>
      </c>
      <c r="Z139" s="17"/>
      <c r="AA139" s="17">
        <v>0</v>
      </c>
      <c r="AB139" s="17">
        <v>0</v>
      </c>
      <c r="AC139" s="17">
        <v>1.6841329777934198E-2</v>
      </c>
      <c r="AD139" s="17">
        <v>0</v>
      </c>
      <c r="AE139" s="17">
        <v>3.0305491158619802E-2</v>
      </c>
      <c r="AF139" s="17">
        <v>1.27059174120016E-2</v>
      </c>
      <c r="AG139" s="17">
        <v>8.3603322314180807E-3</v>
      </c>
      <c r="AH139" s="17">
        <v>8.6634251458948004E-3</v>
      </c>
      <c r="AI139" s="17">
        <v>2.26812695620702E-2</v>
      </c>
      <c r="AJ139" s="17">
        <v>8.8864891670030598E-3</v>
      </c>
      <c r="AK139" s="17">
        <v>1.7616413781761701E-2</v>
      </c>
      <c r="AL139" s="17">
        <v>3.9793625984170897E-2</v>
      </c>
      <c r="AM139" s="17">
        <v>7.8785908296648402E-2</v>
      </c>
      <c r="AN139" s="17">
        <v>5.3765066810744902E-2</v>
      </c>
      <c r="AO139" s="17">
        <v>7.5115630376432901E-2</v>
      </c>
      <c r="AP139" s="17">
        <v>9.6328624888994199E-2</v>
      </c>
      <c r="AQ139" s="17"/>
      <c r="AR139" s="17">
        <v>3.1427326022121803E-2</v>
      </c>
      <c r="AS139" s="17">
        <v>2.1801753312081298E-2</v>
      </c>
      <c r="AT139" s="17"/>
      <c r="AU139" s="17">
        <v>4.9739030338821801E-2</v>
      </c>
      <c r="AV139" s="17">
        <v>2.05562730442066E-2</v>
      </c>
      <c r="AW139" s="17"/>
      <c r="AX139" s="17">
        <v>3.4233176704782597E-2</v>
      </c>
      <c r="AY139" s="17">
        <v>2.8463059535026099E-2</v>
      </c>
      <c r="AZ139" s="17"/>
      <c r="BA139" s="17">
        <v>4.7476179752123697E-2</v>
      </c>
      <c r="BB139" s="17">
        <v>1.9197130010790299E-2</v>
      </c>
      <c r="BC139" s="17">
        <v>1.47032156183604E-2</v>
      </c>
      <c r="BD139" s="17"/>
      <c r="BE139" s="17">
        <v>3.3033879877703599E-2</v>
      </c>
      <c r="BF139" s="17">
        <v>2.88420721724565E-2</v>
      </c>
      <c r="BG139" s="17">
        <v>5.4837905334528996E-3</v>
      </c>
    </row>
    <row r="140" spans="2:59" x14ac:dyDescent="0.3">
      <c r="B140" t="s">
        <v>161</v>
      </c>
      <c r="C140" s="17">
        <v>1.9036593588960302E-2</v>
      </c>
      <c r="D140" s="17">
        <v>2.0319466259911101E-2</v>
      </c>
      <c r="E140" s="17">
        <v>1.7833118387672701E-2</v>
      </c>
      <c r="F140" s="17"/>
      <c r="G140" s="17">
        <v>1.36611695341639E-2</v>
      </c>
      <c r="H140" s="17">
        <v>2.5939466865321201E-2</v>
      </c>
      <c r="I140" s="17">
        <v>1.37279466950704E-2</v>
      </c>
      <c r="J140" s="17">
        <v>2.2829644534626901E-2</v>
      </c>
      <c r="K140" s="17"/>
      <c r="L140" s="17">
        <v>4.0099194607942E-2</v>
      </c>
      <c r="M140" s="17">
        <v>1.1386394616993501E-2</v>
      </c>
      <c r="N140" s="17">
        <v>1.17804813256861E-2</v>
      </c>
      <c r="O140" s="17">
        <v>1.06954682022589E-2</v>
      </c>
      <c r="P140" s="17"/>
      <c r="Q140" s="17">
        <v>3.7028449094509301E-2</v>
      </c>
      <c r="R140" s="17">
        <v>2.4253471061758701E-2</v>
      </c>
      <c r="S140" s="17">
        <v>0</v>
      </c>
      <c r="T140" s="17">
        <v>1.06247013900769E-2</v>
      </c>
      <c r="U140" s="17">
        <v>6.1597908019976099E-3</v>
      </c>
      <c r="V140" s="17">
        <v>2.4389823856891799E-2</v>
      </c>
      <c r="W140" s="17">
        <v>3.13484540508479E-2</v>
      </c>
      <c r="X140" s="17">
        <v>2.7306491804085999E-3</v>
      </c>
      <c r="Y140" s="17">
        <v>1.3901283593514601E-2</v>
      </c>
      <c r="Z140" s="17"/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5.3694905591138101E-3</v>
      </c>
      <c r="AH140" s="17">
        <v>5.6613683530665204E-3</v>
      </c>
      <c r="AI140" s="17">
        <v>3.2329735156860898E-2</v>
      </c>
      <c r="AJ140" s="17">
        <v>2.1332680739382801E-2</v>
      </c>
      <c r="AK140" s="17">
        <v>9.3069558420667102E-3</v>
      </c>
      <c r="AL140" s="17">
        <v>2.5929957276932002E-2</v>
      </c>
      <c r="AM140" s="17">
        <v>1.7024581063500199E-2</v>
      </c>
      <c r="AN140" s="17">
        <v>8.4523083468200699E-2</v>
      </c>
      <c r="AO140" s="17">
        <v>7.7602543081716505E-2</v>
      </c>
      <c r="AP140" s="17">
        <v>6.0313652119469999E-2</v>
      </c>
      <c r="AQ140" s="17"/>
      <c r="AR140" s="17">
        <v>1.9254047693908299E-2</v>
      </c>
      <c r="AS140" s="17">
        <v>1.8247620552829701E-2</v>
      </c>
      <c r="AT140" s="17"/>
      <c r="AU140" s="17">
        <v>3.1221732058422401E-2</v>
      </c>
      <c r="AV140" s="17">
        <v>1.38155687842386E-2</v>
      </c>
      <c r="AW140" s="17"/>
      <c r="AX140" s="17">
        <v>1.6902579423547E-2</v>
      </c>
      <c r="AY140" s="17">
        <v>1.98736516580609E-2</v>
      </c>
      <c r="AZ140" s="17"/>
      <c r="BA140" s="17">
        <v>3.2929468976364902E-2</v>
      </c>
      <c r="BB140" s="17">
        <v>1.01041801122491E-2</v>
      </c>
      <c r="BC140" s="17">
        <v>9.6966367645452793E-3</v>
      </c>
      <c r="BD140" s="17"/>
      <c r="BE140" s="17">
        <v>2.4731226239171102E-2</v>
      </c>
      <c r="BF140" s="17">
        <v>6.3758946292578897E-3</v>
      </c>
      <c r="BG140" s="17">
        <v>1.54717802854741E-2</v>
      </c>
    </row>
    <row r="141" spans="2:59" x14ac:dyDescent="0.3">
      <c r="B141" t="s">
        <v>162</v>
      </c>
      <c r="C141" s="17">
        <v>1.14911328883086E-2</v>
      </c>
      <c r="D141" s="17">
        <v>1.45166757545472E-2</v>
      </c>
      <c r="E141" s="17">
        <v>8.5193078184080499E-3</v>
      </c>
      <c r="F141" s="17"/>
      <c r="G141" s="17">
        <v>5.8366983270303902E-3</v>
      </c>
      <c r="H141" s="17">
        <v>1.1093515789496401E-2</v>
      </c>
      <c r="I141" s="17">
        <v>1.5843013702508499E-2</v>
      </c>
      <c r="J141" s="17">
        <v>1.2920090595372E-2</v>
      </c>
      <c r="K141" s="17"/>
      <c r="L141" s="17">
        <v>2.77527610328447E-2</v>
      </c>
      <c r="M141" s="17">
        <v>1.1370773514008699E-2</v>
      </c>
      <c r="N141" s="17">
        <v>2.3405397908658298E-3</v>
      </c>
      <c r="O141" s="17">
        <v>2.1615349705483501E-3</v>
      </c>
      <c r="P141" s="17"/>
      <c r="Q141" s="17">
        <v>3.5890279624653097E-2</v>
      </c>
      <c r="R141" s="17">
        <v>7.8871724798655705E-3</v>
      </c>
      <c r="S141" s="17">
        <v>4.9164474388806896E-3</v>
      </c>
      <c r="T141" s="17">
        <v>8.8181474555079804E-3</v>
      </c>
      <c r="U141" s="17">
        <v>5.6326506527249499E-3</v>
      </c>
      <c r="V141" s="17">
        <v>6.1859799152734398E-3</v>
      </c>
      <c r="W141" s="17">
        <v>5.4037117708534196E-3</v>
      </c>
      <c r="X141" s="17">
        <v>2.50282954118159E-2</v>
      </c>
      <c r="Y141" s="17">
        <v>9.2479427209585805E-4</v>
      </c>
      <c r="Z141" s="17"/>
      <c r="AA141" s="17">
        <v>0</v>
      </c>
      <c r="AB141" s="17">
        <v>0</v>
      </c>
      <c r="AC141" s="17">
        <v>0</v>
      </c>
      <c r="AD141" s="17">
        <v>0</v>
      </c>
      <c r="AE141" s="17">
        <v>1.3346679190081799E-2</v>
      </c>
      <c r="AF141" s="17">
        <v>0</v>
      </c>
      <c r="AG141" s="17">
        <v>7.5767215871000099E-3</v>
      </c>
      <c r="AH141" s="17">
        <v>0</v>
      </c>
      <c r="AI141" s="17">
        <v>2.1039317255070202E-3</v>
      </c>
      <c r="AJ141" s="17">
        <v>0</v>
      </c>
      <c r="AK141" s="17">
        <v>9.5963640412938898E-3</v>
      </c>
      <c r="AL141" s="17">
        <v>0</v>
      </c>
      <c r="AM141" s="17">
        <v>8.8618679625365893E-3</v>
      </c>
      <c r="AN141" s="17">
        <v>3.0972734563764499E-2</v>
      </c>
      <c r="AO141" s="17">
        <v>1.2537297726301799E-2</v>
      </c>
      <c r="AP141" s="17">
        <v>8.3777088726307597E-2</v>
      </c>
      <c r="AQ141" s="17"/>
      <c r="AR141" s="17">
        <v>1.1195051577851599E-2</v>
      </c>
      <c r="AS141" s="17">
        <v>1.25653833399557E-2</v>
      </c>
      <c r="AT141" s="17"/>
      <c r="AU141" s="17">
        <v>2.5531481287326699E-2</v>
      </c>
      <c r="AV141" s="17">
        <v>5.2501658984826201E-3</v>
      </c>
      <c r="AW141" s="17"/>
      <c r="AX141" s="17">
        <v>1.0869782420631901E-2</v>
      </c>
      <c r="AY141" s="17">
        <v>1.1834867798640099E-2</v>
      </c>
      <c r="AZ141" s="17"/>
      <c r="BA141" s="17">
        <v>2.2712123031600299E-2</v>
      </c>
      <c r="BB141" s="17">
        <v>4.2014312505288904E-3</v>
      </c>
      <c r="BC141" s="17">
        <v>4.0701309402499403E-3</v>
      </c>
      <c r="BD141" s="17"/>
      <c r="BE141" s="17">
        <v>1.6297962540884E-2</v>
      </c>
      <c r="BF141" s="17">
        <v>1.8708441086699901E-3</v>
      </c>
      <c r="BG141" s="17">
        <v>5.4923471260497798E-3</v>
      </c>
    </row>
    <row r="142" spans="2:59" x14ac:dyDescent="0.3">
      <c r="B142" t="s">
        <v>163</v>
      </c>
      <c r="C142" s="17">
        <v>4.2571616114748098E-3</v>
      </c>
      <c r="D142" s="17">
        <v>2.8465178587543799E-3</v>
      </c>
      <c r="E142" s="17">
        <v>5.6811943835787301E-3</v>
      </c>
      <c r="F142" s="17"/>
      <c r="G142" s="17">
        <v>9.0083146906200905E-3</v>
      </c>
      <c r="H142" s="17">
        <v>1.77727189934204E-3</v>
      </c>
      <c r="I142" s="17">
        <v>5.3162103200560303E-3</v>
      </c>
      <c r="J142" s="17">
        <v>1.0777046662864801E-3</v>
      </c>
      <c r="K142" s="17"/>
      <c r="L142" s="17">
        <v>7.5096769290822997E-3</v>
      </c>
      <c r="M142" s="17">
        <v>6.3925873471919904E-3</v>
      </c>
      <c r="N142" s="17">
        <v>2.6013576440230501E-3</v>
      </c>
      <c r="O142" s="17">
        <v>0</v>
      </c>
      <c r="P142" s="17"/>
      <c r="Q142" s="17">
        <v>1.9575190928475102E-2</v>
      </c>
      <c r="R142" s="17">
        <v>0</v>
      </c>
      <c r="S142" s="17">
        <v>0</v>
      </c>
      <c r="T142" s="17">
        <v>0</v>
      </c>
      <c r="U142" s="17">
        <v>0</v>
      </c>
      <c r="V142" s="17">
        <v>2.8510545030302598E-3</v>
      </c>
      <c r="W142" s="17">
        <v>0</v>
      </c>
      <c r="X142" s="17">
        <v>1.45524790167875E-2</v>
      </c>
      <c r="Y142" s="17">
        <v>9.2479427209585805E-4</v>
      </c>
      <c r="Z142" s="17"/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7.0655350047326704E-3</v>
      </c>
      <c r="AG142" s="17">
        <v>0</v>
      </c>
      <c r="AH142" s="17">
        <v>7.8269498210090608E-3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3.0657433051426799E-3</v>
      </c>
      <c r="AP142" s="17">
        <v>3.6916619263389197E-2</v>
      </c>
      <c r="AQ142" s="17"/>
      <c r="AR142" s="17">
        <v>4.69329644327535E-3</v>
      </c>
      <c r="AS142" s="17">
        <v>2.6747650754776501E-3</v>
      </c>
      <c r="AT142" s="17"/>
      <c r="AU142" s="17">
        <v>1.0356596549129699E-2</v>
      </c>
      <c r="AV142" s="17">
        <v>1.53011536775952E-3</v>
      </c>
      <c r="AW142" s="17"/>
      <c r="AX142" s="17">
        <v>1.15075679920971E-2</v>
      </c>
      <c r="AY142" s="17">
        <v>2.3708232623042701E-3</v>
      </c>
      <c r="AZ142" s="17"/>
      <c r="BA142" s="17">
        <v>7.6332841806242202E-3</v>
      </c>
      <c r="BB142" s="17">
        <v>0</v>
      </c>
      <c r="BC142" s="17">
        <v>5.3927119712600998E-3</v>
      </c>
      <c r="BD142" s="17"/>
      <c r="BE142" s="17">
        <v>3.3088037734866202E-3</v>
      </c>
      <c r="BF142" s="17">
        <v>7.3973386632309804E-3</v>
      </c>
      <c r="BG142" s="17">
        <v>1.9588197329667599E-3</v>
      </c>
    </row>
    <row r="143" spans="2:59" x14ac:dyDescent="0.3">
      <c r="B143" t="s">
        <v>164</v>
      </c>
      <c r="C143" s="17">
        <v>6.6526709519987796E-3</v>
      </c>
      <c r="D143" s="17">
        <v>4.73192480265549E-3</v>
      </c>
      <c r="E143" s="17">
        <v>8.5950698339384395E-3</v>
      </c>
      <c r="F143" s="17"/>
      <c r="G143" s="17">
        <v>5.0953051791406403E-3</v>
      </c>
      <c r="H143" s="17">
        <v>1.31816554491956E-2</v>
      </c>
      <c r="I143" s="17">
        <v>4.84395063437213E-3</v>
      </c>
      <c r="J143" s="17">
        <v>3.1558130498861399E-3</v>
      </c>
      <c r="K143" s="17"/>
      <c r="L143" s="17">
        <v>1.7888746013995E-2</v>
      </c>
      <c r="M143" s="17">
        <v>4.0081865680018196E-3</v>
      </c>
      <c r="N143" s="17">
        <v>3.5827415970666101E-3</v>
      </c>
      <c r="O143" s="17">
        <v>0</v>
      </c>
      <c r="P143" s="17"/>
      <c r="Q143" s="17">
        <v>1.63781039006346E-2</v>
      </c>
      <c r="R143" s="17">
        <v>8.8532473026568994E-3</v>
      </c>
      <c r="S143" s="17">
        <v>0</v>
      </c>
      <c r="T143" s="17">
        <v>3.0819724433560798E-3</v>
      </c>
      <c r="U143" s="17">
        <v>9.8952544422841893E-3</v>
      </c>
      <c r="V143" s="17">
        <v>8.9919460749461194E-3</v>
      </c>
      <c r="W143" s="17">
        <v>0</v>
      </c>
      <c r="X143" s="17">
        <v>0</v>
      </c>
      <c r="Y143" s="17">
        <v>3.7832860374140799E-3</v>
      </c>
      <c r="Z143" s="17"/>
      <c r="AA143" s="17">
        <v>0</v>
      </c>
      <c r="AB143" s="17">
        <v>0</v>
      </c>
      <c r="AC143" s="17">
        <v>0</v>
      </c>
      <c r="AD143" s="17">
        <v>0</v>
      </c>
      <c r="AE143" s="17">
        <v>4.9346246592833097E-3</v>
      </c>
      <c r="AF143" s="17">
        <v>0</v>
      </c>
      <c r="AG143" s="17">
        <v>0</v>
      </c>
      <c r="AH143" s="17">
        <v>0</v>
      </c>
      <c r="AI143" s="17">
        <v>1.3705624786020601E-2</v>
      </c>
      <c r="AJ143" s="17">
        <v>7.0347377113031302E-3</v>
      </c>
      <c r="AK143" s="17">
        <v>0</v>
      </c>
      <c r="AL143" s="17">
        <v>0</v>
      </c>
      <c r="AM143" s="17">
        <v>1.17120875348162E-2</v>
      </c>
      <c r="AN143" s="17">
        <v>0</v>
      </c>
      <c r="AO143" s="17">
        <v>4.6829991884685396E-3</v>
      </c>
      <c r="AP143" s="17">
        <v>5.2099507235981703E-2</v>
      </c>
      <c r="AQ143" s="17"/>
      <c r="AR143" s="17">
        <v>5.8916093522418597E-3</v>
      </c>
      <c r="AS143" s="17">
        <v>9.4139758314187201E-3</v>
      </c>
      <c r="AT143" s="17"/>
      <c r="AU143" s="17">
        <v>1.2664385325330599E-2</v>
      </c>
      <c r="AV143" s="17">
        <v>4.0177793344122999E-3</v>
      </c>
      <c r="AW143" s="17"/>
      <c r="AX143" s="17">
        <v>1.18642154866446E-2</v>
      </c>
      <c r="AY143" s="17">
        <v>5.5019801229830197E-3</v>
      </c>
      <c r="AZ143" s="17"/>
      <c r="BA143" s="17">
        <v>1.29218209812325E-2</v>
      </c>
      <c r="BB143" s="17">
        <v>3.0169115015499801E-3</v>
      </c>
      <c r="BC143" s="17">
        <v>1.79338317634244E-3</v>
      </c>
      <c r="BD143" s="17"/>
      <c r="BE143" s="17">
        <v>8.7422528834065708E-3</v>
      </c>
      <c r="BF143" s="17">
        <v>2.3469629774915098E-3</v>
      </c>
      <c r="BG143" s="17">
        <v>4.3915685779732502E-3</v>
      </c>
    </row>
    <row r="144" spans="2:59" x14ac:dyDescent="0.3">
      <c r="B144" t="s">
        <v>165</v>
      </c>
      <c r="C144" s="17">
        <v>0.17030605736190399</v>
      </c>
      <c r="D144" s="17">
        <v>0.16667245848172599</v>
      </c>
      <c r="E144" s="17">
        <v>0.17265423674408401</v>
      </c>
      <c r="F144" s="17"/>
      <c r="G144" s="17">
        <v>0.21740914973810599</v>
      </c>
      <c r="H144" s="17">
        <v>0.15915378655738099</v>
      </c>
      <c r="I144" s="17">
        <v>0.120048856937643</v>
      </c>
      <c r="J144" s="17">
        <v>0.18650669769047901</v>
      </c>
      <c r="K144" s="17"/>
      <c r="L144" s="17">
        <v>0.135837036491539</v>
      </c>
      <c r="M144" s="17">
        <v>0.154864487917411</v>
      </c>
      <c r="N144" s="17">
        <v>0.19278707943510601</v>
      </c>
      <c r="O144" s="17">
        <v>0.20404932363384901</v>
      </c>
      <c r="P144" s="17"/>
      <c r="Q144" s="17">
        <v>0.14575275420202899</v>
      </c>
      <c r="R144" s="17">
        <v>0.16943064896114801</v>
      </c>
      <c r="S144" s="17">
        <v>0.17931264704625299</v>
      </c>
      <c r="T144" s="17">
        <v>0.18382652815387299</v>
      </c>
      <c r="U144" s="17">
        <v>0.18257862268293501</v>
      </c>
      <c r="V144" s="17">
        <v>0.20105134134629801</v>
      </c>
      <c r="W144" s="17">
        <v>0.16230880270387199</v>
      </c>
      <c r="X144" s="17">
        <v>0.14398348234726099</v>
      </c>
      <c r="Y144" s="17">
        <v>0.167267193277192</v>
      </c>
      <c r="Z144" s="17"/>
      <c r="AA144" s="17">
        <v>0.46460792962396302</v>
      </c>
      <c r="AB144" s="17">
        <v>0.17645212669472701</v>
      </c>
      <c r="AC144" s="17">
        <v>0.12391316965383101</v>
      </c>
      <c r="AD144" s="17">
        <v>0.24082162458121001</v>
      </c>
      <c r="AE144" s="17">
        <v>0.18181093544615601</v>
      </c>
      <c r="AF144" s="17">
        <v>0.16054364678318001</v>
      </c>
      <c r="AG144" s="17">
        <v>0.18511163978345499</v>
      </c>
      <c r="AH144" s="17">
        <v>0.162712515317194</v>
      </c>
      <c r="AI144" s="17">
        <v>0.200994568838157</v>
      </c>
      <c r="AJ144" s="17">
        <v>0.14882859947486199</v>
      </c>
      <c r="AK144" s="17">
        <v>0.14038536050268</v>
      </c>
      <c r="AL144" s="17">
        <v>0.13012956007106599</v>
      </c>
      <c r="AM144" s="17">
        <v>0.14245661808287699</v>
      </c>
      <c r="AN144" s="17">
        <v>7.4528364531849106E-2</v>
      </c>
      <c r="AO144" s="17">
        <v>0.16249379821972701</v>
      </c>
      <c r="AP144" s="17">
        <v>6.7862049999236507E-2</v>
      </c>
      <c r="AQ144" s="17"/>
      <c r="AR144" s="17">
        <v>0.169220734980466</v>
      </c>
      <c r="AS144" s="17">
        <v>0.17424385423480701</v>
      </c>
      <c r="AT144" s="17"/>
      <c r="AU144" s="17">
        <v>0.145234980951334</v>
      </c>
      <c r="AV144" s="17">
        <v>0.179060842832346</v>
      </c>
      <c r="AW144" s="17"/>
      <c r="AX144" s="17">
        <v>0.185578751938412</v>
      </c>
      <c r="AY144" s="17">
        <v>0.16302731610280599</v>
      </c>
      <c r="AZ144" s="17"/>
      <c r="BA144" s="17">
        <v>0.155647784610739</v>
      </c>
      <c r="BB144" s="17">
        <v>0.15794823094035099</v>
      </c>
      <c r="BC144" s="17">
        <v>0.21571060593993199</v>
      </c>
      <c r="BD144" s="17"/>
      <c r="BE144" s="17">
        <v>0.141407681957611</v>
      </c>
      <c r="BF144" s="17">
        <v>0.21364840962241999</v>
      </c>
      <c r="BG144" s="17">
        <v>0.24699907284177899</v>
      </c>
    </row>
    <row r="145" spans="2:59" x14ac:dyDescent="0.3"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</row>
    <row r="146" spans="2:59" x14ac:dyDescent="0.3">
      <c r="B146" s="6" t="s">
        <v>180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</row>
    <row r="147" spans="2:59" x14ac:dyDescent="0.3">
      <c r="B147" s="24" t="s">
        <v>86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</row>
    <row r="148" spans="2:59" x14ac:dyDescent="0.3">
      <c r="B148" t="s">
        <v>171</v>
      </c>
      <c r="C148" s="17">
        <v>0.13223376277120799</v>
      </c>
      <c r="D148" s="17">
        <v>0.13450726724342499</v>
      </c>
      <c r="E148" s="17">
        <v>0.13049470182583101</v>
      </c>
      <c r="F148" s="17"/>
      <c r="G148" s="17">
        <v>0.14416305775277899</v>
      </c>
      <c r="H148" s="17">
        <v>0.156450903888046</v>
      </c>
      <c r="I148" s="17">
        <v>0.11302141476779499</v>
      </c>
      <c r="J148" s="17">
        <v>0.11356355388686</v>
      </c>
      <c r="K148" s="17"/>
      <c r="L148" s="17">
        <v>0.21564556897756801</v>
      </c>
      <c r="M148" s="17">
        <v>0.12617668976778501</v>
      </c>
      <c r="N148" s="17">
        <v>8.2706280408466795E-2</v>
      </c>
      <c r="O148" s="17">
        <v>9.24517294630606E-2</v>
      </c>
      <c r="P148" s="17"/>
      <c r="Q148" s="17">
        <v>0.277148762922027</v>
      </c>
      <c r="R148" s="17">
        <v>7.2543948840920802E-2</v>
      </c>
      <c r="S148" s="17">
        <v>5.1564438245813499E-2</v>
      </c>
      <c r="T148" s="17">
        <v>0.114689706438489</v>
      </c>
      <c r="U148" s="17">
        <v>5.6441894694141397E-2</v>
      </c>
      <c r="V148" s="17">
        <v>0.123763656482431</v>
      </c>
      <c r="W148" s="17">
        <v>0.181005295415435</v>
      </c>
      <c r="X148" s="17">
        <v>0.105671890360394</v>
      </c>
      <c r="Y148" s="17">
        <v>0.13649457757903799</v>
      </c>
      <c r="Z148" s="17"/>
      <c r="AA148" s="17">
        <v>4.32690433696932E-2</v>
      </c>
      <c r="AB148" s="17">
        <v>5.2675319619513702E-2</v>
      </c>
      <c r="AC148" s="17">
        <v>0.12908195931517799</v>
      </c>
      <c r="AD148" s="17">
        <v>0.11069903684407401</v>
      </c>
      <c r="AE148" s="17">
        <v>0.10701759974854599</v>
      </c>
      <c r="AF148" s="17">
        <v>2.2782375687388799E-2</v>
      </c>
      <c r="AG148" s="17">
        <v>9.4479463540322994E-2</v>
      </c>
      <c r="AH148" s="17">
        <v>0.10532582085150601</v>
      </c>
      <c r="AI148" s="17">
        <v>8.8924119932224294E-2</v>
      </c>
      <c r="AJ148" s="17">
        <v>0.14660146330062099</v>
      </c>
      <c r="AK148" s="17">
        <v>0.14019975141199101</v>
      </c>
      <c r="AL148" s="17">
        <v>0.16754972036073801</v>
      </c>
      <c r="AM148" s="17">
        <v>0.146092421402685</v>
      </c>
      <c r="AN148" s="17">
        <v>0.195243396937961</v>
      </c>
      <c r="AO148" s="17">
        <v>9.7341322353708806E-2</v>
      </c>
      <c r="AP148" s="17">
        <v>0.40968129567917899</v>
      </c>
      <c r="AQ148" s="17"/>
      <c r="AR148" s="17">
        <v>8.4233529107195906E-2</v>
      </c>
      <c r="AS148" s="17">
        <v>0.30638954657644601</v>
      </c>
      <c r="AT148" s="17"/>
      <c r="AU148" s="17">
        <v>0.21397334453226</v>
      </c>
      <c r="AV148" s="17">
        <v>9.6403581546066E-2</v>
      </c>
      <c r="AW148" s="17"/>
      <c r="AX148" s="17">
        <v>0.117578476838922</v>
      </c>
      <c r="AY148" s="17">
        <v>0.137002845502805</v>
      </c>
      <c r="AZ148" s="17"/>
      <c r="BA148" s="17">
        <v>0.194842460275788</v>
      </c>
      <c r="BB148" s="17">
        <v>0.103278931836447</v>
      </c>
      <c r="BC148" s="17">
        <v>7.1701711341473198E-2</v>
      </c>
      <c r="BD148" s="17"/>
      <c r="BE148" s="17">
        <v>0.173908656631757</v>
      </c>
      <c r="BF148" s="17">
        <v>6.5438019500224903E-2</v>
      </c>
      <c r="BG148" s="17">
        <v>3.3661132479916402E-2</v>
      </c>
    </row>
    <row r="149" spans="2:59" x14ac:dyDescent="0.3">
      <c r="B149" t="s">
        <v>172</v>
      </c>
      <c r="C149" s="17">
        <v>0.173107676324883</v>
      </c>
      <c r="D149" s="17">
        <v>0.18466702710975699</v>
      </c>
      <c r="E149" s="17">
        <v>0.162270046251797</v>
      </c>
      <c r="F149" s="17"/>
      <c r="G149" s="17">
        <v>0.18023169974777201</v>
      </c>
      <c r="H149" s="17">
        <v>0.157100023659382</v>
      </c>
      <c r="I149" s="17">
        <v>0.17563426860119399</v>
      </c>
      <c r="J149" s="17">
        <v>0.181764736223472</v>
      </c>
      <c r="K149" s="17"/>
      <c r="L149" s="17">
        <v>0.224023364764319</v>
      </c>
      <c r="M149" s="17">
        <v>0.171984053033406</v>
      </c>
      <c r="N149" s="17">
        <v>0.161473456930319</v>
      </c>
      <c r="O149" s="17">
        <v>0.12997121358358901</v>
      </c>
      <c r="P149" s="17"/>
      <c r="Q149" s="17">
        <v>0.23840386276636999</v>
      </c>
      <c r="R149" s="17">
        <v>0.16180837302571599</v>
      </c>
      <c r="S149" s="17">
        <v>0.17713136367891</v>
      </c>
      <c r="T149" s="17">
        <v>0.14372987528803599</v>
      </c>
      <c r="U149" s="17">
        <v>0.18200781730972901</v>
      </c>
      <c r="V149" s="17">
        <v>0.15137817139452101</v>
      </c>
      <c r="W149" s="17">
        <v>0.13120981879364499</v>
      </c>
      <c r="X149" s="17">
        <v>0.19264833569247899</v>
      </c>
      <c r="Y149" s="17">
        <v>0.163936428022115</v>
      </c>
      <c r="Z149" s="17"/>
      <c r="AA149" s="17">
        <v>0.105949714075552</v>
      </c>
      <c r="AB149" s="17">
        <v>0.23178996373694399</v>
      </c>
      <c r="AC149" s="17">
        <v>0.129899437736026</v>
      </c>
      <c r="AD149" s="17">
        <v>0.124494180080974</v>
      </c>
      <c r="AE149" s="17">
        <v>0.122617651856465</v>
      </c>
      <c r="AF149" s="17">
        <v>0.168081920350141</v>
      </c>
      <c r="AG149" s="17">
        <v>0.15993842163126001</v>
      </c>
      <c r="AH149" s="17">
        <v>0.126271280281121</v>
      </c>
      <c r="AI149" s="17">
        <v>0.185276750374605</v>
      </c>
      <c r="AJ149" s="17">
        <v>0.15574521951566</v>
      </c>
      <c r="AK149" s="17">
        <v>0.16364828661460401</v>
      </c>
      <c r="AL149" s="17">
        <v>0.19067654874233</v>
      </c>
      <c r="AM149" s="17">
        <v>0.18447036630828401</v>
      </c>
      <c r="AN149" s="17">
        <v>0.218532093480308</v>
      </c>
      <c r="AO149" s="17">
        <v>0.21943326639100399</v>
      </c>
      <c r="AP149" s="17">
        <v>0.28934662506902198</v>
      </c>
      <c r="AQ149" s="17"/>
      <c r="AR149" s="17">
        <v>0.148066890211559</v>
      </c>
      <c r="AS149" s="17">
        <v>0.26396135347968303</v>
      </c>
      <c r="AT149" s="17"/>
      <c r="AU149" s="17">
        <v>0.22467535916481099</v>
      </c>
      <c r="AV149" s="17">
        <v>0.150774999664745</v>
      </c>
      <c r="AW149" s="17"/>
      <c r="AX149" s="17">
        <v>0.18050691477553699</v>
      </c>
      <c r="AY149" s="17">
        <v>0.172553042482048</v>
      </c>
      <c r="AZ149" s="17"/>
      <c r="BA149" s="17">
        <v>0.22593059256137099</v>
      </c>
      <c r="BB149" s="17">
        <v>0.14439193706768999</v>
      </c>
      <c r="BC149" s="17">
        <v>0.12903274555602201</v>
      </c>
      <c r="BD149" s="17"/>
      <c r="BE149" s="17">
        <v>0.20939086548736499</v>
      </c>
      <c r="BF149" s="17">
        <v>0.118431273865079</v>
      </c>
      <c r="BG149" s="17">
        <v>7.7539849937678998E-2</v>
      </c>
    </row>
    <row r="150" spans="2:59" x14ac:dyDescent="0.3">
      <c r="B150" t="s">
        <v>173</v>
      </c>
      <c r="C150" s="17">
        <v>0.227594004270323</v>
      </c>
      <c r="D150" s="17">
        <v>0.22010628861530299</v>
      </c>
      <c r="E150" s="17">
        <v>0.23597224997133801</v>
      </c>
      <c r="F150" s="17"/>
      <c r="G150" s="17">
        <v>0.17854420911990601</v>
      </c>
      <c r="H150" s="17">
        <v>0.227815828698892</v>
      </c>
      <c r="I150" s="17">
        <v>0.26315846477434301</v>
      </c>
      <c r="J150" s="17">
        <v>0.239278423747395</v>
      </c>
      <c r="K150" s="17"/>
      <c r="L150" s="17">
        <v>0.22565469763759699</v>
      </c>
      <c r="M150" s="17">
        <v>0.20876156664034501</v>
      </c>
      <c r="N150" s="17">
        <v>0.24361852578489701</v>
      </c>
      <c r="O150" s="17">
        <v>0.23358625615603401</v>
      </c>
      <c r="P150" s="17"/>
      <c r="Q150" s="17">
        <v>0.19428885396378601</v>
      </c>
      <c r="R150" s="17">
        <v>0.230842895953217</v>
      </c>
      <c r="S150" s="17">
        <v>0.18915292900357</v>
      </c>
      <c r="T150" s="17">
        <v>0.224420522330609</v>
      </c>
      <c r="U150" s="17">
        <v>0.25803595798522</v>
      </c>
      <c r="V150" s="17">
        <v>0.27469245041811302</v>
      </c>
      <c r="W150" s="17">
        <v>0.21043181200771899</v>
      </c>
      <c r="X150" s="17">
        <v>0.272696921096795</v>
      </c>
      <c r="Y150" s="17">
        <v>0.235260730421266</v>
      </c>
      <c r="Z150" s="17"/>
      <c r="AA150" s="17">
        <v>0.32771825393774601</v>
      </c>
      <c r="AB150" s="17">
        <v>0.20662585129681699</v>
      </c>
      <c r="AC150" s="17">
        <v>0.30197449440344498</v>
      </c>
      <c r="AD150" s="17">
        <v>0.23596185971150099</v>
      </c>
      <c r="AE150" s="17">
        <v>0.26236978733141397</v>
      </c>
      <c r="AF150" s="17">
        <v>0.22351140148203999</v>
      </c>
      <c r="AG150" s="17">
        <v>0.22448909566435299</v>
      </c>
      <c r="AH150" s="17">
        <v>0.20274105140804499</v>
      </c>
      <c r="AI150" s="17">
        <v>0.183512347493059</v>
      </c>
      <c r="AJ150" s="17">
        <v>0.209841365645202</v>
      </c>
      <c r="AK150" s="17">
        <v>0.21598879007039401</v>
      </c>
      <c r="AL150" s="17">
        <v>0.17379262111426799</v>
      </c>
      <c r="AM150" s="17">
        <v>0.28803472085312098</v>
      </c>
      <c r="AN150" s="17">
        <v>0.19887077244029</v>
      </c>
      <c r="AO150" s="17">
        <v>0.297773757193176</v>
      </c>
      <c r="AP150" s="17">
        <v>0.18448984945872501</v>
      </c>
      <c r="AQ150" s="17"/>
      <c r="AR150" s="17">
        <v>0.239171824400018</v>
      </c>
      <c r="AS150" s="17">
        <v>0.185587035021862</v>
      </c>
      <c r="AT150" s="17"/>
      <c r="AU150" s="17">
        <v>0.20526165585105799</v>
      </c>
      <c r="AV150" s="17">
        <v>0.236203304532005</v>
      </c>
      <c r="AW150" s="17"/>
      <c r="AX150" s="17">
        <v>0.20409339661349299</v>
      </c>
      <c r="AY150" s="17">
        <v>0.23583203316380999</v>
      </c>
      <c r="AZ150" s="17"/>
      <c r="BA150" s="17">
        <v>0.21334813237269101</v>
      </c>
      <c r="BB150" s="17">
        <v>0.24518350640897099</v>
      </c>
      <c r="BC150" s="17">
        <v>0.223412827182428</v>
      </c>
      <c r="BD150" s="17"/>
      <c r="BE150" s="17">
        <v>0.24183316724311199</v>
      </c>
      <c r="BF150" s="17">
        <v>0.21502070003006099</v>
      </c>
      <c r="BG150" s="17">
        <v>0.16518571372055399</v>
      </c>
    </row>
    <row r="151" spans="2:59" x14ac:dyDescent="0.3">
      <c r="B151" t="s">
        <v>174</v>
      </c>
      <c r="C151" s="17">
        <v>0.199574694129734</v>
      </c>
      <c r="D151" s="17">
        <v>0.19863671682356401</v>
      </c>
      <c r="E151" s="17">
        <v>0.20017256715804499</v>
      </c>
      <c r="F151" s="17"/>
      <c r="G151" s="17">
        <v>0.17221246995238301</v>
      </c>
      <c r="H151" s="17">
        <v>0.218498661365957</v>
      </c>
      <c r="I151" s="17">
        <v>0.20105632948295199</v>
      </c>
      <c r="J151" s="17">
        <v>0.20618996691008601</v>
      </c>
      <c r="K151" s="17"/>
      <c r="L151" s="17">
        <v>0.16590778456313601</v>
      </c>
      <c r="M151" s="17">
        <v>0.22506806061969101</v>
      </c>
      <c r="N151" s="17">
        <v>0.222572243946732</v>
      </c>
      <c r="O151" s="17">
        <v>0.189566813775252</v>
      </c>
      <c r="P151" s="17"/>
      <c r="Q151" s="17">
        <v>0.13706999941135201</v>
      </c>
      <c r="R151" s="17">
        <v>0.245525490671504</v>
      </c>
      <c r="S151" s="17">
        <v>0.239694829107645</v>
      </c>
      <c r="T151" s="17">
        <v>0.21948045258229401</v>
      </c>
      <c r="U151" s="17">
        <v>0.242059624138556</v>
      </c>
      <c r="V151" s="17">
        <v>0.19426084925946199</v>
      </c>
      <c r="W151" s="17">
        <v>0.16339083043701699</v>
      </c>
      <c r="X151" s="17">
        <v>0.122682875389233</v>
      </c>
      <c r="Y151" s="17">
        <v>0.20408077731480601</v>
      </c>
      <c r="Z151" s="17"/>
      <c r="AA151" s="17">
        <v>6.90705876487578E-2</v>
      </c>
      <c r="AB151" s="17">
        <v>0.30988645446152002</v>
      </c>
      <c r="AC151" s="17">
        <v>0.15105749856850301</v>
      </c>
      <c r="AD151" s="17">
        <v>0.18928835781464401</v>
      </c>
      <c r="AE151" s="17">
        <v>0.19625297175915099</v>
      </c>
      <c r="AF151" s="17">
        <v>0.22018591485536701</v>
      </c>
      <c r="AG151" s="17">
        <v>0.19106865574491599</v>
      </c>
      <c r="AH151" s="17">
        <v>0.19677661955041001</v>
      </c>
      <c r="AI151" s="17">
        <v>0.25670707457387698</v>
      </c>
      <c r="AJ151" s="17">
        <v>0.25617125751224301</v>
      </c>
      <c r="AK151" s="17">
        <v>0.22597818651262899</v>
      </c>
      <c r="AL151" s="17">
        <v>0.241324226844953</v>
      </c>
      <c r="AM151" s="17">
        <v>0.158088718128192</v>
      </c>
      <c r="AN151" s="17">
        <v>0.17139967465271</v>
      </c>
      <c r="AO151" s="17">
        <v>0.21305946750077401</v>
      </c>
      <c r="AP151" s="17">
        <v>5.9073497610141502E-2</v>
      </c>
      <c r="AQ151" s="17"/>
      <c r="AR151" s="17">
        <v>0.23054885257511301</v>
      </c>
      <c r="AS151" s="17">
        <v>8.71933903318933E-2</v>
      </c>
      <c r="AT151" s="17"/>
      <c r="AU151" s="17">
        <v>0.147330146051181</v>
      </c>
      <c r="AV151" s="17">
        <v>0.226085951467176</v>
      </c>
      <c r="AW151" s="17"/>
      <c r="AX151" s="17">
        <v>0.20192946051139399</v>
      </c>
      <c r="AY151" s="17">
        <v>0.193553809789281</v>
      </c>
      <c r="AZ151" s="17"/>
      <c r="BA151" s="17">
        <v>0.158368218603606</v>
      </c>
      <c r="BB151" s="17">
        <v>0.23054685627537999</v>
      </c>
      <c r="BC151" s="17">
        <v>0.219967995830298</v>
      </c>
      <c r="BD151" s="17"/>
      <c r="BE151" s="17">
        <v>0.18088886734635101</v>
      </c>
      <c r="BF151" s="17">
        <v>0.23383846387103899</v>
      </c>
      <c r="BG151" s="17">
        <v>0.231677981242977</v>
      </c>
    </row>
    <row r="152" spans="2:59" x14ac:dyDescent="0.3">
      <c r="B152" t="s">
        <v>175</v>
      </c>
      <c r="C152" s="17">
        <v>0.12506341598781301</v>
      </c>
      <c r="D152" s="17">
        <v>0.117806948842967</v>
      </c>
      <c r="E152" s="17">
        <v>0.13175795446278299</v>
      </c>
      <c r="F152" s="17"/>
      <c r="G152" s="17">
        <v>0.114640711436979</v>
      </c>
      <c r="H152" s="17">
        <v>0.11317880578363999</v>
      </c>
      <c r="I152" s="17">
        <v>0.13470277107456499</v>
      </c>
      <c r="J152" s="17">
        <v>0.13871973318820299</v>
      </c>
      <c r="K152" s="17"/>
      <c r="L152" s="17">
        <v>7.0238062960458897E-2</v>
      </c>
      <c r="M152" s="17">
        <v>0.12621909853559701</v>
      </c>
      <c r="N152" s="17">
        <v>0.12851871826286301</v>
      </c>
      <c r="O152" s="17">
        <v>0.18017500889663299</v>
      </c>
      <c r="P152" s="17"/>
      <c r="Q152" s="17">
        <v>5.69307473771693E-2</v>
      </c>
      <c r="R152" s="17">
        <v>0.138016722283303</v>
      </c>
      <c r="S152" s="17">
        <v>0.21475567564937201</v>
      </c>
      <c r="T152" s="17">
        <v>0.163716678303441</v>
      </c>
      <c r="U152" s="17">
        <v>0.111858261822293</v>
      </c>
      <c r="V152" s="17">
        <v>8.7016145551305199E-2</v>
      </c>
      <c r="W152" s="17">
        <v>0.11187616562517901</v>
      </c>
      <c r="X152" s="17">
        <v>0.154230936700403</v>
      </c>
      <c r="Y152" s="17">
        <v>0.128343831523893</v>
      </c>
      <c r="Z152" s="17"/>
      <c r="AA152" s="17">
        <v>9.7643323731957707E-2</v>
      </c>
      <c r="AB152" s="17">
        <v>6.7124624340007294E-2</v>
      </c>
      <c r="AC152" s="17">
        <v>0.12827511023406499</v>
      </c>
      <c r="AD152" s="17">
        <v>0.182449515063412</v>
      </c>
      <c r="AE152" s="17">
        <v>0.176124590346798</v>
      </c>
      <c r="AF152" s="17">
        <v>0.19057859114370901</v>
      </c>
      <c r="AG152" s="17">
        <v>0.174541396326929</v>
      </c>
      <c r="AH152" s="17">
        <v>0.167933410804321</v>
      </c>
      <c r="AI152" s="17">
        <v>0.16167287096632399</v>
      </c>
      <c r="AJ152" s="17">
        <v>8.9618311218249203E-2</v>
      </c>
      <c r="AK152" s="17">
        <v>9.6732633361620801E-2</v>
      </c>
      <c r="AL152" s="17">
        <v>8.3553220617700305E-2</v>
      </c>
      <c r="AM152" s="17">
        <v>7.5407468171454203E-2</v>
      </c>
      <c r="AN152" s="17">
        <v>0.127906317758331</v>
      </c>
      <c r="AO152" s="17">
        <v>7.5752739927264695E-2</v>
      </c>
      <c r="AP152" s="17">
        <v>8.4187623837132502E-3</v>
      </c>
      <c r="AQ152" s="17"/>
      <c r="AR152" s="17">
        <v>0.144165975946455</v>
      </c>
      <c r="AS152" s="17">
        <v>5.5754976250401302E-2</v>
      </c>
      <c r="AT152" s="17"/>
      <c r="AU152" s="17">
        <v>0.102984754093561</v>
      </c>
      <c r="AV152" s="17">
        <v>0.13510856967183399</v>
      </c>
      <c r="AW152" s="17"/>
      <c r="AX152" s="17">
        <v>0.147858140817548</v>
      </c>
      <c r="AY152" s="17">
        <v>0.118902398356105</v>
      </c>
      <c r="AZ152" s="17"/>
      <c r="BA152" s="17">
        <v>8.1940272419921495E-2</v>
      </c>
      <c r="BB152" s="17">
        <v>0.14198909952764899</v>
      </c>
      <c r="BC152" s="17">
        <v>0.171681125056937</v>
      </c>
      <c r="BD152" s="17"/>
      <c r="BE152" s="17">
        <v>7.1455540763183903E-2</v>
      </c>
      <c r="BF152" s="17">
        <v>0.18271184213118699</v>
      </c>
      <c r="BG152" s="17">
        <v>0.33111332511287001</v>
      </c>
    </row>
    <row r="153" spans="2:59" x14ac:dyDescent="0.3">
      <c r="B153" t="s">
        <v>83</v>
      </c>
      <c r="C153" s="17">
        <v>0.142426446516039</v>
      </c>
      <c r="D153" s="17">
        <v>0.144275751364984</v>
      </c>
      <c r="E153" s="17">
        <v>0.13933248033020601</v>
      </c>
      <c r="F153" s="17"/>
      <c r="G153" s="17">
        <v>0.21020785199018099</v>
      </c>
      <c r="H153" s="17">
        <v>0.126955776604082</v>
      </c>
      <c r="I153" s="17">
        <v>0.112426751299151</v>
      </c>
      <c r="J153" s="17">
        <v>0.120483586043983</v>
      </c>
      <c r="K153" s="17"/>
      <c r="L153" s="17">
        <v>9.8530521096920495E-2</v>
      </c>
      <c r="M153" s="17">
        <v>0.14179053140317599</v>
      </c>
      <c r="N153" s="17">
        <v>0.16111077466672299</v>
      </c>
      <c r="O153" s="17">
        <v>0.174248978125432</v>
      </c>
      <c r="P153" s="17"/>
      <c r="Q153" s="17">
        <v>9.6157773559295695E-2</v>
      </c>
      <c r="R153" s="17">
        <v>0.15126256922533901</v>
      </c>
      <c r="S153" s="17">
        <v>0.12770076431468999</v>
      </c>
      <c r="T153" s="17">
        <v>0.13396276505713001</v>
      </c>
      <c r="U153" s="17">
        <v>0.14959644405006001</v>
      </c>
      <c r="V153" s="17">
        <v>0.16888872689416801</v>
      </c>
      <c r="W153" s="17">
        <v>0.20208607772100601</v>
      </c>
      <c r="X153" s="17">
        <v>0.15206904076069599</v>
      </c>
      <c r="Y153" s="17">
        <v>0.13188365513888201</v>
      </c>
      <c r="Z153" s="17"/>
      <c r="AA153" s="17">
        <v>0.356349077236293</v>
      </c>
      <c r="AB153" s="17">
        <v>0.13189778654519799</v>
      </c>
      <c r="AC153" s="17">
        <v>0.15971149974278301</v>
      </c>
      <c r="AD153" s="17">
        <v>0.157107050485395</v>
      </c>
      <c r="AE153" s="17">
        <v>0.13561739895762701</v>
      </c>
      <c r="AF153" s="17">
        <v>0.174859796481355</v>
      </c>
      <c r="AG153" s="17">
        <v>0.15548296709222001</v>
      </c>
      <c r="AH153" s="17">
        <v>0.200951817104597</v>
      </c>
      <c r="AI153" s="17">
        <v>0.12390683665991099</v>
      </c>
      <c r="AJ153" s="17">
        <v>0.14202238280802601</v>
      </c>
      <c r="AK153" s="17">
        <v>0.15745235202876001</v>
      </c>
      <c r="AL153" s="17">
        <v>0.14310366232001201</v>
      </c>
      <c r="AM153" s="17">
        <v>0.14790630513626399</v>
      </c>
      <c r="AN153" s="17">
        <v>8.8047744730399599E-2</v>
      </c>
      <c r="AO153" s="17">
        <v>9.6639446634072604E-2</v>
      </c>
      <c r="AP153" s="17">
        <v>4.8989969799219102E-2</v>
      </c>
      <c r="AQ153" s="17"/>
      <c r="AR153" s="17">
        <v>0.15381292775965799</v>
      </c>
      <c r="AS153" s="17">
        <v>0.10111369833971499</v>
      </c>
      <c r="AT153" s="17"/>
      <c r="AU153" s="17">
        <v>0.105774740307128</v>
      </c>
      <c r="AV153" s="17">
        <v>0.155423593118174</v>
      </c>
      <c r="AW153" s="17"/>
      <c r="AX153" s="17">
        <v>0.14803361044310601</v>
      </c>
      <c r="AY153" s="17">
        <v>0.14215587070595101</v>
      </c>
      <c r="AZ153" s="17"/>
      <c r="BA153" s="17">
        <v>0.125570323766623</v>
      </c>
      <c r="BB153" s="17">
        <v>0.134609668883863</v>
      </c>
      <c r="BC153" s="17">
        <v>0.184203595032842</v>
      </c>
      <c r="BD153" s="17"/>
      <c r="BE153" s="17">
        <v>0.122522902528231</v>
      </c>
      <c r="BF153" s="17">
        <v>0.184559700602409</v>
      </c>
      <c r="BG153" s="17">
        <v>0.16082199750600301</v>
      </c>
    </row>
    <row r="154" spans="2:59" x14ac:dyDescent="0.3">
      <c r="B154" t="s">
        <v>176</v>
      </c>
      <c r="C154" s="17">
        <v>0.30534143909609102</v>
      </c>
      <c r="D154" s="17">
        <v>0.31917429435318201</v>
      </c>
      <c r="E154" s="17">
        <v>0.29276474807762698</v>
      </c>
      <c r="F154" s="17"/>
      <c r="G154" s="17">
        <v>0.32439475750055102</v>
      </c>
      <c r="H154" s="17">
        <v>0.31355092754742803</v>
      </c>
      <c r="I154" s="17">
        <v>0.288655683368989</v>
      </c>
      <c r="J154" s="17">
        <v>0.29532829011033301</v>
      </c>
      <c r="K154" s="17"/>
      <c r="L154" s="17">
        <v>0.43966893374188698</v>
      </c>
      <c r="M154" s="17">
        <v>0.29816074280119098</v>
      </c>
      <c r="N154" s="17">
        <v>0.24417973733878501</v>
      </c>
      <c r="O154" s="17">
        <v>0.22242294304665</v>
      </c>
      <c r="P154" s="17"/>
      <c r="Q154" s="17">
        <v>0.51555262568839699</v>
      </c>
      <c r="R154" s="17">
        <v>0.23435232186663699</v>
      </c>
      <c r="S154" s="17">
        <v>0.228695801924724</v>
      </c>
      <c r="T154" s="17">
        <v>0.25841958172652502</v>
      </c>
      <c r="U154" s="17">
        <v>0.23844971200387099</v>
      </c>
      <c r="V154" s="17">
        <v>0.27514182787695202</v>
      </c>
      <c r="W154" s="17">
        <v>0.31221511420907999</v>
      </c>
      <c r="X154" s="17">
        <v>0.29832022605287201</v>
      </c>
      <c r="Y154" s="17">
        <v>0.30043100560115299</v>
      </c>
      <c r="Z154" s="17"/>
      <c r="AA154" s="17">
        <v>0.14921875744524499</v>
      </c>
      <c r="AB154" s="17">
        <v>0.28446528335645699</v>
      </c>
      <c r="AC154" s="17">
        <v>0.25898139705120399</v>
      </c>
      <c r="AD154" s="17">
        <v>0.23519321692504799</v>
      </c>
      <c r="AE154" s="17">
        <v>0.22963525160501</v>
      </c>
      <c r="AF154" s="17">
        <v>0.19086429603753</v>
      </c>
      <c r="AG154" s="17">
        <v>0.25441788517158298</v>
      </c>
      <c r="AH154" s="17">
        <v>0.23159710113262699</v>
      </c>
      <c r="AI154" s="17">
        <v>0.27420087030682899</v>
      </c>
      <c r="AJ154" s="17">
        <v>0.30234668281628002</v>
      </c>
      <c r="AK154" s="17">
        <v>0.30384803802659599</v>
      </c>
      <c r="AL154" s="17">
        <v>0.35822626910306798</v>
      </c>
      <c r="AM154" s="17">
        <v>0.33056278771096897</v>
      </c>
      <c r="AN154" s="17">
        <v>0.41377549041827</v>
      </c>
      <c r="AO154" s="17">
        <v>0.31677458874471298</v>
      </c>
      <c r="AP154" s="17">
        <v>0.69902792074820097</v>
      </c>
      <c r="AQ154" s="17"/>
      <c r="AR154" s="17">
        <v>0.232300419318755</v>
      </c>
      <c r="AS154" s="17">
        <v>0.57035090005612898</v>
      </c>
      <c r="AT154" s="17"/>
      <c r="AU154" s="17">
        <v>0.43864870369707099</v>
      </c>
      <c r="AV154" s="17">
        <v>0.24717858121081099</v>
      </c>
      <c r="AW154" s="17"/>
      <c r="AX154" s="17">
        <v>0.29808539161445902</v>
      </c>
      <c r="AY154" s="17">
        <v>0.30955588798485301</v>
      </c>
      <c r="AZ154" s="17"/>
      <c r="BA154" s="17">
        <v>0.42077305283715899</v>
      </c>
      <c r="BB154" s="17">
        <v>0.247670868904137</v>
      </c>
      <c r="BC154" s="17">
        <v>0.200734456897495</v>
      </c>
      <c r="BD154" s="17"/>
      <c r="BE154" s="17">
        <v>0.38329952211912199</v>
      </c>
      <c r="BF154" s="17">
        <v>0.183869293365304</v>
      </c>
      <c r="BG154" s="17">
        <v>0.111200982417595</v>
      </c>
    </row>
    <row r="155" spans="2:59" x14ac:dyDescent="0.3">
      <c r="B155" t="s">
        <v>177</v>
      </c>
      <c r="C155" s="17">
        <v>0.32463811011754701</v>
      </c>
      <c r="D155" s="17">
        <v>0.31644366566653098</v>
      </c>
      <c r="E155" s="17">
        <v>0.33193052162082798</v>
      </c>
      <c r="F155" s="17"/>
      <c r="G155" s="17">
        <v>0.286853181389362</v>
      </c>
      <c r="H155" s="17">
        <v>0.331677467149598</v>
      </c>
      <c r="I155" s="17">
        <v>0.33575910055751601</v>
      </c>
      <c r="J155" s="17">
        <v>0.34490970009828897</v>
      </c>
      <c r="K155" s="17"/>
      <c r="L155" s="17">
        <v>0.23614584752359499</v>
      </c>
      <c r="M155" s="17">
        <v>0.35128715915528802</v>
      </c>
      <c r="N155" s="17">
        <v>0.35109096220959501</v>
      </c>
      <c r="O155" s="17">
        <v>0.36974182267188499</v>
      </c>
      <c r="P155" s="17"/>
      <c r="Q155" s="17">
        <v>0.194000746788522</v>
      </c>
      <c r="R155" s="17">
        <v>0.383542212954807</v>
      </c>
      <c r="S155" s="17">
        <v>0.45445050475701698</v>
      </c>
      <c r="T155" s="17">
        <v>0.38319713088573598</v>
      </c>
      <c r="U155" s="17">
        <v>0.353917885960849</v>
      </c>
      <c r="V155" s="17">
        <v>0.28127699481076701</v>
      </c>
      <c r="W155" s="17">
        <v>0.27526699606219601</v>
      </c>
      <c r="X155" s="17">
        <v>0.276913812089636</v>
      </c>
      <c r="Y155" s="17">
        <v>0.33242460883870001</v>
      </c>
      <c r="Z155" s="17"/>
      <c r="AA155" s="17">
        <v>0.16671391138071501</v>
      </c>
      <c r="AB155" s="17">
        <v>0.37701107880152701</v>
      </c>
      <c r="AC155" s="17">
        <v>0.27933260880256799</v>
      </c>
      <c r="AD155" s="17">
        <v>0.37173787287805599</v>
      </c>
      <c r="AE155" s="17">
        <v>0.37237756210594902</v>
      </c>
      <c r="AF155" s="17">
        <v>0.41076450599907599</v>
      </c>
      <c r="AG155" s="17">
        <v>0.36561005207184399</v>
      </c>
      <c r="AH155" s="17">
        <v>0.36471003035473099</v>
      </c>
      <c r="AI155" s="17">
        <v>0.41837994554020103</v>
      </c>
      <c r="AJ155" s="17">
        <v>0.34578956873049199</v>
      </c>
      <c r="AK155" s="17">
        <v>0.32271081987424999</v>
      </c>
      <c r="AL155" s="17">
        <v>0.32487744746265301</v>
      </c>
      <c r="AM155" s="17">
        <v>0.233496186299646</v>
      </c>
      <c r="AN155" s="17">
        <v>0.299305992411041</v>
      </c>
      <c r="AO155" s="17">
        <v>0.28881220742803798</v>
      </c>
      <c r="AP155" s="17">
        <v>6.7492259993854706E-2</v>
      </c>
      <c r="AQ155" s="17"/>
      <c r="AR155" s="17">
        <v>0.37471482852156901</v>
      </c>
      <c r="AS155" s="17">
        <v>0.14294836658229501</v>
      </c>
      <c r="AT155" s="17"/>
      <c r="AU155" s="17">
        <v>0.250314900144743</v>
      </c>
      <c r="AV155" s="17">
        <v>0.36119452113901002</v>
      </c>
      <c r="AW155" s="17"/>
      <c r="AX155" s="17">
        <v>0.34978760132894199</v>
      </c>
      <c r="AY155" s="17">
        <v>0.31245620814538599</v>
      </c>
      <c r="AZ155" s="17"/>
      <c r="BA155" s="17">
        <v>0.240308491023528</v>
      </c>
      <c r="BB155" s="17">
        <v>0.37253595580302901</v>
      </c>
      <c r="BC155" s="17">
        <v>0.39164912088723502</v>
      </c>
      <c r="BD155" s="17"/>
      <c r="BE155" s="17">
        <v>0.25234440810953501</v>
      </c>
      <c r="BF155" s="17">
        <v>0.41655030600222598</v>
      </c>
      <c r="BG155" s="17">
        <v>0.56279130635584695</v>
      </c>
    </row>
    <row r="156" spans="2:59" x14ac:dyDescent="0.3">
      <c r="B156" t="s">
        <v>178</v>
      </c>
      <c r="C156" s="17">
        <v>-1.9296671021455901E-2</v>
      </c>
      <c r="D156" s="17">
        <v>2.7306286866517998E-3</v>
      </c>
      <c r="E156" s="17">
        <v>-3.9165773543200597E-2</v>
      </c>
      <c r="F156" s="17"/>
      <c r="G156" s="17">
        <v>3.7541576111188898E-2</v>
      </c>
      <c r="H156" s="17">
        <v>-1.8126539602169499E-2</v>
      </c>
      <c r="I156" s="17">
        <v>-4.7103417188527397E-2</v>
      </c>
      <c r="J156" s="17">
        <v>-4.9581409987957001E-2</v>
      </c>
      <c r="K156" s="17"/>
      <c r="L156" s="17">
        <v>0.20352308621829299</v>
      </c>
      <c r="M156" s="17">
        <v>-5.31264163540969E-2</v>
      </c>
      <c r="N156" s="17">
        <v>-0.10691122487081001</v>
      </c>
      <c r="O156" s="17">
        <v>-0.14731887962523499</v>
      </c>
      <c r="P156" s="17"/>
      <c r="Q156" s="17">
        <v>0.32155187889987502</v>
      </c>
      <c r="R156" s="17">
        <v>-0.14918989108816999</v>
      </c>
      <c r="S156" s="17">
        <v>-0.22575470283229301</v>
      </c>
      <c r="T156" s="17">
        <v>-0.12477754915921099</v>
      </c>
      <c r="U156" s="17">
        <v>-0.115468173956979</v>
      </c>
      <c r="V156" s="17">
        <v>-6.1351669338154903E-3</v>
      </c>
      <c r="W156" s="17">
        <v>3.6948118146884298E-2</v>
      </c>
      <c r="X156" s="17">
        <v>2.1406413963236299E-2</v>
      </c>
      <c r="Y156" s="17">
        <v>-3.19936032375467E-2</v>
      </c>
      <c r="Z156" s="17"/>
      <c r="AA156" s="17">
        <v>-1.7495153935470398E-2</v>
      </c>
      <c r="AB156" s="17">
        <v>-9.2545795445069703E-2</v>
      </c>
      <c r="AC156" s="17">
        <v>-2.0351211751364499E-2</v>
      </c>
      <c r="AD156" s="17">
        <v>-0.13654465595300799</v>
      </c>
      <c r="AE156" s="17">
        <v>-0.142742310500938</v>
      </c>
      <c r="AF156" s="17">
        <v>-0.21990020996154599</v>
      </c>
      <c r="AG156" s="17">
        <v>-0.111192166900262</v>
      </c>
      <c r="AH156" s="17">
        <v>-0.13311292922210399</v>
      </c>
      <c r="AI156" s="17">
        <v>-0.14417907523337201</v>
      </c>
      <c r="AJ156" s="17">
        <v>-4.34428859142122E-2</v>
      </c>
      <c r="AK156" s="17">
        <v>-1.8862781847654699E-2</v>
      </c>
      <c r="AL156" s="17">
        <v>3.3348821640414798E-2</v>
      </c>
      <c r="AM156" s="17">
        <v>9.7066601411323103E-2</v>
      </c>
      <c r="AN156" s="17">
        <v>0.114469498007228</v>
      </c>
      <c r="AO156" s="17">
        <v>2.7962381316675101E-2</v>
      </c>
      <c r="AP156" s="17">
        <v>0.63153566075434597</v>
      </c>
      <c r="AQ156" s="17"/>
      <c r="AR156" s="17">
        <v>-0.14241440920281401</v>
      </c>
      <c r="AS156" s="17">
        <v>0.427402533473834</v>
      </c>
      <c r="AT156" s="17"/>
      <c r="AU156" s="17">
        <v>0.18833380355232801</v>
      </c>
      <c r="AV156" s="17">
        <v>-0.1140159399282</v>
      </c>
      <c r="AW156" s="17"/>
      <c r="AX156" s="17">
        <v>-5.1702209714482597E-2</v>
      </c>
      <c r="AY156" s="17">
        <v>-2.9003201605335401E-3</v>
      </c>
      <c r="AZ156" s="17"/>
      <c r="BA156" s="17">
        <v>0.18046456181363099</v>
      </c>
      <c r="BB156" s="17">
        <v>-0.124865086898892</v>
      </c>
      <c r="BC156" s="17">
        <v>-0.19091466398974</v>
      </c>
      <c r="BD156" s="17"/>
      <c r="BE156" s="17">
        <v>0.13095511400958701</v>
      </c>
      <c r="BF156" s="17">
        <v>-0.23268101263692201</v>
      </c>
      <c r="BG156" s="17">
        <v>-0.45159032393825099</v>
      </c>
    </row>
    <row r="157" spans="2:59" x14ac:dyDescent="0.3"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</row>
    <row r="158" spans="2:59" x14ac:dyDescent="0.3">
      <c r="B158" s="6" t="s">
        <v>181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</row>
    <row r="159" spans="2:59" x14ac:dyDescent="0.3">
      <c r="B159" s="24" t="s">
        <v>86</v>
      </c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</row>
    <row r="160" spans="2:59" x14ac:dyDescent="0.3">
      <c r="B160" t="s">
        <v>171</v>
      </c>
      <c r="C160" s="17">
        <v>0.14799248994624001</v>
      </c>
      <c r="D160" s="17">
        <v>0.145039868887824</v>
      </c>
      <c r="E160" s="17">
        <v>0.15053172901174899</v>
      </c>
      <c r="F160" s="17"/>
      <c r="G160" s="17">
        <v>0.153325428874829</v>
      </c>
      <c r="H160" s="17">
        <v>0.18810748099725699</v>
      </c>
      <c r="I160" s="17">
        <v>0.12337455656829099</v>
      </c>
      <c r="J160" s="17">
        <v>0.124689647747027</v>
      </c>
      <c r="K160" s="17"/>
      <c r="L160" s="17">
        <v>0.22222541218983299</v>
      </c>
      <c r="M160" s="17">
        <v>0.15790035051241999</v>
      </c>
      <c r="N160" s="17">
        <v>9.7453850099521899E-2</v>
      </c>
      <c r="O160" s="17">
        <v>0.102455028544956</v>
      </c>
      <c r="P160" s="17"/>
      <c r="Q160" s="17">
        <v>0.30012366817246999</v>
      </c>
      <c r="R160" s="17">
        <v>0.11792115887411</v>
      </c>
      <c r="S160" s="17">
        <v>9.06309450993147E-2</v>
      </c>
      <c r="T160" s="17">
        <v>0.107673018410369</v>
      </c>
      <c r="U160" s="17">
        <v>8.10277988185579E-2</v>
      </c>
      <c r="V160" s="17">
        <v>0.12329084164964201</v>
      </c>
      <c r="W160" s="17">
        <v>0.14481904010621799</v>
      </c>
      <c r="X160" s="17">
        <v>0.15860515807370401</v>
      </c>
      <c r="Y160" s="17">
        <v>0.140323712873269</v>
      </c>
      <c r="Z160" s="17"/>
      <c r="AA160" s="17">
        <v>0.15095362182423699</v>
      </c>
      <c r="AB160" s="17">
        <v>7.46300902118507E-2</v>
      </c>
      <c r="AC160" s="17">
        <v>0.13942074875542099</v>
      </c>
      <c r="AD160" s="17">
        <v>0.127319024954507</v>
      </c>
      <c r="AE160" s="17">
        <v>0.105775882136236</v>
      </c>
      <c r="AF160" s="17">
        <v>9.8207564420372595E-2</v>
      </c>
      <c r="AG160" s="17">
        <v>0.14968116706491699</v>
      </c>
      <c r="AH160" s="17">
        <v>0.14335316005908899</v>
      </c>
      <c r="AI160" s="17">
        <v>8.1462548920404595E-2</v>
      </c>
      <c r="AJ160" s="17">
        <v>0.12896442091256599</v>
      </c>
      <c r="AK160" s="17">
        <v>0.14732151565041299</v>
      </c>
      <c r="AL160" s="17">
        <v>0.177018465299185</v>
      </c>
      <c r="AM160" s="17">
        <v>0.146120686411884</v>
      </c>
      <c r="AN160" s="17">
        <v>0.116670042466231</v>
      </c>
      <c r="AO160" s="17">
        <v>0.178053954946886</v>
      </c>
      <c r="AP160" s="17">
        <v>0.37897355533551602</v>
      </c>
      <c r="AQ160" s="17"/>
      <c r="AR160" s="17">
        <v>0.1075583179008</v>
      </c>
      <c r="AS160" s="17">
        <v>0.29469687839526898</v>
      </c>
      <c r="AT160" s="17"/>
      <c r="AU160" s="17">
        <v>0.234822720103255</v>
      </c>
      <c r="AV160" s="17">
        <v>0.109003185675763</v>
      </c>
      <c r="AW160" s="17"/>
      <c r="AX160" s="17">
        <v>0.16574861044297101</v>
      </c>
      <c r="AY160" s="17">
        <v>0.14339334941617199</v>
      </c>
      <c r="AZ160" s="17"/>
      <c r="BA160" s="17">
        <v>0.230980331828019</v>
      </c>
      <c r="BB160" s="17">
        <v>0.102772095992122</v>
      </c>
      <c r="BC160" s="17">
        <v>7.8921748374727999E-2</v>
      </c>
      <c r="BD160" s="17"/>
      <c r="BE160" s="17">
        <v>0.18823015342404201</v>
      </c>
      <c r="BF160" s="17">
        <v>8.78747568488258E-2</v>
      </c>
      <c r="BG160" s="17">
        <v>4.0557354725657697E-2</v>
      </c>
    </row>
    <row r="161" spans="2:59" x14ac:dyDescent="0.3">
      <c r="B161" t="s">
        <v>172</v>
      </c>
      <c r="C161" s="17">
        <v>0.20969430184473101</v>
      </c>
      <c r="D161" s="17">
        <v>0.226942274833452</v>
      </c>
      <c r="E161" s="17">
        <v>0.19332893525252701</v>
      </c>
      <c r="F161" s="17"/>
      <c r="G161" s="17">
        <v>0.21306043006299599</v>
      </c>
      <c r="H161" s="17">
        <v>0.192009941382983</v>
      </c>
      <c r="I161" s="17">
        <v>0.22321510036085199</v>
      </c>
      <c r="J161" s="17">
        <v>0.21223577541417499</v>
      </c>
      <c r="K161" s="17"/>
      <c r="L161" s="17">
        <v>0.242936868255963</v>
      </c>
      <c r="M161" s="17">
        <v>0.179757980756376</v>
      </c>
      <c r="N161" s="17">
        <v>0.22432476615543301</v>
      </c>
      <c r="O161" s="17">
        <v>0.19247729655340801</v>
      </c>
      <c r="P161" s="17"/>
      <c r="Q161" s="17">
        <v>0.25195797842422402</v>
      </c>
      <c r="R161" s="17">
        <v>0.19103309078970099</v>
      </c>
      <c r="S161" s="17">
        <v>0.163427585642202</v>
      </c>
      <c r="T161" s="17">
        <v>0.19399137411755801</v>
      </c>
      <c r="U161" s="17">
        <v>0.26989128957845998</v>
      </c>
      <c r="V161" s="17">
        <v>0.19668877600705201</v>
      </c>
      <c r="W161" s="17">
        <v>0.200116527076941</v>
      </c>
      <c r="X161" s="17">
        <v>0.15732858930229501</v>
      </c>
      <c r="Y161" s="17">
        <v>0.22552555010037001</v>
      </c>
      <c r="Z161" s="17"/>
      <c r="AA161" s="17">
        <v>0.134651090241763</v>
      </c>
      <c r="AB161" s="17">
        <v>0.124779083605299</v>
      </c>
      <c r="AC161" s="17">
        <v>0.32784366717445901</v>
      </c>
      <c r="AD161" s="17">
        <v>0.124663006526837</v>
      </c>
      <c r="AE161" s="17">
        <v>0.21761090812074901</v>
      </c>
      <c r="AF161" s="17">
        <v>0.17379495558722799</v>
      </c>
      <c r="AG161" s="17">
        <v>0.25306718000774597</v>
      </c>
      <c r="AH161" s="17">
        <v>0.15509668362122001</v>
      </c>
      <c r="AI161" s="17">
        <v>0.19495516616415001</v>
      </c>
      <c r="AJ161" s="17">
        <v>0.212223204479174</v>
      </c>
      <c r="AK161" s="17">
        <v>0.26625823506959401</v>
      </c>
      <c r="AL161" s="17">
        <v>0.187480910105915</v>
      </c>
      <c r="AM161" s="17">
        <v>0.16653793235654801</v>
      </c>
      <c r="AN161" s="17">
        <v>0.19349234507923899</v>
      </c>
      <c r="AO161" s="17">
        <v>0.24413280086032399</v>
      </c>
      <c r="AP161" s="17">
        <v>0.28077786247495601</v>
      </c>
      <c r="AQ161" s="17"/>
      <c r="AR161" s="17">
        <v>0.19328010129547299</v>
      </c>
      <c r="AS161" s="17">
        <v>0.26924876114594998</v>
      </c>
      <c r="AT161" s="17"/>
      <c r="AU161" s="17">
        <v>0.25595091778243101</v>
      </c>
      <c r="AV161" s="17">
        <v>0.19141846605002399</v>
      </c>
      <c r="AW161" s="17"/>
      <c r="AX161" s="17">
        <v>0.23840525389541201</v>
      </c>
      <c r="AY161" s="17">
        <v>0.203546764172056</v>
      </c>
      <c r="AZ161" s="17"/>
      <c r="BA161" s="17">
        <v>0.22156917623085301</v>
      </c>
      <c r="BB161" s="17">
        <v>0.20244689588963699</v>
      </c>
      <c r="BC161" s="17">
        <v>0.20107853510595899</v>
      </c>
      <c r="BD161" s="17"/>
      <c r="BE161" s="17">
        <v>0.236063164393641</v>
      </c>
      <c r="BF161" s="17">
        <v>0.16974432463831701</v>
      </c>
      <c r="BG161" s="17">
        <v>0.14083959335989399</v>
      </c>
    </row>
    <row r="162" spans="2:59" x14ac:dyDescent="0.3">
      <c r="B162" t="s">
        <v>173</v>
      </c>
      <c r="C162" s="17">
        <v>0.26821882479446901</v>
      </c>
      <c r="D162" s="17">
        <v>0.27786278400620001</v>
      </c>
      <c r="E162" s="17">
        <v>0.25853638201099599</v>
      </c>
      <c r="F162" s="17"/>
      <c r="G162" s="17">
        <v>0.25147918933868402</v>
      </c>
      <c r="H162" s="17">
        <v>0.27567854248099299</v>
      </c>
      <c r="I162" s="17">
        <v>0.29592405543679701</v>
      </c>
      <c r="J162" s="17">
        <v>0.245846373606354</v>
      </c>
      <c r="K162" s="17"/>
      <c r="L162" s="17">
        <v>0.23888852997901799</v>
      </c>
      <c r="M162" s="17">
        <v>0.265746675358075</v>
      </c>
      <c r="N162" s="17">
        <v>0.30220963055978201</v>
      </c>
      <c r="O162" s="17">
        <v>0.27302750229661599</v>
      </c>
      <c r="P162" s="17"/>
      <c r="Q162" s="17">
        <v>0.210851510096175</v>
      </c>
      <c r="R162" s="17">
        <v>0.27558848762548799</v>
      </c>
      <c r="S162" s="17">
        <v>0.31393496371728702</v>
      </c>
      <c r="T162" s="17">
        <v>0.28759409417064802</v>
      </c>
      <c r="U162" s="17">
        <v>0.27960230797830599</v>
      </c>
      <c r="V162" s="17">
        <v>0.32197292742261902</v>
      </c>
      <c r="W162" s="17">
        <v>0.226573516588712</v>
      </c>
      <c r="X162" s="17">
        <v>0.28111918260823499</v>
      </c>
      <c r="Y162" s="17">
        <v>0.25581177996868998</v>
      </c>
      <c r="Z162" s="17"/>
      <c r="AA162" s="17">
        <v>0.325983389558754</v>
      </c>
      <c r="AB162" s="17">
        <v>0.36477091992091298</v>
      </c>
      <c r="AC162" s="17">
        <v>0.30610098166509597</v>
      </c>
      <c r="AD162" s="17">
        <v>0.28766384961151398</v>
      </c>
      <c r="AE162" s="17">
        <v>0.32249265434285601</v>
      </c>
      <c r="AF162" s="17">
        <v>0.25973233738184398</v>
      </c>
      <c r="AG162" s="17">
        <v>0.170246652548007</v>
      </c>
      <c r="AH162" s="17">
        <v>0.32148450576369803</v>
      </c>
      <c r="AI162" s="17">
        <v>0.31087041210098199</v>
      </c>
      <c r="AJ162" s="17">
        <v>0.21706213399117999</v>
      </c>
      <c r="AK162" s="17">
        <v>0.21537277825734499</v>
      </c>
      <c r="AL162" s="17">
        <v>0.27064461759483999</v>
      </c>
      <c r="AM162" s="17">
        <v>0.321658079556982</v>
      </c>
      <c r="AN162" s="17">
        <v>0.36119829395136499</v>
      </c>
      <c r="AO162" s="17">
        <v>0.21217763305144399</v>
      </c>
      <c r="AP162" s="17">
        <v>0.21362917708270099</v>
      </c>
      <c r="AQ162" s="17"/>
      <c r="AR162" s="17">
        <v>0.28565440404402698</v>
      </c>
      <c r="AS162" s="17">
        <v>0.20495857086404401</v>
      </c>
      <c r="AT162" s="17"/>
      <c r="AU162" s="17">
        <v>0.246074373553788</v>
      </c>
      <c r="AV162" s="17">
        <v>0.277749225739021</v>
      </c>
      <c r="AW162" s="17"/>
      <c r="AX162" s="17">
        <v>0.26862751676938801</v>
      </c>
      <c r="AY162" s="17">
        <v>0.268111227981361</v>
      </c>
      <c r="AZ162" s="17"/>
      <c r="BA162" s="17">
        <v>0.231432045198875</v>
      </c>
      <c r="BB162" s="17">
        <v>0.29010578440013002</v>
      </c>
      <c r="BC162" s="17">
        <v>0.295830682368867</v>
      </c>
      <c r="BD162" s="17"/>
      <c r="BE162" s="17">
        <v>0.25576280948367403</v>
      </c>
      <c r="BF162" s="17">
        <v>0.288258242478524</v>
      </c>
      <c r="BG162" s="17">
        <v>0.29747009232618798</v>
      </c>
    </row>
    <row r="163" spans="2:59" x14ac:dyDescent="0.3">
      <c r="B163" t="s">
        <v>174</v>
      </c>
      <c r="C163" s="17">
        <v>0.182266222630101</v>
      </c>
      <c r="D163" s="17">
        <v>0.167890481023864</v>
      </c>
      <c r="E163" s="17">
        <v>0.196290386442245</v>
      </c>
      <c r="F163" s="17"/>
      <c r="G163" s="17">
        <v>0.15997957879967001</v>
      </c>
      <c r="H163" s="17">
        <v>0.18296443045551899</v>
      </c>
      <c r="I163" s="17">
        <v>0.170476630117881</v>
      </c>
      <c r="J163" s="17">
        <v>0.21780806366105601</v>
      </c>
      <c r="K163" s="17"/>
      <c r="L163" s="17">
        <v>0.165945638181904</v>
      </c>
      <c r="M163" s="17">
        <v>0.20326623675201799</v>
      </c>
      <c r="N163" s="17">
        <v>0.16299307005890201</v>
      </c>
      <c r="O163" s="17">
        <v>0.19338670471462199</v>
      </c>
      <c r="P163" s="17"/>
      <c r="Q163" s="17">
        <v>0.122354737206104</v>
      </c>
      <c r="R163" s="17">
        <v>0.194417656326377</v>
      </c>
      <c r="S163" s="17">
        <v>0.19263593657653999</v>
      </c>
      <c r="T163" s="17">
        <v>0.20587273445802301</v>
      </c>
      <c r="U163" s="17">
        <v>0.19291808220317599</v>
      </c>
      <c r="V163" s="17">
        <v>0.19740037682588099</v>
      </c>
      <c r="W163" s="17">
        <v>0.206002842833646</v>
      </c>
      <c r="X163" s="17">
        <v>0.178671773399775</v>
      </c>
      <c r="Y163" s="17">
        <v>0.17696840391920499</v>
      </c>
      <c r="Z163" s="17"/>
      <c r="AA163" s="17">
        <v>9.7643323731957707E-2</v>
      </c>
      <c r="AB163" s="17">
        <v>0.15440924694813901</v>
      </c>
      <c r="AC163" s="17">
        <v>8.9799063219412403E-2</v>
      </c>
      <c r="AD163" s="17">
        <v>0.22111087941412899</v>
      </c>
      <c r="AE163" s="17">
        <v>0.14637779766147399</v>
      </c>
      <c r="AF163" s="17">
        <v>0.231071173747876</v>
      </c>
      <c r="AG163" s="17">
        <v>0.23715464738295999</v>
      </c>
      <c r="AH163" s="17">
        <v>0.17574311662096201</v>
      </c>
      <c r="AI163" s="17">
        <v>0.18561926615892699</v>
      </c>
      <c r="AJ163" s="17">
        <v>0.25817325609865699</v>
      </c>
      <c r="AK163" s="17">
        <v>0.17087303340905599</v>
      </c>
      <c r="AL163" s="17">
        <v>0.18951615985704501</v>
      </c>
      <c r="AM163" s="17">
        <v>0.19011967618654399</v>
      </c>
      <c r="AN163" s="17">
        <v>0.16685884813965901</v>
      </c>
      <c r="AO163" s="17">
        <v>0.225228998111242</v>
      </c>
      <c r="AP163" s="17">
        <v>6.2823587619626697E-2</v>
      </c>
      <c r="AQ163" s="17"/>
      <c r="AR163" s="17">
        <v>0.20491229483602999</v>
      </c>
      <c r="AS163" s="17">
        <v>0.10010111312792699</v>
      </c>
      <c r="AT163" s="17"/>
      <c r="AU163" s="17">
        <v>0.126426705219578</v>
      </c>
      <c r="AV163" s="17">
        <v>0.206158916948114</v>
      </c>
      <c r="AW163" s="17"/>
      <c r="AX163" s="17">
        <v>0.15296920992298901</v>
      </c>
      <c r="AY163" s="17">
        <v>0.18894460166236601</v>
      </c>
      <c r="AZ163" s="17"/>
      <c r="BA163" s="17">
        <v>0.15254866726973701</v>
      </c>
      <c r="BB163" s="17">
        <v>0.21326733606982901</v>
      </c>
      <c r="BC163" s="17">
        <v>0.18283279572664901</v>
      </c>
      <c r="BD163" s="17"/>
      <c r="BE163" s="17">
        <v>0.162552870865426</v>
      </c>
      <c r="BF163" s="17">
        <v>0.21342658556658001</v>
      </c>
      <c r="BG163" s="17">
        <v>0.23011541193870699</v>
      </c>
    </row>
    <row r="164" spans="2:59" x14ac:dyDescent="0.3">
      <c r="B164" t="s">
        <v>175</v>
      </c>
      <c r="C164" s="17">
        <v>6.9655397369676395E-2</v>
      </c>
      <c r="D164" s="17">
        <v>5.48615374608145E-2</v>
      </c>
      <c r="E164" s="17">
        <v>8.4689644700234101E-2</v>
      </c>
      <c r="F164" s="17"/>
      <c r="G164" s="17">
        <v>4.4905276491378397E-2</v>
      </c>
      <c r="H164" s="17">
        <v>6.7981723096331506E-2</v>
      </c>
      <c r="I164" s="17">
        <v>6.0430098528535398E-2</v>
      </c>
      <c r="J164" s="17">
        <v>0.10665759204073</v>
      </c>
      <c r="K164" s="17"/>
      <c r="L164" s="17">
        <v>3.3789653236111897E-2</v>
      </c>
      <c r="M164" s="17">
        <v>7.2802518427647706E-2</v>
      </c>
      <c r="N164" s="17">
        <v>9.4222734586169699E-2</v>
      </c>
      <c r="O164" s="17">
        <v>8.35720119317101E-2</v>
      </c>
      <c r="P164" s="17"/>
      <c r="Q164" s="17">
        <v>2.7185037024964401E-2</v>
      </c>
      <c r="R164" s="17">
        <v>8.9359233245296807E-2</v>
      </c>
      <c r="S164" s="17">
        <v>0.121858658595422</v>
      </c>
      <c r="T164" s="17">
        <v>7.71838669470922E-2</v>
      </c>
      <c r="U164" s="17">
        <v>7.6404767379134195E-2</v>
      </c>
      <c r="V164" s="17">
        <v>3.0112069410021401E-2</v>
      </c>
      <c r="W164" s="17">
        <v>7.4964953044809698E-2</v>
      </c>
      <c r="X164" s="17">
        <v>0.108519309226689</v>
      </c>
      <c r="Y164" s="17">
        <v>5.7695671780225999E-2</v>
      </c>
      <c r="Z164" s="17"/>
      <c r="AA164" s="17">
        <v>0</v>
      </c>
      <c r="AB164" s="17">
        <v>5.8273235686877901E-2</v>
      </c>
      <c r="AC164" s="17">
        <v>2.61647202187455E-2</v>
      </c>
      <c r="AD164" s="17">
        <v>0.17517376260364001</v>
      </c>
      <c r="AE164" s="17">
        <v>5.8629345620488903E-2</v>
      </c>
      <c r="AF164" s="17">
        <v>9.9733120620006194E-2</v>
      </c>
      <c r="AG164" s="17">
        <v>4.8336394226467697E-2</v>
      </c>
      <c r="AH164" s="17">
        <v>8.0178673664021094E-2</v>
      </c>
      <c r="AI164" s="17">
        <v>7.9065131376712505E-2</v>
      </c>
      <c r="AJ164" s="17">
        <v>7.0020949040515798E-2</v>
      </c>
      <c r="AK164" s="17">
        <v>6.0923494655026597E-2</v>
      </c>
      <c r="AL164" s="17">
        <v>7.5877733476357997E-2</v>
      </c>
      <c r="AM164" s="17">
        <v>6.5228661357330506E-2</v>
      </c>
      <c r="AN164" s="17">
        <v>7.0602938843764604E-2</v>
      </c>
      <c r="AO164" s="17">
        <v>6.6061853496201597E-2</v>
      </c>
      <c r="AP164" s="17">
        <v>1.05684700781225E-2</v>
      </c>
      <c r="AQ164" s="17"/>
      <c r="AR164" s="17">
        <v>7.8043507793790295E-2</v>
      </c>
      <c r="AS164" s="17">
        <v>3.9221421656518901E-2</v>
      </c>
      <c r="AT164" s="17"/>
      <c r="AU164" s="17">
        <v>5.1623067768401802E-2</v>
      </c>
      <c r="AV164" s="17">
        <v>7.7658671372816707E-2</v>
      </c>
      <c r="AW164" s="17"/>
      <c r="AX164" s="17">
        <v>5.0594189802045601E-2</v>
      </c>
      <c r="AY164" s="17">
        <v>7.3254519480094302E-2</v>
      </c>
      <c r="AZ164" s="17"/>
      <c r="BA164" s="17">
        <v>6.2650108704718696E-2</v>
      </c>
      <c r="BB164" s="17">
        <v>7.3696563099159895E-2</v>
      </c>
      <c r="BC164" s="17">
        <v>7.5120385321888195E-2</v>
      </c>
      <c r="BD164" s="17"/>
      <c r="BE164" s="17">
        <v>4.7905151972244701E-2</v>
      </c>
      <c r="BF164" s="17">
        <v>9.3572565830054494E-2</v>
      </c>
      <c r="BG164" s="17">
        <v>0.15177694145061599</v>
      </c>
    </row>
    <row r="165" spans="2:59" x14ac:dyDescent="0.3">
      <c r="B165" t="s">
        <v>83</v>
      </c>
      <c r="C165" s="17">
        <v>0.122172763414782</v>
      </c>
      <c r="D165" s="17">
        <v>0.127403053787845</v>
      </c>
      <c r="E165" s="17">
        <v>0.116622922582248</v>
      </c>
      <c r="F165" s="17"/>
      <c r="G165" s="17">
        <v>0.17725009643244299</v>
      </c>
      <c r="H165" s="17">
        <v>9.3257881586916294E-2</v>
      </c>
      <c r="I165" s="17">
        <v>0.126579558987643</v>
      </c>
      <c r="J165" s="17">
        <v>9.2762547530657893E-2</v>
      </c>
      <c r="K165" s="17"/>
      <c r="L165" s="17">
        <v>9.6213898157168895E-2</v>
      </c>
      <c r="M165" s="17">
        <v>0.120526238193464</v>
      </c>
      <c r="N165" s="17">
        <v>0.118795948540191</v>
      </c>
      <c r="O165" s="17">
        <v>0.155081455958689</v>
      </c>
      <c r="P165" s="17"/>
      <c r="Q165" s="17">
        <v>8.7527069076063002E-2</v>
      </c>
      <c r="R165" s="17">
        <v>0.131680373139027</v>
      </c>
      <c r="S165" s="17">
        <v>0.117511910369234</v>
      </c>
      <c r="T165" s="17">
        <v>0.12768491189630901</v>
      </c>
      <c r="U165" s="17">
        <v>0.100155754042366</v>
      </c>
      <c r="V165" s="17">
        <v>0.13053500868478499</v>
      </c>
      <c r="W165" s="17">
        <v>0.14752312034967299</v>
      </c>
      <c r="X165" s="17">
        <v>0.115755987389302</v>
      </c>
      <c r="Y165" s="17">
        <v>0.14367488135824</v>
      </c>
      <c r="Z165" s="17"/>
      <c r="AA165" s="17">
        <v>0.29076857464328798</v>
      </c>
      <c r="AB165" s="17">
        <v>0.22313742362692099</v>
      </c>
      <c r="AC165" s="17">
        <v>0.11067081896686699</v>
      </c>
      <c r="AD165" s="17">
        <v>6.4069476889372201E-2</v>
      </c>
      <c r="AE165" s="17">
        <v>0.14911341211819701</v>
      </c>
      <c r="AF165" s="17">
        <v>0.13746084824267399</v>
      </c>
      <c r="AG165" s="17">
        <v>0.141513958769902</v>
      </c>
      <c r="AH165" s="17">
        <v>0.124143860271011</v>
      </c>
      <c r="AI165" s="17">
        <v>0.14802747527882401</v>
      </c>
      <c r="AJ165" s="17">
        <v>0.113556035477908</v>
      </c>
      <c r="AK165" s="17">
        <v>0.13925094295856499</v>
      </c>
      <c r="AL165" s="17">
        <v>9.9462113666656193E-2</v>
      </c>
      <c r="AM165" s="17">
        <v>0.11033496413071101</v>
      </c>
      <c r="AN165" s="17">
        <v>9.1177531519742006E-2</v>
      </c>
      <c r="AO165" s="17">
        <v>7.4344759533902002E-2</v>
      </c>
      <c r="AP165" s="17">
        <v>5.3227347409078002E-2</v>
      </c>
      <c r="AQ165" s="17"/>
      <c r="AR165" s="17">
        <v>0.13055137412987999</v>
      </c>
      <c r="AS165" s="17">
        <v>9.1773254810291194E-2</v>
      </c>
      <c r="AT165" s="17"/>
      <c r="AU165" s="17">
        <v>8.51022155725462E-2</v>
      </c>
      <c r="AV165" s="17">
        <v>0.13801153421426099</v>
      </c>
      <c r="AW165" s="17"/>
      <c r="AX165" s="17">
        <v>0.12365521916719401</v>
      </c>
      <c r="AY165" s="17">
        <v>0.122749537287949</v>
      </c>
      <c r="AZ165" s="17"/>
      <c r="BA165" s="17">
        <v>0.10081967076779801</v>
      </c>
      <c r="BB165" s="17">
        <v>0.117711324549122</v>
      </c>
      <c r="BC165" s="17">
        <v>0.16621585310190901</v>
      </c>
      <c r="BD165" s="17"/>
      <c r="BE165" s="17">
        <v>0.109485849860972</v>
      </c>
      <c r="BF165" s="17">
        <v>0.14712352463769801</v>
      </c>
      <c r="BG165" s="17">
        <v>0.13924060619893799</v>
      </c>
    </row>
    <row r="166" spans="2:59" x14ac:dyDescent="0.3">
      <c r="B166" t="s">
        <v>176</v>
      </c>
      <c r="C166" s="17">
        <v>0.35768679179097101</v>
      </c>
      <c r="D166" s="17">
        <v>0.37198214372127703</v>
      </c>
      <c r="E166" s="17">
        <v>0.34386066426427597</v>
      </c>
      <c r="F166" s="17"/>
      <c r="G166" s="17">
        <v>0.36638585893782499</v>
      </c>
      <c r="H166" s="17">
        <v>0.38011742238023999</v>
      </c>
      <c r="I166" s="17">
        <v>0.34658965692914301</v>
      </c>
      <c r="J166" s="17">
        <v>0.336925423161202</v>
      </c>
      <c r="K166" s="17"/>
      <c r="L166" s="17">
        <v>0.46516228044579599</v>
      </c>
      <c r="M166" s="17">
        <v>0.33765833126879602</v>
      </c>
      <c r="N166" s="17">
        <v>0.32177861625495502</v>
      </c>
      <c r="O166" s="17">
        <v>0.29493232509836298</v>
      </c>
      <c r="P166" s="17"/>
      <c r="Q166" s="17">
        <v>0.55208164659669401</v>
      </c>
      <c r="R166" s="17">
        <v>0.30895424966381102</v>
      </c>
      <c r="S166" s="17">
        <v>0.25405853074151702</v>
      </c>
      <c r="T166" s="17">
        <v>0.30166439252792698</v>
      </c>
      <c r="U166" s="17">
        <v>0.35091908839701802</v>
      </c>
      <c r="V166" s="17">
        <v>0.31997961765669303</v>
      </c>
      <c r="W166" s="17">
        <v>0.34493556718315899</v>
      </c>
      <c r="X166" s="17">
        <v>0.315933747375998</v>
      </c>
      <c r="Y166" s="17">
        <v>0.36584926297363901</v>
      </c>
      <c r="Z166" s="17"/>
      <c r="AA166" s="17">
        <v>0.28560471206600002</v>
      </c>
      <c r="AB166" s="17">
        <v>0.19940917381714901</v>
      </c>
      <c r="AC166" s="17">
        <v>0.46726441592987999</v>
      </c>
      <c r="AD166" s="17">
        <v>0.25198203148134402</v>
      </c>
      <c r="AE166" s="17">
        <v>0.32338679025698502</v>
      </c>
      <c r="AF166" s="17">
        <v>0.272002520007601</v>
      </c>
      <c r="AG166" s="17">
        <v>0.40274834707266299</v>
      </c>
      <c r="AH166" s="17">
        <v>0.29844984368030802</v>
      </c>
      <c r="AI166" s="17">
        <v>0.27641771508455398</v>
      </c>
      <c r="AJ166" s="17">
        <v>0.34118762539174002</v>
      </c>
      <c r="AK166" s="17">
        <v>0.41357975072000702</v>
      </c>
      <c r="AL166" s="17">
        <v>0.36449937540510002</v>
      </c>
      <c r="AM166" s="17">
        <v>0.31265861876843198</v>
      </c>
      <c r="AN166" s="17">
        <v>0.31016238754546999</v>
      </c>
      <c r="AO166" s="17">
        <v>0.42218675580720999</v>
      </c>
      <c r="AP166" s="17">
        <v>0.65975141781047197</v>
      </c>
      <c r="AQ166" s="17"/>
      <c r="AR166" s="17">
        <v>0.30083841919627302</v>
      </c>
      <c r="AS166" s="17">
        <v>0.56394563954121901</v>
      </c>
      <c r="AT166" s="17"/>
      <c r="AU166" s="17">
        <v>0.49077363788568601</v>
      </c>
      <c r="AV166" s="17">
        <v>0.300421651725787</v>
      </c>
      <c r="AW166" s="17"/>
      <c r="AX166" s="17">
        <v>0.40415386433838402</v>
      </c>
      <c r="AY166" s="17">
        <v>0.34694011358822902</v>
      </c>
      <c r="AZ166" s="17"/>
      <c r="BA166" s="17">
        <v>0.45254950805887201</v>
      </c>
      <c r="BB166" s="17">
        <v>0.30521899188175899</v>
      </c>
      <c r="BC166" s="17">
        <v>0.28000028348068701</v>
      </c>
      <c r="BD166" s="17"/>
      <c r="BE166" s="17">
        <v>0.42429331781768298</v>
      </c>
      <c r="BF166" s="17">
        <v>0.25761908148714302</v>
      </c>
      <c r="BG166" s="17">
        <v>0.18139694808555201</v>
      </c>
    </row>
    <row r="167" spans="2:59" x14ac:dyDescent="0.3">
      <c r="B167" t="s">
        <v>177</v>
      </c>
      <c r="C167" s="17">
        <v>0.25192161999977702</v>
      </c>
      <c r="D167" s="17">
        <v>0.22275201848467799</v>
      </c>
      <c r="E167" s="17">
        <v>0.28098003114247899</v>
      </c>
      <c r="F167" s="17"/>
      <c r="G167" s="17">
        <v>0.204884855291049</v>
      </c>
      <c r="H167" s="17">
        <v>0.25094615355185101</v>
      </c>
      <c r="I167" s="17">
        <v>0.23090672864641601</v>
      </c>
      <c r="J167" s="17">
        <v>0.32446565570178598</v>
      </c>
      <c r="K167" s="17"/>
      <c r="L167" s="17">
        <v>0.19973529141801599</v>
      </c>
      <c r="M167" s="17">
        <v>0.276068755179666</v>
      </c>
      <c r="N167" s="17">
        <v>0.25721580464507199</v>
      </c>
      <c r="O167" s="17">
        <v>0.27695871664633198</v>
      </c>
      <c r="P167" s="17"/>
      <c r="Q167" s="17">
        <v>0.14953977423106801</v>
      </c>
      <c r="R167" s="17">
        <v>0.28377688957167402</v>
      </c>
      <c r="S167" s="17">
        <v>0.31449459517196199</v>
      </c>
      <c r="T167" s="17">
        <v>0.28305660140511502</v>
      </c>
      <c r="U167" s="17">
        <v>0.26932284958231001</v>
      </c>
      <c r="V167" s="17">
        <v>0.227512446235903</v>
      </c>
      <c r="W167" s="17">
        <v>0.280967795878455</v>
      </c>
      <c r="X167" s="17">
        <v>0.28719108262646398</v>
      </c>
      <c r="Y167" s="17">
        <v>0.23466407569943101</v>
      </c>
      <c r="Z167" s="17"/>
      <c r="AA167" s="17">
        <v>9.7643323731957707E-2</v>
      </c>
      <c r="AB167" s="17">
        <v>0.21268248263501699</v>
      </c>
      <c r="AC167" s="17">
        <v>0.115963783438158</v>
      </c>
      <c r="AD167" s="17">
        <v>0.39628464201776897</v>
      </c>
      <c r="AE167" s="17">
        <v>0.20500714328196301</v>
      </c>
      <c r="AF167" s="17">
        <v>0.330804294367882</v>
      </c>
      <c r="AG167" s="17">
        <v>0.28549104160942801</v>
      </c>
      <c r="AH167" s="17">
        <v>0.25592179028498302</v>
      </c>
      <c r="AI167" s="17">
        <v>0.26468439753563999</v>
      </c>
      <c r="AJ167" s="17">
        <v>0.32819420513917302</v>
      </c>
      <c r="AK167" s="17">
        <v>0.23179652806408299</v>
      </c>
      <c r="AL167" s="17">
        <v>0.26539389333340302</v>
      </c>
      <c r="AM167" s="17">
        <v>0.25534833754387498</v>
      </c>
      <c r="AN167" s="17">
        <v>0.23746178698342299</v>
      </c>
      <c r="AO167" s="17">
        <v>0.291290851607444</v>
      </c>
      <c r="AP167" s="17">
        <v>7.3392057697749202E-2</v>
      </c>
      <c r="AQ167" s="17"/>
      <c r="AR167" s="17">
        <v>0.28295580262982001</v>
      </c>
      <c r="AS167" s="17">
        <v>0.13932253478444501</v>
      </c>
      <c r="AT167" s="17"/>
      <c r="AU167" s="17">
        <v>0.17804977298798</v>
      </c>
      <c r="AV167" s="17">
        <v>0.28381758832093101</v>
      </c>
      <c r="AW167" s="17"/>
      <c r="AX167" s="17">
        <v>0.20356339972503501</v>
      </c>
      <c r="AY167" s="17">
        <v>0.26219912114246002</v>
      </c>
      <c r="AZ167" s="17"/>
      <c r="BA167" s="17">
        <v>0.215198775974456</v>
      </c>
      <c r="BB167" s="17">
        <v>0.28696389916898901</v>
      </c>
      <c r="BC167" s="17">
        <v>0.25795318104853698</v>
      </c>
      <c r="BD167" s="17"/>
      <c r="BE167" s="17">
        <v>0.21045802283767001</v>
      </c>
      <c r="BF167" s="17">
        <v>0.30699915139663397</v>
      </c>
      <c r="BG167" s="17">
        <v>0.38189235338932298</v>
      </c>
    </row>
    <row r="168" spans="2:59" x14ac:dyDescent="0.3">
      <c r="B168" t="s">
        <v>178</v>
      </c>
      <c r="C168" s="17">
        <v>0.105765171791194</v>
      </c>
      <c r="D168" s="17">
        <v>0.14923012523659801</v>
      </c>
      <c r="E168" s="17">
        <v>6.2880633121796703E-2</v>
      </c>
      <c r="F168" s="17"/>
      <c r="G168" s="17">
        <v>0.161501003646776</v>
      </c>
      <c r="H168" s="17">
        <v>0.129171268828389</v>
      </c>
      <c r="I168" s="17">
        <v>0.115682928282727</v>
      </c>
      <c r="J168" s="17">
        <v>1.24597674594165E-2</v>
      </c>
      <c r="K168" s="17"/>
      <c r="L168" s="17">
        <v>0.26542698902778</v>
      </c>
      <c r="M168" s="17">
        <v>6.15895760891303E-2</v>
      </c>
      <c r="N168" s="17">
        <v>6.4562811609883405E-2</v>
      </c>
      <c r="O168" s="17">
        <v>1.7973608452031699E-2</v>
      </c>
      <c r="P168" s="17"/>
      <c r="Q168" s="17">
        <v>0.402541872365625</v>
      </c>
      <c r="R168" s="17">
        <v>2.5177360092137498E-2</v>
      </c>
      <c r="S168" s="17">
        <v>-6.04360644304449E-2</v>
      </c>
      <c r="T168" s="17">
        <v>1.86077911228122E-2</v>
      </c>
      <c r="U168" s="17">
        <v>8.1596238814708497E-2</v>
      </c>
      <c r="V168" s="17">
        <v>9.2467171420790598E-2</v>
      </c>
      <c r="W168" s="17">
        <v>6.3967771304703505E-2</v>
      </c>
      <c r="X168" s="17">
        <v>2.8742664749534099E-2</v>
      </c>
      <c r="Y168" s="17">
        <v>0.131185187274209</v>
      </c>
      <c r="Z168" s="17"/>
      <c r="AA168" s="17">
        <v>0.18796138833404299</v>
      </c>
      <c r="AB168" s="17">
        <v>-1.3273308817867801E-2</v>
      </c>
      <c r="AC168" s="17">
        <v>0.351300632491722</v>
      </c>
      <c r="AD168" s="17">
        <v>-0.14430261053642501</v>
      </c>
      <c r="AE168" s="17">
        <v>0.118379646975022</v>
      </c>
      <c r="AF168" s="17">
        <v>-5.8801774360281299E-2</v>
      </c>
      <c r="AG168" s="17">
        <v>0.117257305463235</v>
      </c>
      <c r="AH168" s="17">
        <v>4.2528053395325699E-2</v>
      </c>
      <c r="AI168" s="17">
        <v>1.1733317548914299E-2</v>
      </c>
      <c r="AJ168" s="17">
        <v>1.2993420252567601E-2</v>
      </c>
      <c r="AK168" s="17">
        <v>0.181783222655924</v>
      </c>
      <c r="AL168" s="17">
        <v>9.9105482071696893E-2</v>
      </c>
      <c r="AM168" s="17">
        <v>5.7310281224557398E-2</v>
      </c>
      <c r="AN168" s="17">
        <v>7.2700600562046594E-2</v>
      </c>
      <c r="AO168" s="17">
        <v>0.13089590419976599</v>
      </c>
      <c r="AP168" s="17">
        <v>0.58635936011272305</v>
      </c>
      <c r="AQ168" s="17"/>
      <c r="AR168" s="17">
        <v>1.7882616566453E-2</v>
      </c>
      <c r="AS168" s="17">
        <v>0.42462310475677401</v>
      </c>
      <c r="AT168" s="17"/>
      <c r="AU168" s="17">
        <v>0.31272386489770598</v>
      </c>
      <c r="AV168" s="17">
        <v>1.66040634048563E-2</v>
      </c>
      <c r="AW168" s="17"/>
      <c r="AX168" s="17">
        <v>0.20059046461334901</v>
      </c>
      <c r="AY168" s="17">
        <v>8.4740992445768298E-2</v>
      </c>
      <c r="AZ168" s="17"/>
      <c r="BA168" s="17">
        <v>0.23735073208441701</v>
      </c>
      <c r="BB168" s="17">
        <v>1.8255092712770201E-2</v>
      </c>
      <c r="BC168" s="17">
        <v>2.2047102432149801E-2</v>
      </c>
      <c r="BD168" s="17"/>
      <c r="BE168" s="17">
        <v>0.213835294980013</v>
      </c>
      <c r="BF168" s="17">
        <v>-4.93800699094913E-2</v>
      </c>
      <c r="BG168" s="17">
        <v>-0.200495405303771</v>
      </c>
    </row>
    <row r="169" spans="2:59" x14ac:dyDescent="0.3"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</row>
    <row r="170" spans="2:59" x14ac:dyDescent="0.3">
      <c r="B170" s="6" t="s">
        <v>182</v>
      </c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</row>
    <row r="171" spans="2:59" x14ac:dyDescent="0.3">
      <c r="B171" s="24" t="s">
        <v>86</v>
      </c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</row>
    <row r="172" spans="2:59" x14ac:dyDescent="0.3">
      <c r="B172" t="s">
        <v>171</v>
      </c>
      <c r="C172" s="17">
        <v>0.29958091173846302</v>
      </c>
      <c r="D172" s="17">
        <v>0.308967333337337</v>
      </c>
      <c r="E172" s="17">
        <v>0.290594807462975</v>
      </c>
      <c r="F172" s="17"/>
      <c r="G172" s="17">
        <v>0.30391693929597302</v>
      </c>
      <c r="H172" s="17">
        <v>0.31717493071930603</v>
      </c>
      <c r="I172" s="17">
        <v>0.26810738886010199</v>
      </c>
      <c r="J172" s="17">
        <v>0.30966224845349499</v>
      </c>
      <c r="K172" s="17"/>
      <c r="L172" s="17">
        <v>0.41205801259696301</v>
      </c>
      <c r="M172" s="17">
        <v>0.31301524075744902</v>
      </c>
      <c r="N172" s="17">
        <v>0.23056881497651199</v>
      </c>
      <c r="O172" s="17">
        <v>0.22571557046528501</v>
      </c>
      <c r="P172" s="17"/>
      <c r="Q172" s="17">
        <v>0.41739347318883602</v>
      </c>
      <c r="R172" s="17">
        <v>0.24728757039482399</v>
      </c>
      <c r="S172" s="17">
        <v>0.215830591938176</v>
      </c>
      <c r="T172" s="17">
        <v>0.266671391455441</v>
      </c>
      <c r="U172" s="17">
        <v>0.234682783894649</v>
      </c>
      <c r="V172" s="17">
        <v>0.29237644669101098</v>
      </c>
      <c r="W172" s="17">
        <v>0.31313690421756002</v>
      </c>
      <c r="X172" s="17">
        <v>0.37932246606204001</v>
      </c>
      <c r="Y172" s="17">
        <v>0.32104865448325798</v>
      </c>
      <c r="Z172" s="17"/>
      <c r="AA172" s="17">
        <v>0.25690333589978898</v>
      </c>
      <c r="AB172" s="17">
        <v>0.137005388256807</v>
      </c>
      <c r="AC172" s="17">
        <v>0.24333765871945301</v>
      </c>
      <c r="AD172" s="17">
        <v>0.19215565011684599</v>
      </c>
      <c r="AE172" s="17">
        <v>0.19018312214901201</v>
      </c>
      <c r="AF172" s="17">
        <v>0.21268976782319299</v>
      </c>
      <c r="AG172" s="17">
        <v>0.26631131399187102</v>
      </c>
      <c r="AH172" s="17">
        <v>0.28101133224284502</v>
      </c>
      <c r="AI172" s="17">
        <v>0.27765360899319302</v>
      </c>
      <c r="AJ172" s="17">
        <v>0.27934585175051102</v>
      </c>
      <c r="AK172" s="17">
        <v>0.35048737980126898</v>
      </c>
      <c r="AL172" s="17">
        <v>0.35003413830678898</v>
      </c>
      <c r="AM172" s="17">
        <v>0.40009136466860301</v>
      </c>
      <c r="AN172" s="17">
        <v>0.359793938767697</v>
      </c>
      <c r="AO172" s="17">
        <v>0.36833689066333097</v>
      </c>
      <c r="AP172" s="17">
        <v>0.56217285912715698</v>
      </c>
      <c r="AQ172" s="17"/>
      <c r="AR172" s="17">
        <v>0.25244219250822603</v>
      </c>
      <c r="AS172" s="17">
        <v>0.47061092489591599</v>
      </c>
      <c r="AT172" s="17"/>
      <c r="AU172" s="17">
        <v>0.330644153146327</v>
      </c>
      <c r="AV172" s="17">
        <v>0.28819846375665698</v>
      </c>
      <c r="AW172" s="17"/>
      <c r="AX172" s="17">
        <v>0.23103706617962799</v>
      </c>
      <c r="AY172" s="17">
        <v>0.31732667211842303</v>
      </c>
      <c r="AZ172" s="17"/>
      <c r="BA172" s="17">
        <v>0.39960700115905001</v>
      </c>
      <c r="BB172" s="17">
        <v>0.25875727761634798</v>
      </c>
      <c r="BC172" s="17">
        <v>0.19400113530181101</v>
      </c>
      <c r="BD172" s="17"/>
      <c r="BE172" s="17">
        <v>0.35191957616388803</v>
      </c>
      <c r="BF172" s="17">
        <v>0.22671365644828001</v>
      </c>
      <c r="BG172" s="17">
        <v>0.144894983887151</v>
      </c>
    </row>
    <row r="173" spans="2:59" x14ac:dyDescent="0.3">
      <c r="B173" t="s">
        <v>172</v>
      </c>
      <c r="C173" s="17">
        <v>0.413200460856186</v>
      </c>
      <c r="D173" s="17">
        <v>0.40420844492774299</v>
      </c>
      <c r="E173" s="17">
        <v>0.42277789140469102</v>
      </c>
      <c r="F173" s="17"/>
      <c r="G173" s="17">
        <v>0.40580488471454002</v>
      </c>
      <c r="H173" s="17">
        <v>0.40563709011795801</v>
      </c>
      <c r="I173" s="17">
        <v>0.45608290990901401</v>
      </c>
      <c r="J173" s="17">
        <v>0.38095504110483402</v>
      </c>
      <c r="K173" s="17"/>
      <c r="L173" s="17">
        <v>0.42021958449153302</v>
      </c>
      <c r="M173" s="17">
        <v>0.44344933016771998</v>
      </c>
      <c r="N173" s="17">
        <v>0.42791128880955398</v>
      </c>
      <c r="O173" s="17">
        <v>0.36211639155466002</v>
      </c>
      <c r="P173" s="17"/>
      <c r="Q173" s="17">
        <v>0.366379304115593</v>
      </c>
      <c r="R173" s="17">
        <v>0.41848795139370498</v>
      </c>
      <c r="S173" s="17">
        <v>0.41914066760872998</v>
      </c>
      <c r="T173" s="17">
        <v>0.34424024365384998</v>
      </c>
      <c r="U173" s="17">
        <v>0.49023939257551602</v>
      </c>
      <c r="V173" s="17">
        <v>0.43959198153723</v>
      </c>
      <c r="W173" s="17">
        <v>0.44559572983094597</v>
      </c>
      <c r="X173" s="17">
        <v>0.38510152101504402</v>
      </c>
      <c r="Y173" s="17">
        <v>0.43016798945717</v>
      </c>
      <c r="Z173" s="17"/>
      <c r="AA173" s="17">
        <v>0.29357227719275703</v>
      </c>
      <c r="AB173" s="17">
        <v>0.26879682251082998</v>
      </c>
      <c r="AC173" s="17">
        <v>0.39441872171668901</v>
      </c>
      <c r="AD173" s="17">
        <v>0.37801048313791302</v>
      </c>
      <c r="AE173" s="17">
        <v>0.45825145380950399</v>
      </c>
      <c r="AF173" s="17">
        <v>0.34709285024001302</v>
      </c>
      <c r="AG173" s="17">
        <v>0.46577148720955602</v>
      </c>
      <c r="AH173" s="17">
        <v>0.37173458919185098</v>
      </c>
      <c r="AI173" s="17">
        <v>0.47720414117662202</v>
      </c>
      <c r="AJ173" s="17">
        <v>0.46946680776100702</v>
      </c>
      <c r="AK173" s="17">
        <v>0.456762638473446</v>
      </c>
      <c r="AL173" s="17">
        <v>0.40116064945340502</v>
      </c>
      <c r="AM173" s="17">
        <v>0.41883488695718002</v>
      </c>
      <c r="AN173" s="17">
        <v>0.472203121742995</v>
      </c>
      <c r="AO173" s="17">
        <v>0.37963911192165201</v>
      </c>
      <c r="AP173" s="17">
        <v>0.36515714017105</v>
      </c>
      <c r="AQ173" s="17"/>
      <c r="AR173" s="17">
        <v>0.431301515225118</v>
      </c>
      <c r="AS173" s="17">
        <v>0.34752571157499801</v>
      </c>
      <c r="AT173" s="17"/>
      <c r="AU173" s="17">
        <v>0.35200538214208099</v>
      </c>
      <c r="AV173" s="17">
        <v>0.44279523284021099</v>
      </c>
      <c r="AW173" s="17"/>
      <c r="AX173" s="17">
        <v>0.38702739219064197</v>
      </c>
      <c r="AY173" s="17">
        <v>0.420471071410014</v>
      </c>
      <c r="AZ173" s="17"/>
      <c r="BA173" s="17">
        <v>0.42160439182980802</v>
      </c>
      <c r="BB173" s="17">
        <v>0.41107231773220199</v>
      </c>
      <c r="BC173" s="17">
        <v>0.40220539072920602</v>
      </c>
      <c r="BD173" s="17"/>
      <c r="BE173" s="17">
        <v>0.43156290340725001</v>
      </c>
      <c r="BF173" s="17">
        <v>0.39662934897583502</v>
      </c>
      <c r="BG173" s="17">
        <v>0.33372087080407298</v>
      </c>
    </row>
    <row r="174" spans="2:59" x14ac:dyDescent="0.3">
      <c r="B174" t="s">
        <v>173</v>
      </c>
      <c r="C174" s="17">
        <v>0.16116086156830201</v>
      </c>
      <c r="D174" s="17">
        <v>0.16093604302797601</v>
      </c>
      <c r="E174" s="17">
        <v>0.162029331103443</v>
      </c>
      <c r="F174" s="17"/>
      <c r="G174" s="17">
        <v>0.133104901667498</v>
      </c>
      <c r="H174" s="17">
        <v>0.16294840763099699</v>
      </c>
      <c r="I174" s="17">
        <v>0.15866444648014499</v>
      </c>
      <c r="J174" s="17">
        <v>0.19104994806036901</v>
      </c>
      <c r="K174" s="17"/>
      <c r="L174" s="17">
        <v>9.6341549951615604E-2</v>
      </c>
      <c r="M174" s="17">
        <v>0.13378609802062799</v>
      </c>
      <c r="N174" s="17">
        <v>0.20055499478466501</v>
      </c>
      <c r="O174" s="17">
        <v>0.223106568546313</v>
      </c>
      <c r="P174" s="17"/>
      <c r="Q174" s="17">
        <v>0.14847223659025399</v>
      </c>
      <c r="R174" s="17">
        <v>0.17278206031941901</v>
      </c>
      <c r="S174" s="17">
        <v>0.18192063152718099</v>
      </c>
      <c r="T174" s="17">
        <v>0.20853352295077801</v>
      </c>
      <c r="U174" s="17">
        <v>0.18328459318988999</v>
      </c>
      <c r="V174" s="17">
        <v>0.14830224221969099</v>
      </c>
      <c r="W174" s="17">
        <v>0.13109756986225299</v>
      </c>
      <c r="X174" s="17">
        <v>0.14067910916274201</v>
      </c>
      <c r="Y174" s="17">
        <v>0.131949152496427</v>
      </c>
      <c r="Z174" s="17"/>
      <c r="AA174" s="17">
        <v>0.22610464209928099</v>
      </c>
      <c r="AB174" s="17">
        <v>0.346402013941353</v>
      </c>
      <c r="AC174" s="17">
        <v>0.22453586186007199</v>
      </c>
      <c r="AD174" s="17">
        <v>0.27721159221235298</v>
      </c>
      <c r="AE174" s="17">
        <v>0.15588937862300101</v>
      </c>
      <c r="AF174" s="17">
        <v>0.24684062665370701</v>
      </c>
      <c r="AG174" s="17">
        <v>0.12262178251177799</v>
      </c>
      <c r="AH174" s="17">
        <v>0.188857504832812</v>
      </c>
      <c r="AI174" s="17">
        <v>0.112950668516097</v>
      </c>
      <c r="AJ174" s="17">
        <v>0.13875040330163499</v>
      </c>
      <c r="AK174" s="17">
        <v>0.12577015153707499</v>
      </c>
      <c r="AL174" s="17">
        <v>0.12604648541300401</v>
      </c>
      <c r="AM174" s="17">
        <v>0.12232968564458201</v>
      </c>
      <c r="AN174" s="17">
        <v>8.5277096303964697E-2</v>
      </c>
      <c r="AO174" s="17">
        <v>0.21105191565183601</v>
      </c>
      <c r="AP174" s="17">
        <v>6.0916637190110298E-2</v>
      </c>
      <c r="AQ174" s="17"/>
      <c r="AR174" s="17">
        <v>0.17437970744895001</v>
      </c>
      <c r="AS174" s="17">
        <v>0.11319987701437</v>
      </c>
      <c r="AT174" s="17"/>
      <c r="AU174" s="17">
        <v>0.19150523175702999</v>
      </c>
      <c r="AV174" s="17">
        <v>0.14739792101246499</v>
      </c>
      <c r="AW174" s="17"/>
      <c r="AX174" s="17">
        <v>0.22773029141369799</v>
      </c>
      <c r="AY174" s="17">
        <v>0.14401617528737201</v>
      </c>
      <c r="AZ174" s="17"/>
      <c r="BA174" s="17">
        <v>0.104960651627379</v>
      </c>
      <c r="BB174" s="17">
        <v>0.19669490452109101</v>
      </c>
      <c r="BC174" s="17">
        <v>0.19992232975240701</v>
      </c>
      <c r="BD174" s="17"/>
      <c r="BE174" s="17">
        <v>0.13400230857697601</v>
      </c>
      <c r="BF174" s="17">
        <v>0.20054898741708699</v>
      </c>
      <c r="BG174" s="17">
        <v>0.23700619634770301</v>
      </c>
    </row>
    <row r="175" spans="2:59" x14ac:dyDescent="0.3">
      <c r="B175" t="s">
        <v>174</v>
      </c>
      <c r="C175" s="17">
        <v>3.4497482375791103E-2</v>
      </c>
      <c r="D175" s="17">
        <v>3.5409214318903801E-2</v>
      </c>
      <c r="E175" s="17">
        <v>3.2590519631419998E-2</v>
      </c>
      <c r="F175" s="17"/>
      <c r="G175" s="17">
        <v>4.0915585918170502E-2</v>
      </c>
      <c r="H175" s="17">
        <v>2.97221585987671E-2</v>
      </c>
      <c r="I175" s="17">
        <v>3.4671261343472003E-2</v>
      </c>
      <c r="J175" s="17">
        <v>3.3306874775134901E-2</v>
      </c>
      <c r="K175" s="17"/>
      <c r="L175" s="17">
        <v>1.43714248575787E-2</v>
      </c>
      <c r="M175" s="17">
        <v>3.8077728241779199E-2</v>
      </c>
      <c r="N175" s="17">
        <v>4.5065648608678503E-2</v>
      </c>
      <c r="O175" s="17">
        <v>4.3246085851339197E-2</v>
      </c>
      <c r="P175" s="17"/>
      <c r="Q175" s="17">
        <v>2.16713311329403E-2</v>
      </c>
      <c r="R175" s="17">
        <v>5.5412520720498397E-2</v>
      </c>
      <c r="S175" s="17">
        <v>8.0885626489981904E-2</v>
      </c>
      <c r="T175" s="17">
        <v>4.3013123943784898E-2</v>
      </c>
      <c r="U175" s="17">
        <v>1.6575708503137301E-2</v>
      </c>
      <c r="V175" s="17">
        <v>2.1632709092437599E-2</v>
      </c>
      <c r="W175" s="17">
        <v>1.3244992544603301E-2</v>
      </c>
      <c r="X175" s="17">
        <v>2.58666091087012E-2</v>
      </c>
      <c r="Y175" s="17">
        <v>2.3573877251697802E-2</v>
      </c>
      <c r="Z175" s="17"/>
      <c r="AA175" s="17">
        <v>0</v>
      </c>
      <c r="AB175" s="17">
        <v>6.3113457740334403E-2</v>
      </c>
      <c r="AC175" s="17">
        <v>2.0069259094823998E-2</v>
      </c>
      <c r="AD175" s="17">
        <v>5.2948793965879301E-2</v>
      </c>
      <c r="AE175" s="17">
        <v>4.34877581389976E-2</v>
      </c>
      <c r="AF175" s="17">
        <v>5.4397829124782797E-2</v>
      </c>
      <c r="AG175" s="17">
        <v>6.1769766670651899E-2</v>
      </c>
      <c r="AH175" s="17">
        <v>4.6444931763058202E-2</v>
      </c>
      <c r="AI175" s="17">
        <v>3.97733381207259E-2</v>
      </c>
      <c r="AJ175" s="17">
        <v>1.6824033873990299E-2</v>
      </c>
      <c r="AK175" s="17">
        <v>1.3687159411481801E-2</v>
      </c>
      <c r="AL175" s="17">
        <v>4.6180834923170898E-2</v>
      </c>
      <c r="AM175" s="17">
        <v>2.31978769877033E-2</v>
      </c>
      <c r="AN175" s="17">
        <v>1.1822957601675701E-2</v>
      </c>
      <c r="AO175" s="17">
        <v>3.30596452067495E-3</v>
      </c>
      <c r="AP175" s="17">
        <v>0</v>
      </c>
      <c r="AQ175" s="17"/>
      <c r="AR175" s="17">
        <v>4.0023649703167997E-2</v>
      </c>
      <c r="AS175" s="17">
        <v>1.44472882647617E-2</v>
      </c>
      <c r="AT175" s="17"/>
      <c r="AU175" s="17">
        <v>4.1358961275333297E-2</v>
      </c>
      <c r="AV175" s="17">
        <v>3.0097423678383899E-2</v>
      </c>
      <c r="AW175" s="17"/>
      <c r="AX175" s="17">
        <v>4.5730585067195802E-2</v>
      </c>
      <c r="AY175" s="17">
        <v>3.1530034653552599E-2</v>
      </c>
      <c r="AZ175" s="17"/>
      <c r="BA175" s="17">
        <v>2.2257968443811199E-2</v>
      </c>
      <c r="BB175" s="17">
        <v>3.8505007174106702E-2</v>
      </c>
      <c r="BC175" s="17">
        <v>4.9028686379566103E-2</v>
      </c>
      <c r="BD175" s="17"/>
      <c r="BE175" s="17">
        <v>2.0145588177035299E-2</v>
      </c>
      <c r="BF175" s="17">
        <v>4.8882953441460597E-2</v>
      </c>
      <c r="BG175" s="17">
        <v>9.2599222151059798E-2</v>
      </c>
    </row>
    <row r="176" spans="2:59" x14ac:dyDescent="0.3">
      <c r="B176" t="s">
        <v>175</v>
      </c>
      <c r="C176" s="17">
        <v>1.55560948435059E-2</v>
      </c>
      <c r="D176" s="17">
        <v>1.27568873764588E-2</v>
      </c>
      <c r="E176" s="17">
        <v>1.7412909695726099E-2</v>
      </c>
      <c r="F176" s="17"/>
      <c r="G176" s="17">
        <v>8.0239522124326106E-3</v>
      </c>
      <c r="H176" s="17">
        <v>3.1952437156291598E-2</v>
      </c>
      <c r="I176" s="17">
        <v>1.62151679900965E-2</v>
      </c>
      <c r="J176" s="17">
        <v>4.7348925030933804E-3</v>
      </c>
      <c r="K176" s="17"/>
      <c r="L176" s="17">
        <v>9.0323510833431597E-3</v>
      </c>
      <c r="M176" s="17">
        <v>1.6575741679585101E-2</v>
      </c>
      <c r="N176" s="17">
        <v>1.3670782946299E-2</v>
      </c>
      <c r="O176" s="17">
        <v>2.3220483860340001E-2</v>
      </c>
      <c r="P176" s="17"/>
      <c r="Q176" s="17">
        <v>7.8240303261855708E-3</v>
      </c>
      <c r="R176" s="17">
        <v>1.7623903323701399E-2</v>
      </c>
      <c r="S176" s="17">
        <v>1.4412615644303401E-2</v>
      </c>
      <c r="T176" s="17">
        <v>2.6580443877785801E-2</v>
      </c>
      <c r="U176" s="17">
        <v>1.48807276836749E-2</v>
      </c>
      <c r="V176" s="17">
        <v>3.4213861766295502E-3</v>
      </c>
      <c r="W176" s="17">
        <v>3.0251407560259298E-2</v>
      </c>
      <c r="X176" s="17">
        <v>1.2854352174414E-2</v>
      </c>
      <c r="Y176" s="17">
        <v>1.35853008600384E-2</v>
      </c>
      <c r="Z176" s="17"/>
      <c r="AA176" s="17">
        <v>0</v>
      </c>
      <c r="AB176" s="17">
        <v>3.0418617836404E-2</v>
      </c>
      <c r="AC176" s="17">
        <v>0</v>
      </c>
      <c r="AD176" s="17">
        <v>3.2483025527550898E-2</v>
      </c>
      <c r="AE176" s="17">
        <v>4.8838413341198601E-2</v>
      </c>
      <c r="AF176" s="17">
        <v>1.9483173633593299E-2</v>
      </c>
      <c r="AG176" s="17">
        <v>1.55305563269461E-2</v>
      </c>
      <c r="AH176" s="17">
        <v>2.7127576031908501E-2</v>
      </c>
      <c r="AI176" s="17">
        <v>1.4924357004200301E-2</v>
      </c>
      <c r="AJ176" s="17">
        <v>2.2147893080401399E-2</v>
      </c>
      <c r="AK176" s="17">
        <v>5.1418468593408401E-3</v>
      </c>
      <c r="AL176" s="17">
        <v>3.5385730997350602E-3</v>
      </c>
      <c r="AM176" s="17">
        <v>0</v>
      </c>
      <c r="AN176" s="17">
        <v>1.1899463343971401E-2</v>
      </c>
      <c r="AO176" s="17">
        <v>0</v>
      </c>
      <c r="AP176" s="17">
        <v>0</v>
      </c>
      <c r="AQ176" s="17"/>
      <c r="AR176" s="17">
        <v>1.75938121087372E-2</v>
      </c>
      <c r="AS176" s="17">
        <v>8.1627923445244596E-3</v>
      </c>
      <c r="AT176" s="17"/>
      <c r="AU176" s="17">
        <v>1.48559159906211E-2</v>
      </c>
      <c r="AV176" s="17">
        <v>1.5511522276907001E-2</v>
      </c>
      <c r="AW176" s="17"/>
      <c r="AX176" s="17">
        <v>1.8233056868005099E-2</v>
      </c>
      <c r="AY176" s="17">
        <v>1.4572268868236199E-2</v>
      </c>
      <c r="AZ176" s="17"/>
      <c r="BA176" s="17">
        <v>4.4241581077398597E-3</v>
      </c>
      <c r="BB176" s="17">
        <v>1.6198880330417099E-2</v>
      </c>
      <c r="BC176" s="17">
        <v>3.3671923656301297E-2</v>
      </c>
      <c r="BD176" s="17"/>
      <c r="BE176" s="17">
        <v>8.3580846910463209E-3</v>
      </c>
      <c r="BF176" s="17">
        <v>2.1174674057516801E-2</v>
      </c>
      <c r="BG176" s="17">
        <v>4.9170772071126398E-2</v>
      </c>
    </row>
    <row r="177" spans="2:59" x14ac:dyDescent="0.3">
      <c r="B177" t="s">
        <v>83</v>
      </c>
      <c r="C177" s="17">
        <v>7.6004188617751406E-2</v>
      </c>
      <c r="D177" s="17">
        <v>7.7722077011581098E-2</v>
      </c>
      <c r="E177" s="17">
        <v>7.4594540701744594E-2</v>
      </c>
      <c r="F177" s="17"/>
      <c r="G177" s="17">
        <v>0.108233736191386</v>
      </c>
      <c r="H177" s="17">
        <v>5.2564975776679797E-2</v>
      </c>
      <c r="I177" s="17">
        <v>6.625882541717E-2</v>
      </c>
      <c r="J177" s="17">
        <v>8.02909951030749E-2</v>
      </c>
      <c r="K177" s="17"/>
      <c r="L177" s="17">
        <v>4.7977077018966599E-2</v>
      </c>
      <c r="M177" s="17">
        <v>5.5095861132838202E-2</v>
      </c>
      <c r="N177" s="17">
        <v>8.2228469874290999E-2</v>
      </c>
      <c r="O177" s="17">
        <v>0.122594899722062</v>
      </c>
      <c r="P177" s="17"/>
      <c r="Q177" s="17">
        <v>3.8259624646191898E-2</v>
      </c>
      <c r="R177" s="17">
        <v>8.84059938478515E-2</v>
      </c>
      <c r="S177" s="17">
        <v>8.7809866791627805E-2</v>
      </c>
      <c r="T177" s="17">
        <v>0.110961274118361</v>
      </c>
      <c r="U177" s="17">
        <v>6.0336794153132603E-2</v>
      </c>
      <c r="V177" s="17">
        <v>9.4675234283001106E-2</v>
      </c>
      <c r="W177" s="17">
        <v>6.6673395984377604E-2</v>
      </c>
      <c r="X177" s="17">
        <v>5.6175942477059503E-2</v>
      </c>
      <c r="Y177" s="17">
        <v>7.9675025451408907E-2</v>
      </c>
      <c r="Z177" s="17"/>
      <c r="AA177" s="17">
        <v>0.223419744808173</v>
      </c>
      <c r="AB177" s="17">
        <v>0.15426369971427101</v>
      </c>
      <c r="AC177" s="17">
        <v>0.117638498608962</v>
      </c>
      <c r="AD177" s="17">
        <v>6.7190455039458002E-2</v>
      </c>
      <c r="AE177" s="17">
        <v>0.103349873938287</v>
      </c>
      <c r="AF177" s="17">
        <v>0.11949575252471099</v>
      </c>
      <c r="AG177" s="17">
        <v>6.7995093289196895E-2</v>
      </c>
      <c r="AH177" s="17">
        <v>8.4824065937525506E-2</v>
      </c>
      <c r="AI177" s="17">
        <v>7.7493886189162295E-2</v>
      </c>
      <c r="AJ177" s="17">
        <v>7.3465010232455205E-2</v>
      </c>
      <c r="AK177" s="17">
        <v>4.8150823917387203E-2</v>
      </c>
      <c r="AL177" s="17">
        <v>7.3039318803895706E-2</v>
      </c>
      <c r="AM177" s="17">
        <v>3.55461857419321E-2</v>
      </c>
      <c r="AN177" s="17">
        <v>5.90034222396962E-2</v>
      </c>
      <c r="AO177" s="17">
        <v>3.7666117242505799E-2</v>
      </c>
      <c r="AP177" s="17">
        <v>1.17533635116835E-2</v>
      </c>
      <c r="AQ177" s="17"/>
      <c r="AR177" s="17">
        <v>8.4259123005800296E-2</v>
      </c>
      <c r="AS177" s="17">
        <v>4.6053405905430403E-2</v>
      </c>
      <c r="AT177" s="17"/>
      <c r="AU177" s="17">
        <v>6.9630355688606399E-2</v>
      </c>
      <c r="AV177" s="17">
        <v>7.5999436435376697E-2</v>
      </c>
      <c r="AW177" s="17"/>
      <c r="AX177" s="17">
        <v>9.0241608280831206E-2</v>
      </c>
      <c r="AY177" s="17">
        <v>7.2083777662403301E-2</v>
      </c>
      <c r="AZ177" s="17"/>
      <c r="BA177" s="17">
        <v>4.71458288322118E-2</v>
      </c>
      <c r="BB177" s="17">
        <v>7.8771612625835E-2</v>
      </c>
      <c r="BC177" s="17">
        <v>0.121170534180709</v>
      </c>
      <c r="BD177" s="17"/>
      <c r="BE177" s="17">
        <v>5.4011538983803599E-2</v>
      </c>
      <c r="BF177" s="17">
        <v>0.106050379659821</v>
      </c>
      <c r="BG177" s="17">
        <v>0.14260795473888699</v>
      </c>
    </row>
    <row r="178" spans="2:59" x14ac:dyDescent="0.3">
      <c r="B178" t="s">
        <v>176</v>
      </c>
      <c r="C178" s="17">
        <v>0.71278137259464902</v>
      </c>
      <c r="D178" s="17">
        <v>0.71317577826508005</v>
      </c>
      <c r="E178" s="17">
        <v>0.71337269886766597</v>
      </c>
      <c r="F178" s="17"/>
      <c r="G178" s="17">
        <v>0.70972182401051298</v>
      </c>
      <c r="H178" s="17">
        <v>0.72281202083726404</v>
      </c>
      <c r="I178" s="17">
        <v>0.724190298769116</v>
      </c>
      <c r="J178" s="17">
        <v>0.69061728955832802</v>
      </c>
      <c r="K178" s="17"/>
      <c r="L178" s="17">
        <v>0.83227759708849602</v>
      </c>
      <c r="M178" s="17">
        <v>0.75646457092516906</v>
      </c>
      <c r="N178" s="17">
        <v>0.65848010378606603</v>
      </c>
      <c r="O178" s="17">
        <v>0.58783196201994503</v>
      </c>
      <c r="P178" s="17"/>
      <c r="Q178" s="17">
        <v>0.78377277730442896</v>
      </c>
      <c r="R178" s="17">
        <v>0.66577552178852895</v>
      </c>
      <c r="S178" s="17">
        <v>0.63497125954690603</v>
      </c>
      <c r="T178" s="17">
        <v>0.61091163510929103</v>
      </c>
      <c r="U178" s="17">
        <v>0.72492217647016499</v>
      </c>
      <c r="V178" s="17">
        <v>0.73196842822824104</v>
      </c>
      <c r="W178" s="17">
        <v>0.75873263404850699</v>
      </c>
      <c r="X178" s="17">
        <v>0.76442398707708303</v>
      </c>
      <c r="Y178" s="17">
        <v>0.75121664394042797</v>
      </c>
      <c r="Z178" s="17"/>
      <c r="AA178" s="17">
        <v>0.550475613092546</v>
      </c>
      <c r="AB178" s="17">
        <v>0.40580221076763701</v>
      </c>
      <c r="AC178" s="17">
        <v>0.63775638043614102</v>
      </c>
      <c r="AD178" s="17">
        <v>0.57016613325475896</v>
      </c>
      <c r="AE178" s="17">
        <v>0.64843457595851495</v>
      </c>
      <c r="AF178" s="17">
        <v>0.55978261806320595</v>
      </c>
      <c r="AG178" s="17">
        <v>0.73208280120142699</v>
      </c>
      <c r="AH178" s="17">
        <v>0.65274592143469601</v>
      </c>
      <c r="AI178" s="17">
        <v>0.75485775016981405</v>
      </c>
      <c r="AJ178" s="17">
        <v>0.74881265951151799</v>
      </c>
      <c r="AK178" s="17">
        <v>0.80725001827471499</v>
      </c>
      <c r="AL178" s="17">
        <v>0.75119478776019399</v>
      </c>
      <c r="AM178" s="17">
        <v>0.81892625162578203</v>
      </c>
      <c r="AN178" s="17">
        <v>0.831997060510692</v>
      </c>
      <c r="AO178" s="17">
        <v>0.74797600258498298</v>
      </c>
      <c r="AP178" s="17">
        <v>0.92732999929820603</v>
      </c>
      <c r="AQ178" s="17"/>
      <c r="AR178" s="17">
        <v>0.68374370773334403</v>
      </c>
      <c r="AS178" s="17">
        <v>0.81813663647091395</v>
      </c>
      <c r="AT178" s="17"/>
      <c r="AU178" s="17">
        <v>0.68264953528840899</v>
      </c>
      <c r="AV178" s="17">
        <v>0.73099369659686797</v>
      </c>
      <c r="AW178" s="17"/>
      <c r="AX178" s="17">
        <v>0.61806445837027002</v>
      </c>
      <c r="AY178" s="17">
        <v>0.73779774352843597</v>
      </c>
      <c r="AZ178" s="17"/>
      <c r="BA178" s="17">
        <v>0.82121139298885804</v>
      </c>
      <c r="BB178" s="17">
        <v>0.66982959534855102</v>
      </c>
      <c r="BC178" s="17">
        <v>0.59620652603101698</v>
      </c>
      <c r="BD178" s="17"/>
      <c r="BE178" s="17">
        <v>0.78348247957113903</v>
      </c>
      <c r="BF178" s="17">
        <v>0.62334300542411503</v>
      </c>
      <c r="BG178" s="17">
        <v>0.47861585469122497</v>
      </c>
    </row>
    <row r="179" spans="2:59" x14ac:dyDescent="0.3">
      <c r="B179" t="s">
        <v>177</v>
      </c>
      <c r="C179" s="17">
        <v>5.0053577219296999E-2</v>
      </c>
      <c r="D179" s="17">
        <v>4.8166101695362597E-2</v>
      </c>
      <c r="E179" s="17">
        <v>5.0003429327146097E-2</v>
      </c>
      <c r="F179" s="17"/>
      <c r="G179" s="17">
        <v>4.8939538130603102E-2</v>
      </c>
      <c r="H179" s="17">
        <v>6.1674595755058702E-2</v>
      </c>
      <c r="I179" s="17">
        <v>5.0886429333568503E-2</v>
      </c>
      <c r="J179" s="17">
        <v>3.8041767278228202E-2</v>
      </c>
      <c r="K179" s="17"/>
      <c r="L179" s="17">
        <v>2.3403775940921901E-2</v>
      </c>
      <c r="M179" s="17">
        <v>5.46534699213643E-2</v>
      </c>
      <c r="N179" s="17">
        <v>5.87364315549775E-2</v>
      </c>
      <c r="O179" s="17">
        <v>6.6466569711679302E-2</v>
      </c>
      <c r="P179" s="17"/>
      <c r="Q179" s="17">
        <v>2.9495361459125902E-2</v>
      </c>
      <c r="R179" s="17">
        <v>7.3036424044199799E-2</v>
      </c>
      <c r="S179" s="17">
        <v>9.5298242134285296E-2</v>
      </c>
      <c r="T179" s="17">
        <v>6.9593567821570806E-2</v>
      </c>
      <c r="U179" s="17">
        <v>3.1456436186812202E-2</v>
      </c>
      <c r="V179" s="17">
        <v>2.5054095269067201E-2</v>
      </c>
      <c r="W179" s="17">
        <v>4.3496400104862602E-2</v>
      </c>
      <c r="X179" s="17">
        <v>3.8720961283115203E-2</v>
      </c>
      <c r="Y179" s="17">
        <v>3.7159178111736302E-2</v>
      </c>
      <c r="Z179" s="17"/>
      <c r="AA179" s="17">
        <v>0</v>
      </c>
      <c r="AB179" s="17">
        <v>9.3532075576738399E-2</v>
      </c>
      <c r="AC179" s="17">
        <v>2.0069259094823998E-2</v>
      </c>
      <c r="AD179" s="17">
        <v>8.5431819493430303E-2</v>
      </c>
      <c r="AE179" s="17">
        <v>9.2326171480196201E-2</v>
      </c>
      <c r="AF179" s="17">
        <v>7.3881002758376196E-2</v>
      </c>
      <c r="AG179" s="17">
        <v>7.7300322997597995E-2</v>
      </c>
      <c r="AH179" s="17">
        <v>7.3572507794966602E-2</v>
      </c>
      <c r="AI179" s="17">
        <v>5.4697695124926199E-2</v>
      </c>
      <c r="AJ179" s="17">
        <v>3.8971926954391799E-2</v>
      </c>
      <c r="AK179" s="17">
        <v>1.88290062708227E-2</v>
      </c>
      <c r="AL179" s="17">
        <v>4.9719408022905899E-2</v>
      </c>
      <c r="AM179" s="17">
        <v>2.31978769877033E-2</v>
      </c>
      <c r="AN179" s="17">
        <v>2.37224209456471E-2</v>
      </c>
      <c r="AO179" s="17">
        <v>3.30596452067495E-3</v>
      </c>
      <c r="AP179" s="17">
        <v>0</v>
      </c>
      <c r="AQ179" s="17"/>
      <c r="AR179" s="17">
        <v>5.7617461811905302E-2</v>
      </c>
      <c r="AS179" s="17">
        <v>2.2610080609286199E-2</v>
      </c>
      <c r="AT179" s="17"/>
      <c r="AU179" s="17">
        <v>5.6214877265954401E-2</v>
      </c>
      <c r="AV179" s="17">
        <v>4.56089459552909E-2</v>
      </c>
      <c r="AW179" s="17"/>
      <c r="AX179" s="17">
        <v>6.3963641935200904E-2</v>
      </c>
      <c r="AY179" s="17">
        <v>4.6102303521788797E-2</v>
      </c>
      <c r="AZ179" s="17"/>
      <c r="BA179" s="17">
        <v>2.66821265515511E-2</v>
      </c>
      <c r="BB179" s="17">
        <v>5.4703887504523797E-2</v>
      </c>
      <c r="BC179" s="17">
        <v>8.2700610035867303E-2</v>
      </c>
      <c r="BD179" s="17"/>
      <c r="BE179" s="17">
        <v>2.85036728680816E-2</v>
      </c>
      <c r="BF179" s="17">
        <v>7.0057627498977398E-2</v>
      </c>
      <c r="BG179" s="17">
        <v>0.141769994222186</v>
      </c>
    </row>
    <row r="180" spans="2:59" x14ac:dyDescent="0.3">
      <c r="B180" t="s">
        <v>178</v>
      </c>
      <c r="C180" s="17">
        <v>0.66272779537535198</v>
      </c>
      <c r="D180" s="17">
        <v>0.66500967656971799</v>
      </c>
      <c r="E180" s="17">
        <v>0.66336926954052</v>
      </c>
      <c r="F180" s="17"/>
      <c r="G180" s="17">
        <v>0.66078228587990995</v>
      </c>
      <c r="H180" s="17">
        <v>0.66113742508220597</v>
      </c>
      <c r="I180" s="17">
        <v>0.67330386943554799</v>
      </c>
      <c r="J180" s="17">
        <v>0.65257552228009996</v>
      </c>
      <c r="K180" s="17"/>
      <c r="L180" s="17">
        <v>0.808873821147574</v>
      </c>
      <c r="M180" s="17">
        <v>0.70181110100380495</v>
      </c>
      <c r="N180" s="17">
        <v>0.59974367223108804</v>
      </c>
      <c r="O180" s="17">
        <v>0.52136539230826595</v>
      </c>
      <c r="P180" s="17"/>
      <c r="Q180" s="17">
        <v>0.75427741584530295</v>
      </c>
      <c r="R180" s="17">
        <v>0.59273909774432898</v>
      </c>
      <c r="S180" s="17">
        <v>0.53967301741262097</v>
      </c>
      <c r="T180" s="17">
        <v>0.54131806728772003</v>
      </c>
      <c r="U180" s="17">
        <v>0.69346574028335295</v>
      </c>
      <c r="V180" s="17">
        <v>0.70691433295917405</v>
      </c>
      <c r="W180" s="17">
        <v>0.715236233943644</v>
      </c>
      <c r="X180" s="17">
        <v>0.72570302579396795</v>
      </c>
      <c r="Y180" s="17">
        <v>0.71405746582869201</v>
      </c>
      <c r="Z180" s="17"/>
      <c r="AA180" s="17">
        <v>0.550475613092546</v>
      </c>
      <c r="AB180" s="17">
        <v>0.31227013519089802</v>
      </c>
      <c r="AC180" s="17">
        <v>0.61768712134131698</v>
      </c>
      <c r="AD180" s="17">
        <v>0.48473431376132797</v>
      </c>
      <c r="AE180" s="17">
        <v>0.556108404478319</v>
      </c>
      <c r="AF180" s="17">
        <v>0.48590161530483</v>
      </c>
      <c r="AG180" s="17">
        <v>0.65478247820382895</v>
      </c>
      <c r="AH180" s="17">
        <v>0.57917341363972896</v>
      </c>
      <c r="AI180" s="17">
        <v>0.70016005504488799</v>
      </c>
      <c r="AJ180" s="17">
        <v>0.70984073255712599</v>
      </c>
      <c r="AK180" s="17">
        <v>0.78842101200389203</v>
      </c>
      <c r="AL180" s="17">
        <v>0.70147537973728802</v>
      </c>
      <c r="AM180" s="17">
        <v>0.79572837463807899</v>
      </c>
      <c r="AN180" s="17">
        <v>0.80827463956504497</v>
      </c>
      <c r="AO180" s="17">
        <v>0.74467003806430798</v>
      </c>
      <c r="AP180" s="17">
        <v>0.92732999929820603</v>
      </c>
      <c r="AQ180" s="17"/>
      <c r="AR180" s="17">
        <v>0.62612624592143895</v>
      </c>
      <c r="AS180" s="17">
        <v>0.79552655586162802</v>
      </c>
      <c r="AT180" s="17"/>
      <c r="AU180" s="17">
        <v>0.62643465802245402</v>
      </c>
      <c r="AV180" s="17">
        <v>0.685384750641577</v>
      </c>
      <c r="AW180" s="17"/>
      <c r="AX180" s="17">
        <v>0.55410081643506903</v>
      </c>
      <c r="AY180" s="17">
        <v>0.69169544000664795</v>
      </c>
      <c r="AZ180" s="17"/>
      <c r="BA180" s="17">
        <v>0.79452926643730704</v>
      </c>
      <c r="BB180" s="17">
        <v>0.61512570784402698</v>
      </c>
      <c r="BC180" s="17">
        <v>0.51350591599515005</v>
      </c>
      <c r="BD180" s="17"/>
      <c r="BE180" s="17">
        <v>0.75497880670305695</v>
      </c>
      <c r="BF180" s="17">
        <v>0.55328537792513799</v>
      </c>
      <c r="BG180" s="17">
        <v>0.33684586046903803</v>
      </c>
    </row>
    <row r="181" spans="2:59" x14ac:dyDescent="0.3"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</row>
    <row r="182" spans="2:59" x14ac:dyDescent="0.3">
      <c r="B182" s="6" t="s">
        <v>183</v>
      </c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</row>
    <row r="183" spans="2:59" x14ac:dyDescent="0.3">
      <c r="B183" s="24" t="s">
        <v>86</v>
      </c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</row>
    <row r="184" spans="2:59" x14ac:dyDescent="0.3">
      <c r="B184" t="s">
        <v>171</v>
      </c>
      <c r="C184" s="17">
        <v>0.114138153193896</v>
      </c>
      <c r="D184" s="17">
        <v>0.12561697316847301</v>
      </c>
      <c r="E184" s="17">
        <v>0.10314512021868601</v>
      </c>
      <c r="F184" s="17"/>
      <c r="G184" s="17">
        <v>8.7380808176108604E-2</v>
      </c>
      <c r="H184" s="17">
        <v>0.132629374695893</v>
      </c>
      <c r="I184" s="17">
        <v>0.11780478916623401</v>
      </c>
      <c r="J184" s="17">
        <v>0.115308897755639</v>
      </c>
      <c r="K184" s="17"/>
      <c r="L184" s="17">
        <v>0.21925483004350299</v>
      </c>
      <c r="M184" s="17">
        <v>9.7480743376637799E-2</v>
      </c>
      <c r="N184" s="17">
        <v>5.8265951109303701E-2</v>
      </c>
      <c r="O184" s="17">
        <v>6.7508581081164504E-2</v>
      </c>
      <c r="P184" s="17"/>
      <c r="Q184" s="17">
        <v>0.25986772111863798</v>
      </c>
      <c r="R184" s="17">
        <v>7.9981020982223594E-2</v>
      </c>
      <c r="S184" s="17">
        <v>5.0789990435551297E-2</v>
      </c>
      <c r="T184" s="17">
        <v>6.7960618496804195E-2</v>
      </c>
      <c r="U184" s="17">
        <v>6.8399971464844403E-2</v>
      </c>
      <c r="V184" s="17">
        <v>9.9031522336107194E-2</v>
      </c>
      <c r="W184" s="17">
        <v>0.10779449361445401</v>
      </c>
      <c r="X184" s="17">
        <v>0.123122232205732</v>
      </c>
      <c r="Y184" s="17">
        <v>0.109902711799507</v>
      </c>
      <c r="Z184" s="17"/>
      <c r="AA184" s="17">
        <v>4.32690433696932E-2</v>
      </c>
      <c r="AB184" s="17">
        <v>1.91932857104152E-2</v>
      </c>
      <c r="AC184" s="17">
        <v>8.5369889843932303E-2</v>
      </c>
      <c r="AD184" s="17">
        <v>9.0733231013019999E-2</v>
      </c>
      <c r="AE184" s="17">
        <v>6.7063989837219506E-2</v>
      </c>
      <c r="AF184" s="17">
        <v>4.95267208538809E-2</v>
      </c>
      <c r="AG184" s="17">
        <v>6.7791292278822995E-2</v>
      </c>
      <c r="AH184" s="17">
        <v>7.2995910841893302E-2</v>
      </c>
      <c r="AI184" s="17">
        <v>5.6604864928462902E-2</v>
      </c>
      <c r="AJ184" s="17">
        <v>7.2207693134013304E-2</v>
      </c>
      <c r="AK184" s="17">
        <v>0.12766739231284899</v>
      </c>
      <c r="AL184" s="17">
        <v>0.135936818341271</v>
      </c>
      <c r="AM184" s="17">
        <v>0.13362175612508201</v>
      </c>
      <c r="AN184" s="17">
        <v>0.19149888776726301</v>
      </c>
      <c r="AO184" s="17">
        <v>0.106908818199115</v>
      </c>
      <c r="AP184" s="17">
        <v>0.41117717003808801</v>
      </c>
      <c r="AQ184" s="17"/>
      <c r="AR184" s="17">
        <v>8.2675498939541098E-2</v>
      </c>
      <c r="AS184" s="17">
        <v>0.22829183108252199</v>
      </c>
      <c r="AT184" s="17"/>
      <c r="AU184" s="17">
        <v>0.18279585462070899</v>
      </c>
      <c r="AV184" s="17">
        <v>8.46859515892254E-2</v>
      </c>
      <c r="AW184" s="17"/>
      <c r="AX184" s="17">
        <v>0.12059176666994099</v>
      </c>
      <c r="AY184" s="17">
        <v>0.114292336422048</v>
      </c>
      <c r="AZ184" s="17"/>
      <c r="BA184" s="17">
        <v>0.18846430377756701</v>
      </c>
      <c r="BB184" s="17">
        <v>6.5410226313423706E-2</v>
      </c>
      <c r="BC184" s="17">
        <v>6.5703986836548697E-2</v>
      </c>
      <c r="BD184" s="17"/>
      <c r="BE184" s="17">
        <v>0.150432239874146</v>
      </c>
      <c r="BF184" s="17">
        <v>5.7909870451343701E-2</v>
      </c>
      <c r="BG184" s="17">
        <v>2.2845648426506899E-2</v>
      </c>
    </row>
    <row r="185" spans="2:59" x14ac:dyDescent="0.3">
      <c r="B185" t="s">
        <v>172</v>
      </c>
      <c r="C185" s="17">
        <v>0.21007630179815601</v>
      </c>
      <c r="D185" s="17">
        <v>0.23498416888389001</v>
      </c>
      <c r="E185" s="17">
        <v>0.18607227215309399</v>
      </c>
      <c r="F185" s="17"/>
      <c r="G185" s="17">
        <v>0.17748487714539701</v>
      </c>
      <c r="H185" s="17">
        <v>0.23456043909761401</v>
      </c>
      <c r="I185" s="17">
        <v>0.23516676456442701</v>
      </c>
      <c r="J185" s="17">
        <v>0.18754839641729801</v>
      </c>
      <c r="K185" s="17"/>
      <c r="L185" s="17">
        <v>0.31363385626463097</v>
      </c>
      <c r="M185" s="17">
        <v>0.221249392840213</v>
      </c>
      <c r="N185" s="17">
        <v>0.17546824278999701</v>
      </c>
      <c r="O185" s="17">
        <v>0.117718834112415</v>
      </c>
      <c r="P185" s="17"/>
      <c r="Q185" s="17">
        <v>0.29758989113068801</v>
      </c>
      <c r="R185" s="17">
        <v>0.21899056928996599</v>
      </c>
      <c r="S185" s="17">
        <v>0.181638772888709</v>
      </c>
      <c r="T185" s="17">
        <v>0.14850644951785799</v>
      </c>
      <c r="U185" s="17">
        <v>0.17480371598647501</v>
      </c>
      <c r="V185" s="17">
        <v>0.221113093018693</v>
      </c>
      <c r="W185" s="17">
        <v>0.17976634740542799</v>
      </c>
      <c r="X185" s="17">
        <v>0.203904642318156</v>
      </c>
      <c r="Y185" s="17">
        <v>0.20733060199276401</v>
      </c>
      <c r="Z185" s="17"/>
      <c r="AA185" s="17">
        <v>0.105949714075552</v>
      </c>
      <c r="AB185" s="17">
        <v>9.5636609586263605E-2</v>
      </c>
      <c r="AC185" s="17">
        <v>0.123578692277636</v>
      </c>
      <c r="AD185" s="17">
        <v>6.90377800848892E-2</v>
      </c>
      <c r="AE185" s="17">
        <v>0.15140358033364901</v>
      </c>
      <c r="AF185" s="17">
        <v>0.140101307737621</v>
      </c>
      <c r="AG185" s="17">
        <v>0.17678006904165999</v>
      </c>
      <c r="AH185" s="17">
        <v>0.16907325170332099</v>
      </c>
      <c r="AI185" s="17">
        <v>0.23560190811597101</v>
      </c>
      <c r="AJ185" s="17">
        <v>0.25187521454638401</v>
      </c>
      <c r="AK185" s="17">
        <v>0.25493071245284499</v>
      </c>
      <c r="AL185" s="17">
        <v>0.20432903552965401</v>
      </c>
      <c r="AM185" s="17">
        <v>0.29478457394438701</v>
      </c>
      <c r="AN185" s="17">
        <v>0.324698757184471</v>
      </c>
      <c r="AO185" s="17">
        <v>0.34339775925481197</v>
      </c>
      <c r="AP185" s="17">
        <v>0.36135780856891397</v>
      </c>
      <c r="AQ185" s="17"/>
      <c r="AR185" s="17">
        <v>0.18501395988240901</v>
      </c>
      <c r="AS185" s="17">
        <v>0.30100818831528597</v>
      </c>
      <c r="AT185" s="17"/>
      <c r="AU185" s="17">
        <v>0.230943951285347</v>
      </c>
      <c r="AV185" s="17">
        <v>0.20266678231551899</v>
      </c>
      <c r="AW185" s="17"/>
      <c r="AX185" s="17">
        <v>0.207518680686954</v>
      </c>
      <c r="AY185" s="17">
        <v>0.21281400237286799</v>
      </c>
      <c r="AZ185" s="17"/>
      <c r="BA185" s="17">
        <v>0.28831108426504198</v>
      </c>
      <c r="BB185" s="17">
        <v>0.18572463429045499</v>
      </c>
      <c r="BC185" s="17">
        <v>0.11512955114313</v>
      </c>
      <c r="BD185" s="17"/>
      <c r="BE185" s="17">
        <v>0.255068111414051</v>
      </c>
      <c r="BF185" s="17">
        <v>0.127750198168988</v>
      </c>
      <c r="BG185" s="17">
        <v>0.13228918549593499</v>
      </c>
    </row>
    <row r="186" spans="2:59" x14ac:dyDescent="0.3">
      <c r="B186" t="s">
        <v>173</v>
      </c>
      <c r="C186" s="17">
        <v>0.24776982542994699</v>
      </c>
      <c r="D186" s="17">
        <v>0.24642303989394601</v>
      </c>
      <c r="E186" s="17">
        <v>0.25010358915024999</v>
      </c>
      <c r="F186" s="17"/>
      <c r="G186" s="17">
        <v>0.222908332183856</v>
      </c>
      <c r="H186" s="17">
        <v>0.242680514504063</v>
      </c>
      <c r="I186" s="17">
        <v>0.270471865650248</v>
      </c>
      <c r="J186" s="17">
        <v>0.25515925559160701</v>
      </c>
      <c r="K186" s="17"/>
      <c r="L186" s="17">
        <v>0.21192248159393801</v>
      </c>
      <c r="M186" s="17">
        <v>0.249162396065363</v>
      </c>
      <c r="N186" s="17">
        <v>0.290794908926166</v>
      </c>
      <c r="O186" s="17">
        <v>0.24760123993979299</v>
      </c>
      <c r="P186" s="17"/>
      <c r="Q186" s="17">
        <v>0.22526207828924899</v>
      </c>
      <c r="R186" s="17">
        <v>0.22109996199888099</v>
      </c>
      <c r="S186" s="17">
        <v>0.28840673706105502</v>
      </c>
      <c r="T186" s="17">
        <v>0.29732052118571001</v>
      </c>
      <c r="U186" s="17">
        <v>0.29730482139308101</v>
      </c>
      <c r="V186" s="17">
        <v>0.213071445976457</v>
      </c>
      <c r="W186" s="17">
        <v>0.252717183921639</v>
      </c>
      <c r="X186" s="17">
        <v>0.26444166865459701</v>
      </c>
      <c r="Y186" s="17">
        <v>0.217200760010621</v>
      </c>
      <c r="Z186" s="17"/>
      <c r="AA186" s="17">
        <v>0.26174068109007598</v>
      </c>
      <c r="AB186" s="17">
        <v>0.357680514123562</v>
      </c>
      <c r="AC186" s="17">
        <v>0.29678055630660899</v>
      </c>
      <c r="AD186" s="17">
        <v>0.27209977667401303</v>
      </c>
      <c r="AE186" s="17">
        <v>0.31129768908515298</v>
      </c>
      <c r="AF186" s="17">
        <v>0.254576967588383</v>
      </c>
      <c r="AG186" s="17">
        <v>0.221015975073795</v>
      </c>
      <c r="AH186" s="17">
        <v>0.29134064464898801</v>
      </c>
      <c r="AI186" s="17">
        <v>0.198427738954359</v>
      </c>
      <c r="AJ186" s="17">
        <v>0.25288659616931602</v>
      </c>
      <c r="AK186" s="17">
        <v>0.23463153627703501</v>
      </c>
      <c r="AL186" s="17">
        <v>0.29865551918424099</v>
      </c>
      <c r="AM186" s="17">
        <v>0.23203079540811</v>
      </c>
      <c r="AN186" s="17">
        <v>0.187072378699848</v>
      </c>
      <c r="AO186" s="17">
        <v>0.23528920945831699</v>
      </c>
      <c r="AP186" s="17">
        <v>0.123932537760573</v>
      </c>
      <c r="AQ186" s="17"/>
      <c r="AR186" s="17">
        <v>0.26433365663235497</v>
      </c>
      <c r="AS186" s="17">
        <v>0.18767247202819301</v>
      </c>
      <c r="AT186" s="17"/>
      <c r="AU186" s="17">
        <v>0.21467999271587601</v>
      </c>
      <c r="AV186" s="17">
        <v>0.26568623445023198</v>
      </c>
      <c r="AW186" s="17"/>
      <c r="AX186" s="17">
        <v>0.218908735084554</v>
      </c>
      <c r="AY186" s="17">
        <v>0.25436055926741402</v>
      </c>
      <c r="AZ186" s="17"/>
      <c r="BA186" s="17">
        <v>0.22480726883480501</v>
      </c>
      <c r="BB186" s="17">
        <v>0.26616026251504599</v>
      </c>
      <c r="BC186" s="17">
        <v>0.25728823813018797</v>
      </c>
      <c r="BD186" s="17"/>
      <c r="BE186" s="17">
        <v>0.25503205804815099</v>
      </c>
      <c r="BF186" s="17">
        <v>0.26178629299367101</v>
      </c>
      <c r="BG186" s="17">
        <v>0.15867594640001401</v>
      </c>
    </row>
    <row r="187" spans="2:59" x14ac:dyDescent="0.3">
      <c r="B187" t="s">
        <v>174</v>
      </c>
      <c r="C187" s="17">
        <v>0.141554173167073</v>
      </c>
      <c r="D187" s="17">
        <v>0.11848551030018099</v>
      </c>
      <c r="E187" s="17">
        <v>0.16399387061776599</v>
      </c>
      <c r="F187" s="17"/>
      <c r="G187" s="17">
        <v>0.12497749413215301</v>
      </c>
      <c r="H187" s="17">
        <v>0.13570347828318299</v>
      </c>
      <c r="I187" s="17">
        <v>0.15245491768195099</v>
      </c>
      <c r="J187" s="17">
        <v>0.15357202689671501</v>
      </c>
      <c r="K187" s="17"/>
      <c r="L187" s="17">
        <v>8.1676302931096498E-2</v>
      </c>
      <c r="M187" s="17">
        <v>0.161670782727695</v>
      </c>
      <c r="N187" s="17">
        <v>0.136989320629681</v>
      </c>
      <c r="O187" s="17">
        <v>0.187521655136767</v>
      </c>
      <c r="P187" s="17"/>
      <c r="Q187" s="17">
        <v>9.0275130460636205E-2</v>
      </c>
      <c r="R187" s="17">
        <v>0.143234931621114</v>
      </c>
      <c r="S187" s="17">
        <v>0.19360534155856801</v>
      </c>
      <c r="T187" s="17">
        <v>0.13516175287287499</v>
      </c>
      <c r="U187" s="17">
        <v>0.207506895497376</v>
      </c>
      <c r="V187" s="17">
        <v>0.15336212820089801</v>
      </c>
      <c r="W187" s="17">
        <v>0.10839731840785399</v>
      </c>
      <c r="X187" s="17">
        <v>0.145839228225385</v>
      </c>
      <c r="Y187" s="17">
        <v>0.13688127258319399</v>
      </c>
      <c r="Z187" s="17"/>
      <c r="AA187" s="17">
        <v>9.7643323731957707E-2</v>
      </c>
      <c r="AB187" s="17">
        <v>9.8800320997324304E-2</v>
      </c>
      <c r="AC187" s="17">
        <v>0.20328109849863399</v>
      </c>
      <c r="AD187" s="17">
        <v>0.29377022191684898</v>
      </c>
      <c r="AE187" s="17">
        <v>0.15537926731445301</v>
      </c>
      <c r="AF187" s="17">
        <v>0.16621709165336701</v>
      </c>
      <c r="AG187" s="17">
        <v>0.144898135313339</v>
      </c>
      <c r="AH187" s="17">
        <v>0.13992689855415999</v>
      </c>
      <c r="AI187" s="17">
        <v>0.19843561099561</v>
      </c>
      <c r="AJ187" s="17">
        <v>0.194610965891753</v>
      </c>
      <c r="AK187" s="17">
        <v>8.7974500860315802E-2</v>
      </c>
      <c r="AL187" s="17">
        <v>0.165339000959561</v>
      </c>
      <c r="AM187" s="17">
        <v>0.119212304227977</v>
      </c>
      <c r="AN187" s="17">
        <v>6.1552498421062099E-2</v>
      </c>
      <c r="AO187" s="17">
        <v>8.3277929647797996E-2</v>
      </c>
      <c r="AP187" s="17">
        <v>4.25527591534011E-2</v>
      </c>
      <c r="AQ187" s="17"/>
      <c r="AR187" s="17">
        <v>0.15539244895056101</v>
      </c>
      <c r="AS187" s="17">
        <v>9.1345755798608499E-2</v>
      </c>
      <c r="AT187" s="17"/>
      <c r="AU187" s="17">
        <v>0.11370617119880699</v>
      </c>
      <c r="AV187" s="17">
        <v>0.15045640267464999</v>
      </c>
      <c r="AW187" s="17"/>
      <c r="AX187" s="17">
        <v>0.1325207537859</v>
      </c>
      <c r="AY187" s="17">
        <v>0.14005124883803199</v>
      </c>
      <c r="AZ187" s="17"/>
      <c r="BA187" s="17">
        <v>8.1225328303533906E-2</v>
      </c>
      <c r="BB187" s="17">
        <v>0.18464601143901399</v>
      </c>
      <c r="BC187" s="17">
        <v>0.17508880576944899</v>
      </c>
      <c r="BD187" s="17"/>
      <c r="BE187" s="17">
        <v>0.105436537760717</v>
      </c>
      <c r="BF187" s="17">
        <v>0.19243505004450501</v>
      </c>
      <c r="BG187" s="17">
        <v>0.24662582177562001</v>
      </c>
    </row>
    <row r="188" spans="2:59" x14ac:dyDescent="0.3">
      <c r="B188" t="s">
        <v>175</v>
      </c>
      <c r="C188" s="17">
        <v>8.1921715684926996E-2</v>
      </c>
      <c r="D188" s="17">
        <v>6.9239893158661595E-2</v>
      </c>
      <c r="E188" s="17">
        <v>9.4898392311486696E-2</v>
      </c>
      <c r="F188" s="17"/>
      <c r="G188" s="17">
        <v>6.4118374471514999E-2</v>
      </c>
      <c r="H188" s="17">
        <v>7.0146147358182406E-2</v>
      </c>
      <c r="I188" s="17">
        <v>7.7321419767716601E-2</v>
      </c>
      <c r="J188" s="17">
        <v>0.117980712829857</v>
      </c>
      <c r="K188" s="17"/>
      <c r="L188" s="17">
        <v>3.3946400472430499E-2</v>
      </c>
      <c r="M188" s="17">
        <v>7.2128400166479603E-2</v>
      </c>
      <c r="N188" s="17">
        <v>9.3211591469827701E-2</v>
      </c>
      <c r="O188" s="17">
        <v>0.134033319732804</v>
      </c>
      <c r="P188" s="17"/>
      <c r="Q188" s="17">
        <v>3.2686168821593198E-2</v>
      </c>
      <c r="R188" s="17">
        <v>7.3053316595748097E-2</v>
      </c>
      <c r="S188" s="17">
        <v>8.7303763680514707E-2</v>
      </c>
      <c r="T188" s="17">
        <v>0.109210583912094</v>
      </c>
      <c r="U188" s="17">
        <v>6.5381178711700697E-2</v>
      </c>
      <c r="V188" s="17">
        <v>8.1274579880108194E-2</v>
      </c>
      <c r="W188" s="17">
        <v>0.121780946563605</v>
      </c>
      <c r="X188" s="17">
        <v>7.2247376952251197E-2</v>
      </c>
      <c r="Y188" s="17">
        <v>0.111019498261145</v>
      </c>
      <c r="Z188" s="17"/>
      <c r="AA188" s="17">
        <v>6.90705876487578E-2</v>
      </c>
      <c r="AB188" s="17">
        <v>0.135301486096468</v>
      </c>
      <c r="AC188" s="17">
        <v>5.7998518884068997E-2</v>
      </c>
      <c r="AD188" s="17">
        <v>0.11043493667325301</v>
      </c>
      <c r="AE188" s="17">
        <v>0.105209333739113</v>
      </c>
      <c r="AF188" s="17">
        <v>0.14145909603644</v>
      </c>
      <c r="AG188" s="17">
        <v>0.102392290195295</v>
      </c>
      <c r="AH188" s="17">
        <v>0.138734269522132</v>
      </c>
      <c r="AI188" s="17">
        <v>6.7394270942184295E-2</v>
      </c>
      <c r="AJ188" s="17">
        <v>4.8352796820905E-2</v>
      </c>
      <c r="AK188" s="17">
        <v>5.9543330454602098E-2</v>
      </c>
      <c r="AL188" s="17">
        <v>4.7350305156499101E-2</v>
      </c>
      <c r="AM188" s="17">
        <v>5.6522374509639102E-2</v>
      </c>
      <c r="AN188" s="17">
        <v>6.7347351828166799E-2</v>
      </c>
      <c r="AO188" s="17">
        <v>1.1371170284061E-2</v>
      </c>
      <c r="AP188" s="17">
        <v>1.3493844000568E-2</v>
      </c>
      <c r="AQ188" s="17"/>
      <c r="AR188" s="17">
        <v>9.4655405736907103E-2</v>
      </c>
      <c r="AS188" s="17">
        <v>3.5720987012262097E-2</v>
      </c>
      <c r="AT188" s="17"/>
      <c r="AU188" s="17">
        <v>9.6212435105023697E-2</v>
      </c>
      <c r="AV188" s="17">
        <v>7.6127423291410798E-2</v>
      </c>
      <c r="AW188" s="17"/>
      <c r="AX188" s="17">
        <v>0.11337044676375201</v>
      </c>
      <c r="AY188" s="17">
        <v>7.5046221437829505E-2</v>
      </c>
      <c r="AZ188" s="17"/>
      <c r="BA188" s="17">
        <v>5.1299777720256901E-2</v>
      </c>
      <c r="BB188" s="17">
        <v>9.3751927826817599E-2</v>
      </c>
      <c r="BC188" s="17">
        <v>0.115333279141838</v>
      </c>
      <c r="BD188" s="17"/>
      <c r="BE188" s="17">
        <v>5.2468883622585998E-2</v>
      </c>
      <c r="BF188" s="17">
        <v>0.119453477622052</v>
      </c>
      <c r="BG188" s="17">
        <v>0.17870479806689901</v>
      </c>
    </row>
    <row r="189" spans="2:59" x14ac:dyDescent="0.3">
      <c r="B189" t="s">
        <v>83</v>
      </c>
      <c r="C189" s="17">
        <v>0.20453983072600099</v>
      </c>
      <c r="D189" s="17">
        <v>0.205250414594847</v>
      </c>
      <c r="E189" s="17">
        <v>0.201786755548717</v>
      </c>
      <c r="F189" s="17"/>
      <c r="G189" s="17">
        <v>0.32313011389097002</v>
      </c>
      <c r="H189" s="17">
        <v>0.18428004606106499</v>
      </c>
      <c r="I189" s="17">
        <v>0.14678024316942301</v>
      </c>
      <c r="J189" s="17">
        <v>0.170430710508884</v>
      </c>
      <c r="K189" s="17"/>
      <c r="L189" s="17">
        <v>0.13956612869440099</v>
      </c>
      <c r="M189" s="17">
        <v>0.19830828482361201</v>
      </c>
      <c r="N189" s="17">
        <v>0.24526998507502501</v>
      </c>
      <c r="O189" s="17">
        <v>0.24561636999705699</v>
      </c>
      <c r="P189" s="17"/>
      <c r="Q189" s="17">
        <v>9.4319010179196097E-2</v>
      </c>
      <c r="R189" s="17">
        <v>0.26364019951206702</v>
      </c>
      <c r="S189" s="17">
        <v>0.198255394375602</v>
      </c>
      <c r="T189" s="17">
        <v>0.24184007401465901</v>
      </c>
      <c r="U189" s="17">
        <v>0.18660341694652199</v>
      </c>
      <c r="V189" s="17">
        <v>0.23214723058773701</v>
      </c>
      <c r="W189" s="17">
        <v>0.22954371008701999</v>
      </c>
      <c r="X189" s="17">
        <v>0.19044485164388</v>
      </c>
      <c r="Y189" s="17">
        <v>0.21766515535276801</v>
      </c>
      <c r="Z189" s="17"/>
      <c r="AA189" s="17">
        <v>0.42232665008396397</v>
      </c>
      <c r="AB189" s="17">
        <v>0.293387783485967</v>
      </c>
      <c r="AC189" s="17">
        <v>0.23299124418912001</v>
      </c>
      <c r="AD189" s="17">
        <v>0.16392405363797499</v>
      </c>
      <c r="AE189" s="17">
        <v>0.20964613969041199</v>
      </c>
      <c r="AF189" s="17">
        <v>0.24811881613030801</v>
      </c>
      <c r="AG189" s="17">
        <v>0.28712223809708798</v>
      </c>
      <c r="AH189" s="17">
        <v>0.18792902472950501</v>
      </c>
      <c r="AI189" s="17">
        <v>0.24353560606341301</v>
      </c>
      <c r="AJ189" s="17">
        <v>0.180066733437629</v>
      </c>
      <c r="AK189" s="17">
        <v>0.23525252764235399</v>
      </c>
      <c r="AL189" s="17">
        <v>0.14838932082877401</v>
      </c>
      <c r="AM189" s="17">
        <v>0.16382819578480501</v>
      </c>
      <c r="AN189" s="17">
        <v>0.16783012609918899</v>
      </c>
      <c r="AO189" s="17">
        <v>0.21975511315589699</v>
      </c>
      <c r="AP189" s="17">
        <v>4.7485880478455998E-2</v>
      </c>
      <c r="AQ189" s="17"/>
      <c r="AR189" s="17">
        <v>0.21792902985822701</v>
      </c>
      <c r="AS189" s="17">
        <v>0.15596076576312801</v>
      </c>
      <c r="AT189" s="17"/>
      <c r="AU189" s="17">
        <v>0.161661595074238</v>
      </c>
      <c r="AV189" s="17">
        <v>0.22037720567896099</v>
      </c>
      <c r="AW189" s="17"/>
      <c r="AX189" s="17">
        <v>0.207089617008899</v>
      </c>
      <c r="AY189" s="17">
        <v>0.203435631661808</v>
      </c>
      <c r="AZ189" s="17"/>
      <c r="BA189" s="17">
        <v>0.165892237098796</v>
      </c>
      <c r="BB189" s="17">
        <v>0.20430693761524399</v>
      </c>
      <c r="BC189" s="17">
        <v>0.27145613897884602</v>
      </c>
      <c r="BD189" s="17"/>
      <c r="BE189" s="17">
        <v>0.18156216928034899</v>
      </c>
      <c r="BF189" s="17">
        <v>0.24066511071944099</v>
      </c>
      <c r="BG189" s="17">
        <v>0.26085859983502602</v>
      </c>
    </row>
    <row r="190" spans="2:59" x14ac:dyDescent="0.3">
      <c r="B190" t="s">
        <v>176</v>
      </c>
      <c r="C190" s="17">
        <v>0.32421445499205198</v>
      </c>
      <c r="D190" s="17">
        <v>0.36060114205236299</v>
      </c>
      <c r="E190" s="17">
        <v>0.28921739237178001</v>
      </c>
      <c r="F190" s="17"/>
      <c r="G190" s="17">
        <v>0.26486568532150601</v>
      </c>
      <c r="H190" s="17">
        <v>0.36718981379350701</v>
      </c>
      <c r="I190" s="17">
        <v>0.35297155373066202</v>
      </c>
      <c r="J190" s="17">
        <v>0.302857294172937</v>
      </c>
      <c r="K190" s="17"/>
      <c r="L190" s="17">
        <v>0.53288868630813402</v>
      </c>
      <c r="M190" s="17">
        <v>0.31873013621684998</v>
      </c>
      <c r="N190" s="17">
        <v>0.233734193899301</v>
      </c>
      <c r="O190" s="17">
        <v>0.18522741519357999</v>
      </c>
      <c r="P190" s="17"/>
      <c r="Q190" s="17">
        <v>0.557457612249326</v>
      </c>
      <c r="R190" s="17">
        <v>0.298971590272189</v>
      </c>
      <c r="S190" s="17">
        <v>0.23242876332425999</v>
      </c>
      <c r="T190" s="17">
        <v>0.21646706801466201</v>
      </c>
      <c r="U190" s="17">
        <v>0.24320368745132001</v>
      </c>
      <c r="V190" s="17">
        <v>0.32014461535479999</v>
      </c>
      <c r="W190" s="17">
        <v>0.287560841019882</v>
      </c>
      <c r="X190" s="17">
        <v>0.32702687452388801</v>
      </c>
      <c r="Y190" s="17">
        <v>0.31723331379227099</v>
      </c>
      <c r="Z190" s="17"/>
      <c r="AA190" s="17">
        <v>0.14921875744524499</v>
      </c>
      <c r="AB190" s="17">
        <v>0.114829895296679</v>
      </c>
      <c r="AC190" s="17">
        <v>0.208948582121568</v>
      </c>
      <c r="AD190" s="17">
        <v>0.159771011097909</v>
      </c>
      <c r="AE190" s="17">
        <v>0.21846757017086799</v>
      </c>
      <c r="AF190" s="17">
        <v>0.18962802859150199</v>
      </c>
      <c r="AG190" s="17">
        <v>0.24457136132048299</v>
      </c>
      <c r="AH190" s="17">
        <v>0.24206916254521499</v>
      </c>
      <c r="AI190" s="17">
        <v>0.29220677304443399</v>
      </c>
      <c r="AJ190" s="17">
        <v>0.32408290768039799</v>
      </c>
      <c r="AK190" s="17">
        <v>0.382598104765694</v>
      </c>
      <c r="AL190" s="17">
        <v>0.34026585387092501</v>
      </c>
      <c r="AM190" s="17">
        <v>0.42840633006946899</v>
      </c>
      <c r="AN190" s="17">
        <v>0.51619764495173404</v>
      </c>
      <c r="AO190" s="17">
        <v>0.45030657745392599</v>
      </c>
      <c r="AP190" s="17">
        <v>0.77253497860700204</v>
      </c>
      <c r="AQ190" s="17"/>
      <c r="AR190" s="17">
        <v>0.26768945882195</v>
      </c>
      <c r="AS190" s="17">
        <v>0.52930001939780802</v>
      </c>
      <c r="AT190" s="17"/>
      <c r="AU190" s="17">
        <v>0.41373980590605602</v>
      </c>
      <c r="AV190" s="17">
        <v>0.28735273390474497</v>
      </c>
      <c r="AW190" s="17"/>
      <c r="AX190" s="17">
        <v>0.32811044735689499</v>
      </c>
      <c r="AY190" s="17">
        <v>0.32710633879491602</v>
      </c>
      <c r="AZ190" s="17"/>
      <c r="BA190" s="17">
        <v>0.47677538804260799</v>
      </c>
      <c r="BB190" s="17">
        <v>0.25113486060387902</v>
      </c>
      <c r="BC190" s="17">
        <v>0.18083353797967899</v>
      </c>
      <c r="BD190" s="17"/>
      <c r="BE190" s="17">
        <v>0.405500351288197</v>
      </c>
      <c r="BF190" s="17">
        <v>0.18566006862033099</v>
      </c>
      <c r="BG190" s="17">
        <v>0.15513483392244201</v>
      </c>
    </row>
    <row r="191" spans="2:59" x14ac:dyDescent="0.3">
      <c r="B191" t="s">
        <v>177</v>
      </c>
      <c r="C191" s="17">
        <v>0.22347588885200001</v>
      </c>
      <c r="D191" s="17">
        <v>0.187725403458843</v>
      </c>
      <c r="E191" s="17">
        <v>0.25889226292925299</v>
      </c>
      <c r="F191" s="17"/>
      <c r="G191" s="17">
        <v>0.189095868603668</v>
      </c>
      <c r="H191" s="17">
        <v>0.205849625641365</v>
      </c>
      <c r="I191" s="17">
        <v>0.22977633744966799</v>
      </c>
      <c r="J191" s="17">
        <v>0.27155273972657201</v>
      </c>
      <c r="K191" s="17"/>
      <c r="L191" s="17">
        <v>0.115622703403527</v>
      </c>
      <c r="M191" s="17">
        <v>0.23379918289417501</v>
      </c>
      <c r="N191" s="17">
        <v>0.23020091209950899</v>
      </c>
      <c r="O191" s="17">
        <v>0.32155497486957102</v>
      </c>
      <c r="P191" s="17"/>
      <c r="Q191" s="17">
        <v>0.122961299282229</v>
      </c>
      <c r="R191" s="17">
        <v>0.21628824821686199</v>
      </c>
      <c r="S191" s="17">
        <v>0.28090910523908302</v>
      </c>
      <c r="T191" s="17">
        <v>0.244372336784969</v>
      </c>
      <c r="U191" s="17">
        <v>0.27288807420907701</v>
      </c>
      <c r="V191" s="17">
        <v>0.23463670808100601</v>
      </c>
      <c r="W191" s="17">
        <v>0.23017826497145899</v>
      </c>
      <c r="X191" s="17">
        <v>0.21808660517763601</v>
      </c>
      <c r="Y191" s="17">
        <v>0.24790077084433901</v>
      </c>
      <c r="Z191" s="17"/>
      <c r="AA191" s="17">
        <v>0.16671391138071501</v>
      </c>
      <c r="AB191" s="17">
        <v>0.234101807093793</v>
      </c>
      <c r="AC191" s="17">
        <v>0.261279617382703</v>
      </c>
      <c r="AD191" s="17">
        <v>0.40420515859010198</v>
      </c>
      <c r="AE191" s="17">
        <v>0.26058860105356701</v>
      </c>
      <c r="AF191" s="17">
        <v>0.30767618768980798</v>
      </c>
      <c r="AG191" s="17">
        <v>0.247290425508633</v>
      </c>
      <c r="AH191" s="17">
        <v>0.27866116807629199</v>
      </c>
      <c r="AI191" s="17">
        <v>0.265829881937795</v>
      </c>
      <c r="AJ191" s="17">
        <v>0.24296376271265699</v>
      </c>
      <c r="AK191" s="17">
        <v>0.147517831314918</v>
      </c>
      <c r="AL191" s="17">
        <v>0.21268930611605999</v>
      </c>
      <c r="AM191" s="17">
        <v>0.175734678737616</v>
      </c>
      <c r="AN191" s="17">
        <v>0.12889985024922901</v>
      </c>
      <c r="AO191" s="17">
        <v>9.4649099931858993E-2</v>
      </c>
      <c r="AP191" s="17">
        <v>5.6046603153969102E-2</v>
      </c>
      <c r="AQ191" s="17"/>
      <c r="AR191" s="17">
        <v>0.25004785468746799</v>
      </c>
      <c r="AS191" s="17">
        <v>0.12706674281087099</v>
      </c>
      <c r="AT191" s="17"/>
      <c r="AU191" s="17">
        <v>0.209918606303831</v>
      </c>
      <c r="AV191" s="17">
        <v>0.226583825966061</v>
      </c>
      <c r="AW191" s="17"/>
      <c r="AX191" s="17">
        <v>0.24589120054965199</v>
      </c>
      <c r="AY191" s="17">
        <v>0.21509747027586201</v>
      </c>
      <c r="AZ191" s="17"/>
      <c r="BA191" s="17">
        <v>0.132525106023791</v>
      </c>
      <c r="BB191" s="17">
        <v>0.27839793926583201</v>
      </c>
      <c r="BC191" s="17">
        <v>0.29042208491128702</v>
      </c>
      <c r="BD191" s="17"/>
      <c r="BE191" s="17">
        <v>0.15790542138330299</v>
      </c>
      <c r="BF191" s="17">
        <v>0.311888527666557</v>
      </c>
      <c r="BG191" s="17">
        <v>0.42533061984251902</v>
      </c>
    </row>
    <row r="192" spans="2:59" x14ac:dyDescent="0.3">
      <c r="B192" t="s">
        <v>178</v>
      </c>
      <c r="C192" s="17">
        <v>0.100738566140052</v>
      </c>
      <c r="D192" s="17">
        <v>0.17287573859352101</v>
      </c>
      <c r="E192" s="17">
        <v>3.0325129442527899E-2</v>
      </c>
      <c r="F192" s="17"/>
      <c r="G192" s="17">
        <v>7.5769816717837807E-2</v>
      </c>
      <c r="H192" s="17">
        <v>0.16134018815214199</v>
      </c>
      <c r="I192" s="17">
        <v>0.123195216280994</v>
      </c>
      <c r="J192" s="17">
        <v>3.1304554446365603E-2</v>
      </c>
      <c r="K192" s="17"/>
      <c r="L192" s="17">
        <v>0.41726598290460698</v>
      </c>
      <c r="M192" s="17">
        <v>8.4930953322675501E-2</v>
      </c>
      <c r="N192" s="17">
        <v>3.5332817997919298E-3</v>
      </c>
      <c r="O192" s="17">
        <v>-0.136327559675991</v>
      </c>
      <c r="P192" s="17"/>
      <c r="Q192" s="17">
        <v>0.43449631296709601</v>
      </c>
      <c r="R192" s="17">
        <v>8.2683342055327194E-2</v>
      </c>
      <c r="S192" s="17">
        <v>-4.84803419148232E-2</v>
      </c>
      <c r="T192" s="17">
        <v>-2.7905268770306201E-2</v>
      </c>
      <c r="U192" s="17">
        <v>-2.9684386757757399E-2</v>
      </c>
      <c r="V192" s="17">
        <v>8.5507907273794606E-2</v>
      </c>
      <c r="W192" s="17">
        <v>5.7382576048422999E-2</v>
      </c>
      <c r="X192" s="17">
        <v>0.10894026934625201</v>
      </c>
      <c r="Y192" s="17">
        <v>6.9332542947931897E-2</v>
      </c>
      <c r="Z192" s="17"/>
      <c r="AA192" s="17">
        <v>-1.7495153935470398E-2</v>
      </c>
      <c r="AB192" s="17">
        <v>-0.11927191179711399</v>
      </c>
      <c r="AC192" s="17">
        <v>-5.2331035261134598E-2</v>
      </c>
      <c r="AD192" s="17">
        <v>-0.244434147492193</v>
      </c>
      <c r="AE192" s="17">
        <v>-4.21210308826983E-2</v>
      </c>
      <c r="AF192" s="17">
        <v>-0.118048159098306</v>
      </c>
      <c r="AG192" s="17">
        <v>-2.7190641881499901E-3</v>
      </c>
      <c r="AH192" s="17">
        <v>-3.65920055310772E-2</v>
      </c>
      <c r="AI192" s="17">
        <v>2.6376891106638999E-2</v>
      </c>
      <c r="AJ192" s="17">
        <v>8.1119144967740101E-2</v>
      </c>
      <c r="AK192" s="17">
        <v>0.23508027345077601</v>
      </c>
      <c r="AL192" s="17">
        <v>0.12757654775486399</v>
      </c>
      <c r="AM192" s="17">
        <v>0.25267165133185299</v>
      </c>
      <c r="AN192" s="17">
        <v>0.38729779470250503</v>
      </c>
      <c r="AO192" s="17">
        <v>0.355657477522067</v>
      </c>
      <c r="AP192" s="17">
        <v>0.71648837545303301</v>
      </c>
      <c r="AQ192" s="17"/>
      <c r="AR192" s="17">
        <v>1.7641604134481501E-2</v>
      </c>
      <c r="AS192" s="17">
        <v>0.40223327658693803</v>
      </c>
      <c r="AT192" s="17"/>
      <c r="AU192" s="17">
        <v>0.203821199602225</v>
      </c>
      <c r="AV192" s="17">
        <v>6.0768907938683697E-2</v>
      </c>
      <c r="AW192" s="17"/>
      <c r="AX192" s="17">
        <v>8.2219246807243407E-2</v>
      </c>
      <c r="AY192" s="17">
        <v>0.11200886851905401</v>
      </c>
      <c r="AZ192" s="17"/>
      <c r="BA192" s="17">
        <v>0.34425028201881802</v>
      </c>
      <c r="BB192" s="17">
        <v>-2.7263078661953499E-2</v>
      </c>
      <c r="BC192" s="17">
        <v>-0.10958854693160899</v>
      </c>
      <c r="BD192" s="17"/>
      <c r="BE192" s="17">
        <v>0.24759492990489401</v>
      </c>
      <c r="BF192" s="17">
        <v>-0.12622845904622501</v>
      </c>
      <c r="BG192" s="17">
        <v>-0.27019578592007698</v>
      </c>
    </row>
    <row r="193" spans="2:59" x14ac:dyDescent="0.3"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</row>
    <row r="194" spans="2:59" x14ac:dyDescent="0.3">
      <c r="B194" s="6" t="s">
        <v>188</v>
      </c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</row>
    <row r="195" spans="2:59" x14ac:dyDescent="0.3">
      <c r="B195" s="24" t="s">
        <v>86</v>
      </c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</row>
    <row r="196" spans="2:59" x14ac:dyDescent="0.3">
      <c r="B196" t="s">
        <v>184</v>
      </c>
      <c r="C196" s="17">
        <v>0.207291906381634</v>
      </c>
      <c r="D196" s="17">
        <v>0.214021866206208</v>
      </c>
      <c r="E196" s="17">
        <v>0.20140789340029</v>
      </c>
      <c r="F196" s="17"/>
      <c r="G196" s="17">
        <v>0.238164969114143</v>
      </c>
      <c r="H196" s="17">
        <v>0.19582669028024599</v>
      </c>
      <c r="I196" s="17">
        <v>0.170585838619881</v>
      </c>
      <c r="J196" s="17">
        <v>0.23015381796635501</v>
      </c>
      <c r="K196" s="17"/>
      <c r="L196" s="17">
        <v>0.30698824250897699</v>
      </c>
      <c r="M196" s="17">
        <v>0.21621827180427899</v>
      </c>
      <c r="N196" s="17">
        <v>0.151845653662321</v>
      </c>
      <c r="O196" s="17">
        <v>0.13776097493341299</v>
      </c>
      <c r="P196" s="17"/>
      <c r="Q196" s="17">
        <v>0.35993526144166599</v>
      </c>
      <c r="R196" s="17">
        <v>0.14932518844439399</v>
      </c>
      <c r="S196" s="17">
        <v>0.18481007743831801</v>
      </c>
      <c r="T196" s="17">
        <v>0.147819228593291</v>
      </c>
      <c r="U196" s="17">
        <v>0.13570327308031699</v>
      </c>
      <c r="V196" s="17">
        <v>0.22367826138608499</v>
      </c>
      <c r="W196" s="17">
        <v>0.184597697760505</v>
      </c>
      <c r="X196" s="17">
        <v>0.26154815608457299</v>
      </c>
      <c r="Y196" s="17">
        <v>0.19252893913192101</v>
      </c>
      <c r="Z196" s="17"/>
      <c r="AA196" s="17">
        <v>0</v>
      </c>
      <c r="AB196" s="17">
        <v>7.8611851294620394E-2</v>
      </c>
      <c r="AC196" s="17">
        <v>0.15238027644067201</v>
      </c>
      <c r="AD196" s="17">
        <v>0.11927325244945999</v>
      </c>
      <c r="AE196" s="17">
        <v>0.17048111843800001</v>
      </c>
      <c r="AF196" s="17">
        <v>0.12861380332851999</v>
      </c>
      <c r="AG196" s="17">
        <v>0.26337846278628402</v>
      </c>
      <c r="AH196" s="17">
        <v>0.147904790906557</v>
      </c>
      <c r="AI196" s="17">
        <v>0.19661927575230301</v>
      </c>
      <c r="AJ196" s="17">
        <v>0.238175991621842</v>
      </c>
      <c r="AK196" s="17">
        <v>0.19423608066821099</v>
      </c>
      <c r="AL196" s="17">
        <v>0.23243547816884599</v>
      </c>
      <c r="AM196" s="17">
        <v>0.198609163896006</v>
      </c>
      <c r="AN196" s="17">
        <v>0.301441889241719</v>
      </c>
      <c r="AO196" s="17">
        <v>0.22440499781222101</v>
      </c>
      <c r="AP196" s="17">
        <v>0.45750700439873598</v>
      </c>
      <c r="AQ196" s="17"/>
      <c r="AR196" s="17">
        <v>0.18134276343815001</v>
      </c>
      <c r="AS196" s="17">
        <v>0.30144130907058297</v>
      </c>
      <c r="AT196" s="17"/>
      <c r="AU196" s="17">
        <v>0.30157408220541898</v>
      </c>
      <c r="AV196" s="17">
        <v>0.16580381200984701</v>
      </c>
      <c r="AW196" s="17"/>
      <c r="AX196" s="17">
        <v>0.212792986372038</v>
      </c>
      <c r="AY196" s="17">
        <v>0.20468537604769799</v>
      </c>
      <c r="AZ196" s="17"/>
      <c r="BA196" s="17">
        <v>0.30696215538194999</v>
      </c>
      <c r="BB196" s="17">
        <v>0.148646822625426</v>
      </c>
      <c r="BC196" s="17">
        <v>0.131410361455678</v>
      </c>
      <c r="BD196" s="17"/>
      <c r="BE196" s="17">
        <v>0.240595570851239</v>
      </c>
      <c r="BF196" s="17">
        <v>0.159906901706552</v>
      </c>
      <c r="BG196" s="17">
        <v>0.111719270448483</v>
      </c>
    </row>
    <row r="197" spans="2:59" x14ac:dyDescent="0.3">
      <c r="B197" t="s">
        <v>185</v>
      </c>
      <c r="C197" s="17">
        <v>0.49706497834920199</v>
      </c>
      <c r="D197" s="17">
        <v>0.50419341912058102</v>
      </c>
      <c r="E197" s="17">
        <v>0.49194185711378102</v>
      </c>
      <c r="F197" s="17"/>
      <c r="G197" s="17">
        <v>0.383615641865861</v>
      </c>
      <c r="H197" s="17">
        <v>0.52497473303064801</v>
      </c>
      <c r="I197" s="17">
        <v>0.57242600574313296</v>
      </c>
      <c r="J197" s="17">
        <v>0.49482420234812302</v>
      </c>
      <c r="K197" s="17"/>
      <c r="L197" s="17">
        <v>0.50040109188941895</v>
      </c>
      <c r="M197" s="17">
        <v>0.47658960603200701</v>
      </c>
      <c r="N197" s="17">
        <v>0.53154092808446296</v>
      </c>
      <c r="O197" s="17">
        <v>0.48537737860776597</v>
      </c>
      <c r="P197" s="17"/>
      <c r="Q197" s="17">
        <v>0.43724963644256998</v>
      </c>
      <c r="R197" s="17">
        <v>0.56771075245360703</v>
      </c>
      <c r="S197" s="17">
        <v>0.492871039504714</v>
      </c>
      <c r="T197" s="17">
        <v>0.44621170680171302</v>
      </c>
      <c r="U197" s="17">
        <v>0.55236666398564405</v>
      </c>
      <c r="V197" s="17">
        <v>0.49433860004278601</v>
      </c>
      <c r="W197" s="17">
        <v>0.48078483543269102</v>
      </c>
      <c r="X197" s="17">
        <v>0.494122106832729</v>
      </c>
      <c r="Y197" s="17">
        <v>0.50722214354491402</v>
      </c>
      <c r="Z197" s="17"/>
      <c r="AA197" s="17">
        <v>0.77967701226517905</v>
      </c>
      <c r="AB197" s="17">
        <v>0.57089030413401298</v>
      </c>
      <c r="AC197" s="17">
        <v>0.470096965737548</v>
      </c>
      <c r="AD197" s="17">
        <v>0.44928160339960499</v>
      </c>
      <c r="AE197" s="17">
        <v>0.459418622079447</v>
      </c>
      <c r="AF197" s="17">
        <v>0.47412005229911602</v>
      </c>
      <c r="AG197" s="17">
        <v>0.43028568945920898</v>
      </c>
      <c r="AH197" s="17">
        <v>0.53868316802803595</v>
      </c>
      <c r="AI197" s="17">
        <v>0.51484047060112503</v>
      </c>
      <c r="AJ197" s="17">
        <v>0.45039324188743302</v>
      </c>
      <c r="AK197" s="17">
        <v>0.51702623795106795</v>
      </c>
      <c r="AL197" s="17">
        <v>0.50697240010296596</v>
      </c>
      <c r="AM197" s="17">
        <v>0.57672147159127196</v>
      </c>
      <c r="AN197" s="17">
        <v>0.53049989186847302</v>
      </c>
      <c r="AO197" s="17">
        <v>0.54157230277761004</v>
      </c>
      <c r="AP197" s="17">
        <v>0.44990351415872099</v>
      </c>
      <c r="AQ197" s="17"/>
      <c r="AR197" s="17">
        <v>0.50837722586064604</v>
      </c>
      <c r="AS197" s="17">
        <v>0.45602156706615599</v>
      </c>
      <c r="AT197" s="17"/>
      <c r="AU197" s="17">
        <v>0.43324932152561102</v>
      </c>
      <c r="AV197" s="17">
        <v>0.52890340233268596</v>
      </c>
      <c r="AW197" s="17"/>
      <c r="AX197" s="17">
        <v>0.445546581106185</v>
      </c>
      <c r="AY197" s="17">
        <v>0.512485949624919</v>
      </c>
      <c r="AZ197" s="17"/>
      <c r="BA197" s="17">
        <v>0.49729884627276599</v>
      </c>
      <c r="BB197" s="17">
        <v>0.51991909527085001</v>
      </c>
      <c r="BC197" s="17">
        <v>0.45936313919271199</v>
      </c>
      <c r="BD197" s="17"/>
      <c r="BE197" s="17">
        <v>0.50992742354212806</v>
      </c>
      <c r="BF197" s="17">
        <v>0.50137383114034395</v>
      </c>
      <c r="BG197" s="17">
        <v>0.39677606540496102</v>
      </c>
    </row>
    <row r="198" spans="2:59" x14ac:dyDescent="0.3">
      <c r="B198" t="s">
        <v>186</v>
      </c>
      <c r="C198" s="17">
        <v>0.19834783293574801</v>
      </c>
      <c r="D198" s="17">
        <v>0.179204443096487</v>
      </c>
      <c r="E198" s="17">
        <v>0.21523480682047699</v>
      </c>
      <c r="F198" s="17"/>
      <c r="G198" s="17">
        <v>0.24813781328201701</v>
      </c>
      <c r="H198" s="17">
        <v>0.18019579430065799</v>
      </c>
      <c r="I198" s="17">
        <v>0.19550073643139201</v>
      </c>
      <c r="J198" s="17">
        <v>0.17275448045407399</v>
      </c>
      <c r="K198" s="17"/>
      <c r="L198" s="17">
        <v>0.14422103292654401</v>
      </c>
      <c r="M198" s="17">
        <v>0.219757177195535</v>
      </c>
      <c r="N198" s="17">
        <v>0.203008360096358</v>
      </c>
      <c r="O198" s="17">
        <v>0.23076905576854501</v>
      </c>
      <c r="P198" s="17"/>
      <c r="Q198" s="17">
        <v>0.105978513529298</v>
      </c>
      <c r="R198" s="17">
        <v>0.19680639451214199</v>
      </c>
      <c r="S198" s="17">
        <v>0.24489277602628901</v>
      </c>
      <c r="T198" s="17">
        <v>0.26823960823265902</v>
      </c>
      <c r="U198" s="17">
        <v>0.20561126420954401</v>
      </c>
      <c r="V198" s="17">
        <v>0.20119072255002901</v>
      </c>
      <c r="W198" s="17">
        <v>0.23321131782646901</v>
      </c>
      <c r="X198" s="17">
        <v>0.15649147147850501</v>
      </c>
      <c r="Y198" s="17">
        <v>0.20068984676662599</v>
      </c>
      <c r="Z198" s="17"/>
      <c r="AA198" s="17">
        <v>0</v>
      </c>
      <c r="AB198" s="17">
        <v>0.23850236480836301</v>
      </c>
      <c r="AC198" s="17">
        <v>0.27246736770760999</v>
      </c>
      <c r="AD198" s="17">
        <v>0.249443709838015</v>
      </c>
      <c r="AE198" s="17">
        <v>0.25089729724856602</v>
      </c>
      <c r="AF198" s="17">
        <v>0.29921344775386699</v>
      </c>
      <c r="AG198" s="17">
        <v>0.207767488287432</v>
      </c>
      <c r="AH198" s="17">
        <v>0.17525144131610901</v>
      </c>
      <c r="AI198" s="17">
        <v>0.19849762074425001</v>
      </c>
      <c r="AJ198" s="17">
        <v>0.19846362055553601</v>
      </c>
      <c r="AK198" s="17">
        <v>0.20868876940679701</v>
      </c>
      <c r="AL198" s="17">
        <v>0.212153268306639</v>
      </c>
      <c r="AM198" s="17">
        <v>0.13632674650822199</v>
      </c>
      <c r="AN198" s="17">
        <v>0.113603859857368</v>
      </c>
      <c r="AO198" s="17">
        <v>0.16976337269723701</v>
      </c>
      <c r="AP198" s="17">
        <v>7.5243912550474606E-2</v>
      </c>
      <c r="AQ198" s="17"/>
      <c r="AR198" s="17">
        <v>0.20937134976230901</v>
      </c>
      <c r="AS198" s="17">
        <v>0.15835200236004701</v>
      </c>
      <c r="AT198" s="17"/>
      <c r="AU198" s="17">
        <v>0.16615064458470999</v>
      </c>
      <c r="AV198" s="17">
        <v>0.21183985450020101</v>
      </c>
      <c r="AW198" s="17"/>
      <c r="AX198" s="17">
        <v>0.20523673368844</v>
      </c>
      <c r="AY198" s="17">
        <v>0.19661599758210899</v>
      </c>
      <c r="AZ198" s="17"/>
      <c r="BA198" s="17">
        <v>0.13528745619639701</v>
      </c>
      <c r="BB198" s="17">
        <v>0.228451327715254</v>
      </c>
      <c r="BC198" s="17">
        <v>0.25778281712992801</v>
      </c>
      <c r="BD198" s="17"/>
      <c r="BE198" s="17">
        <v>0.17891640713565099</v>
      </c>
      <c r="BF198" s="17">
        <v>0.21731255512987999</v>
      </c>
      <c r="BG198" s="17">
        <v>0.27844902401350302</v>
      </c>
    </row>
    <row r="199" spans="2:59" x14ac:dyDescent="0.3">
      <c r="B199" t="s">
        <v>187</v>
      </c>
      <c r="C199" s="17">
        <v>4.5141171161676499E-2</v>
      </c>
      <c r="D199" s="17">
        <v>4.48630004430563E-2</v>
      </c>
      <c r="E199" s="17">
        <v>4.4601698566618699E-2</v>
      </c>
      <c r="F199" s="17"/>
      <c r="G199" s="17">
        <v>5.2154368720894601E-2</v>
      </c>
      <c r="H199" s="17">
        <v>4.9009534312033698E-2</v>
      </c>
      <c r="I199" s="17">
        <v>3.2678979857290798E-2</v>
      </c>
      <c r="J199" s="17">
        <v>4.7797483665450197E-2</v>
      </c>
      <c r="K199" s="17"/>
      <c r="L199" s="17">
        <v>1.8165069703838702E-2</v>
      </c>
      <c r="M199" s="17">
        <v>4.47539002863859E-2</v>
      </c>
      <c r="N199" s="17">
        <v>4.1367059510084597E-2</v>
      </c>
      <c r="O199" s="17">
        <v>7.8034896297501405E-2</v>
      </c>
      <c r="P199" s="17"/>
      <c r="Q199" s="17">
        <v>3.6092066262095102E-2</v>
      </c>
      <c r="R199" s="17">
        <v>5.63577802199162E-2</v>
      </c>
      <c r="S199" s="17">
        <v>3.0926166391853201E-2</v>
      </c>
      <c r="T199" s="17">
        <v>7.3735278642224303E-2</v>
      </c>
      <c r="U199" s="17">
        <v>4.8297666225511598E-2</v>
      </c>
      <c r="V199" s="17">
        <v>3.2899010327333E-2</v>
      </c>
      <c r="W199" s="17">
        <v>2.3249122195051399E-2</v>
      </c>
      <c r="X199" s="17">
        <v>6.3877285063828199E-2</v>
      </c>
      <c r="Y199" s="17">
        <v>4.6043468339192303E-2</v>
      </c>
      <c r="Z199" s="17"/>
      <c r="AA199" s="17">
        <v>0</v>
      </c>
      <c r="AB199" s="17">
        <v>4.6762508924659899E-2</v>
      </c>
      <c r="AC199" s="17">
        <v>6.01281848910801E-2</v>
      </c>
      <c r="AD199" s="17">
        <v>0.13196735254641201</v>
      </c>
      <c r="AE199" s="17">
        <v>3.9330860336399501E-2</v>
      </c>
      <c r="AF199" s="17">
        <v>2.6875047072691598E-2</v>
      </c>
      <c r="AG199" s="17">
        <v>4.8167439892298401E-2</v>
      </c>
      <c r="AH199" s="17">
        <v>7.1262916779440494E-2</v>
      </c>
      <c r="AI199" s="17">
        <v>4.4572716781397403E-2</v>
      </c>
      <c r="AJ199" s="17">
        <v>3.3327676160429198E-2</v>
      </c>
      <c r="AK199" s="17">
        <v>4.55974731597188E-2</v>
      </c>
      <c r="AL199" s="17">
        <v>3.1801109904887298E-2</v>
      </c>
      <c r="AM199" s="17">
        <v>4.9017857351276999E-2</v>
      </c>
      <c r="AN199" s="17">
        <v>2.76341702900922E-2</v>
      </c>
      <c r="AO199" s="17">
        <v>1.42099324692935E-2</v>
      </c>
      <c r="AP199" s="17">
        <v>5.07508161685473E-3</v>
      </c>
      <c r="AQ199" s="17"/>
      <c r="AR199" s="17">
        <v>4.8855858390208097E-2</v>
      </c>
      <c r="AS199" s="17">
        <v>3.16634395655227E-2</v>
      </c>
      <c r="AT199" s="17"/>
      <c r="AU199" s="17">
        <v>5.5739488862467802E-2</v>
      </c>
      <c r="AV199" s="17">
        <v>3.81824059286709E-2</v>
      </c>
      <c r="AW199" s="17"/>
      <c r="AX199" s="17">
        <v>9.2730071469806302E-2</v>
      </c>
      <c r="AY199" s="17">
        <v>3.25143675426664E-2</v>
      </c>
      <c r="AZ199" s="17"/>
      <c r="BA199" s="17">
        <v>2.6182737746878602E-2</v>
      </c>
      <c r="BB199" s="17">
        <v>4.0519252026031599E-2</v>
      </c>
      <c r="BC199" s="17">
        <v>8.5323496380601105E-2</v>
      </c>
      <c r="BD199" s="17"/>
      <c r="BE199" s="17">
        <v>2.3406422330454799E-2</v>
      </c>
      <c r="BF199" s="17">
        <v>6.1168823196961798E-2</v>
      </c>
      <c r="BG199" s="17">
        <v>0.14927144811360399</v>
      </c>
    </row>
    <row r="200" spans="2:59" x14ac:dyDescent="0.3">
      <c r="B200" t="s">
        <v>83</v>
      </c>
      <c r="C200" s="17">
        <v>5.2154111171739001E-2</v>
      </c>
      <c r="D200" s="17">
        <v>5.7717271133667598E-2</v>
      </c>
      <c r="E200" s="17">
        <v>4.68137440988333E-2</v>
      </c>
      <c r="F200" s="17"/>
      <c r="G200" s="17">
        <v>7.7927207017084596E-2</v>
      </c>
      <c r="H200" s="17">
        <v>4.9993248076414899E-2</v>
      </c>
      <c r="I200" s="17">
        <v>2.8808439348303301E-2</v>
      </c>
      <c r="J200" s="17">
        <v>5.4470015565996399E-2</v>
      </c>
      <c r="K200" s="17"/>
      <c r="L200" s="17">
        <v>3.0224562971220299E-2</v>
      </c>
      <c r="M200" s="17">
        <v>4.2681044681793102E-2</v>
      </c>
      <c r="N200" s="17">
        <v>7.2237998646774104E-2</v>
      </c>
      <c r="O200" s="17">
        <v>6.8057694392774495E-2</v>
      </c>
      <c r="P200" s="17"/>
      <c r="Q200" s="17">
        <v>6.0744522324370998E-2</v>
      </c>
      <c r="R200" s="17">
        <v>2.9799884369940799E-2</v>
      </c>
      <c r="S200" s="17">
        <v>4.6499940638826301E-2</v>
      </c>
      <c r="T200" s="17">
        <v>6.3994177730113205E-2</v>
      </c>
      <c r="U200" s="17">
        <v>5.8021132498983399E-2</v>
      </c>
      <c r="V200" s="17">
        <v>4.7893405693767502E-2</v>
      </c>
      <c r="W200" s="17">
        <v>7.8157026785283898E-2</v>
      </c>
      <c r="X200" s="17">
        <v>2.3960980540366099E-2</v>
      </c>
      <c r="Y200" s="17">
        <v>5.35156022173469E-2</v>
      </c>
      <c r="Z200" s="17"/>
      <c r="AA200" s="17">
        <v>0.22032298773482101</v>
      </c>
      <c r="AB200" s="17">
        <v>6.5232970838343396E-2</v>
      </c>
      <c r="AC200" s="17">
        <v>4.4927205223090003E-2</v>
      </c>
      <c r="AD200" s="17">
        <v>5.0034081766506797E-2</v>
      </c>
      <c r="AE200" s="17">
        <v>7.9872101897588005E-2</v>
      </c>
      <c r="AF200" s="17">
        <v>7.1177649545805605E-2</v>
      </c>
      <c r="AG200" s="17">
        <v>5.0400919574776999E-2</v>
      </c>
      <c r="AH200" s="17">
        <v>6.6897682969856695E-2</v>
      </c>
      <c r="AI200" s="17">
        <v>4.5469916120923701E-2</v>
      </c>
      <c r="AJ200" s="17">
        <v>7.9639469774759802E-2</v>
      </c>
      <c r="AK200" s="17">
        <v>3.4451438814205801E-2</v>
      </c>
      <c r="AL200" s="17">
        <v>1.6637743516661401E-2</v>
      </c>
      <c r="AM200" s="17">
        <v>3.9324760653223101E-2</v>
      </c>
      <c r="AN200" s="17">
        <v>2.6820188742347401E-2</v>
      </c>
      <c r="AO200" s="17">
        <v>5.0049394243639099E-2</v>
      </c>
      <c r="AP200" s="17">
        <v>1.22704872752136E-2</v>
      </c>
      <c r="AQ200" s="17"/>
      <c r="AR200" s="17">
        <v>5.2052802548687202E-2</v>
      </c>
      <c r="AS200" s="17">
        <v>5.2521681937692098E-2</v>
      </c>
      <c r="AT200" s="17"/>
      <c r="AU200" s="17">
        <v>4.3286462821792403E-2</v>
      </c>
      <c r="AV200" s="17">
        <v>5.52705252285954E-2</v>
      </c>
      <c r="AW200" s="17"/>
      <c r="AX200" s="17">
        <v>4.3693627363530399E-2</v>
      </c>
      <c r="AY200" s="17">
        <v>5.3698309202608298E-2</v>
      </c>
      <c r="AZ200" s="17"/>
      <c r="BA200" s="17">
        <v>3.4268804402008302E-2</v>
      </c>
      <c r="BB200" s="17">
        <v>6.2463502362438701E-2</v>
      </c>
      <c r="BC200" s="17">
        <v>6.6120185841080995E-2</v>
      </c>
      <c r="BD200" s="17"/>
      <c r="BE200" s="17">
        <v>4.7154176140526999E-2</v>
      </c>
      <c r="BF200" s="17">
        <v>6.0237888826262E-2</v>
      </c>
      <c r="BG200" s="17">
        <v>6.3784192019448904E-2</v>
      </c>
    </row>
    <row r="201" spans="2:59" x14ac:dyDescent="0.3"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</row>
    <row r="202" spans="2:59" x14ac:dyDescent="0.3">
      <c r="B202" s="6" t="s">
        <v>192</v>
      </c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</row>
    <row r="203" spans="2:59" x14ac:dyDescent="0.3">
      <c r="B203" s="24" t="s">
        <v>86</v>
      </c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</row>
    <row r="204" spans="2:59" x14ac:dyDescent="0.3">
      <c r="B204" t="s">
        <v>189</v>
      </c>
      <c r="C204" s="17">
        <v>0.40884764554347203</v>
      </c>
      <c r="D204" s="17">
        <v>0.38754732565524802</v>
      </c>
      <c r="E204" s="17">
        <v>0.427730082955117</v>
      </c>
      <c r="F204" s="17"/>
      <c r="G204" s="17">
        <v>0.36194717079406002</v>
      </c>
      <c r="H204" s="17">
        <v>0.41637549965568599</v>
      </c>
      <c r="I204" s="17">
        <v>0.41062754065958401</v>
      </c>
      <c r="J204" s="17">
        <v>0.44560910493785799</v>
      </c>
      <c r="K204" s="17"/>
      <c r="L204" s="17">
        <v>0.41051558538142702</v>
      </c>
      <c r="M204" s="17">
        <v>0.39815682424112098</v>
      </c>
      <c r="N204" s="17">
        <v>0.36581233800178897</v>
      </c>
      <c r="O204" s="17">
        <v>0.456835444837765</v>
      </c>
      <c r="P204" s="17"/>
      <c r="Q204" s="17">
        <v>0.37281750919217399</v>
      </c>
      <c r="R204" s="17">
        <v>0.45512297550349801</v>
      </c>
      <c r="S204" s="17">
        <v>0.38151356609232201</v>
      </c>
      <c r="T204" s="17">
        <v>0.39938253424077302</v>
      </c>
      <c r="U204" s="17">
        <v>0.39786108813745902</v>
      </c>
      <c r="V204" s="17">
        <v>0.43057967690071802</v>
      </c>
      <c r="W204" s="17">
        <v>0.36414999319207197</v>
      </c>
      <c r="X204" s="17">
        <v>0.377763783820799</v>
      </c>
      <c r="Y204" s="17">
        <v>0.46235985145266401</v>
      </c>
      <c r="Z204" s="17"/>
      <c r="AA204" s="17">
        <v>0.49924847060630401</v>
      </c>
      <c r="AB204" s="17">
        <v>0.56810843015536905</v>
      </c>
      <c r="AC204" s="17">
        <v>0.49025217391333697</v>
      </c>
      <c r="AD204" s="17">
        <v>0.47929816834340799</v>
      </c>
      <c r="AE204" s="17">
        <v>0.38254681429514498</v>
      </c>
      <c r="AF204" s="17">
        <v>0.42538388248280901</v>
      </c>
      <c r="AG204" s="17">
        <v>0.375474252803495</v>
      </c>
      <c r="AH204" s="17">
        <v>0.352737657655466</v>
      </c>
      <c r="AI204" s="17">
        <v>0.44096205925551701</v>
      </c>
      <c r="AJ204" s="17">
        <v>0.31664213738721197</v>
      </c>
      <c r="AK204" s="17">
        <v>0.43161732897656002</v>
      </c>
      <c r="AL204" s="17">
        <v>0.40017719983457101</v>
      </c>
      <c r="AM204" s="17">
        <v>0.40343554643389501</v>
      </c>
      <c r="AN204" s="17">
        <v>0.38893012996321202</v>
      </c>
      <c r="AO204" s="17">
        <v>0.34114259106890099</v>
      </c>
      <c r="AP204" s="17">
        <v>0.35796401497423203</v>
      </c>
      <c r="AQ204" s="17"/>
      <c r="AR204" s="17">
        <v>0.43170771127427698</v>
      </c>
      <c r="AS204" s="17">
        <v>0.32590611877810599</v>
      </c>
      <c r="AT204" s="17"/>
      <c r="AU204" s="17">
        <v>0.41427695834433098</v>
      </c>
      <c r="AV204" s="17">
        <v>0.406277600829754</v>
      </c>
      <c r="AW204" s="17"/>
      <c r="AX204" s="17">
        <v>0.39735513388571497</v>
      </c>
      <c r="AY204" s="17">
        <v>0.41358426761287498</v>
      </c>
      <c r="AZ204" s="17"/>
      <c r="BA204" s="17">
        <v>0.36156175256516299</v>
      </c>
      <c r="BB204" s="17">
        <v>0.41458544205749298</v>
      </c>
      <c r="BC204" s="17">
        <v>0.480891262838197</v>
      </c>
      <c r="BD204" s="17"/>
      <c r="BE204" s="17">
        <v>0.39346423003810499</v>
      </c>
      <c r="BF204" s="17">
        <v>0.412266748849552</v>
      </c>
      <c r="BG204" s="17">
        <v>0.50476326557422502</v>
      </c>
    </row>
    <row r="205" spans="2:59" x14ac:dyDescent="0.3">
      <c r="B205" t="s">
        <v>190</v>
      </c>
      <c r="C205" s="17">
        <v>0.33147098190090502</v>
      </c>
      <c r="D205" s="17">
        <v>0.33617186616381001</v>
      </c>
      <c r="E205" s="17">
        <v>0.32810722216081101</v>
      </c>
      <c r="F205" s="17"/>
      <c r="G205" s="17">
        <v>0.333503627332987</v>
      </c>
      <c r="H205" s="17">
        <v>0.32955121286622302</v>
      </c>
      <c r="I205" s="17">
        <v>0.34092913513800699</v>
      </c>
      <c r="J205" s="17">
        <v>0.321202770430005</v>
      </c>
      <c r="K205" s="17"/>
      <c r="L205" s="17">
        <v>0.33684567157983603</v>
      </c>
      <c r="M205" s="17">
        <v>0.33753091130210999</v>
      </c>
      <c r="N205" s="17">
        <v>0.35054739632541398</v>
      </c>
      <c r="O205" s="17">
        <v>0.3012625569788</v>
      </c>
      <c r="P205" s="17"/>
      <c r="Q205" s="17">
        <v>0.34686814753999701</v>
      </c>
      <c r="R205" s="17">
        <v>0.32438445796008403</v>
      </c>
      <c r="S205" s="17">
        <v>0.27832057817959099</v>
      </c>
      <c r="T205" s="17">
        <v>0.33271925339710601</v>
      </c>
      <c r="U205" s="17">
        <v>0.36015569107518403</v>
      </c>
      <c r="V205" s="17">
        <v>0.28152505735155903</v>
      </c>
      <c r="W205" s="17">
        <v>0.400540670626227</v>
      </c>
      <c r="X205" s="17">
        <v>0.40597608277034303</v>
      </c>
      <c r="Y205" s="17">
        <v>0.29790559987656601</v>
      </c>
      <c r="Z205" s="17"/>
      <c r="AA205" s="17">
        <v>0</v>
      </c>
      <c r="AB205" s="17">
        <v>0.228567947612213</v>
      </c>
      <c r="AC205" s="17">
        <v>0.28585804742232901</v>
      </c>
      <c r="AD205" s="17">
        <v>0.30070903732084497</v>
      </c>
      <c r="AE205" s="17">
        <v>0.33122578448300299</v>
      </c>
      <c r="AF205" s="17">
        <v>0.306868123541157</v>
      </c>
      <c r="AG205" s="17">
        <v>0.35116744924540899</v>
      </c>
      <c r="AH205" s="17">
        <v>0.37575896054589297</v>
      </c>
      <c r="AI205" s="17">
        <v>0.268035120869553</v>
      </c>
      <c r="AJ205" s="17">
        <v>0.38405342699908301</v>
      </c>
      <c r="AK205" s="17">
        <v>0.32483829069088799</v>
      </c>
      <c r="AL205" s="17">
        <v>0.38699593907966501</v>
      </c>
      <c r="AM205" s="17">
        <v>0.38568048192754301</v>
      </c>
      <c r="AN205" s="17">
        <v>0.360698327719714</v>
      </c>
      <c r="AO205" s="17">
        <v>0.35470920343310097</v>
      </c>
      <c r="AP205" s="17">
        <v>0.34707959355745799</v>
      </c>
      <c r="AQ205" s="17"/>
      <c r="AR205" s="17">
        <v>0.31639527523613298</v>
      </c>
      <c r="AS205" s="17">
        <v>0.38616908043515602</v>
      </c>
      <c r="AT205" s="17"/>
      <c r="AU205" s="17">
        <v>0.33584678975107402</v>
      </c>
      <c r="AV205" s="17">
        <v>0.33363437502677501</v>
      </c>
      <c r="AW205" s="17"/>
      <c r="AX205" s="17">
        <v>0.32889647634763097</v>
      </c>
      <c r="AY205" s="17">
        <v>0.333091612331534</v>
      </c>
      <c r="AZ205" s="17"/>
      <c r="BA205" s="17">
        <v>0.37392545079443201</v>
      </c>
      <c r="BB205" s="17">
        <v>0.32277297421316198</v>
      </c>
      <c r="BC205" s="17">
        <v>0.27257644061212699</v>
      </c>
      <c r="BD205" s="17"/>
      <c r="BE205" s="17">
        <v>0.35475757642058903</v>
      </c>
      <c r="BF205" s="17">
        <v>0.31892599179075898</v>
      </c>
      <c r="BG205" s="17">
        <v>0.206935918934257</v>
      </c>
    </row>
    <row r="206" spans="2:59" x14ac:dyDescent="0.3">
      <c r="B206" t="s">
        <v>191</v>
      </c>
      <c r="C206" s="17">
        <v>8.9616275020253502E-2</v>
      </c>
      <c r="D206" s="17">
        <v>8.9956470667751698E-2</v>
      </c>
      <c r="E206" s="17">
        <v>8.96351892916252E-2</v>
      </c>
      <c r="F206" s="17"/>
      <c r="G206" s="17">
        <v>8.7683881375263506E-2</v>
      </c>
      <c r="H206" s="17">
        <v>9.5046692834121704E-2</v>
      </c>
      <c r="I206" s="17">
        <v>9.47517944622083E-2</v>
      </c>
      <c r="J206" s="17">
        <v>8.07194513800122E-2</v>
      </c>
      <c r="K206" s="17"/>
      <c r="L206" s="17">
        <v>0.13413717128034899</v>
      </c>
      <c r="M206" s="17">
        <v>8.4289852179633806E-2</v>
      </c>
      <c r="N206" s="17">
        <v>6.3711813496134598E-2</v>
      </c>
      <c r="O206" s="17">
        <v>7.0126734451698897E-2</v>
      </c>
      <c r="P206" s="17"/>
      <c r="Q206" s="17">
        <v>0.15527528229707699</v>
      </c>
      <c r="R206" s="17">
        <v>7.0982591717608595E-2</v>
      </c>
      <c r="S206" s="17">
        <v>8.6310177097929805E-2</v>
      </c>
      <c r="T206" s="17">
        <v>5.1240528902017503E-2</v>
      </c>
      <c r="U206" s="17">
        <v>7.0257790970651296E-2</v>
      </c>
      <c r="V206" s="17">
        <v>0.114201345553193</v>
      </c>
      <c r="W206" s="17">
        <v>5.8122837743232299E-2</v>
      </c>
      <c r="X206" s="17">
        <v>0.12941828373488501</v>
      </c>
      <c r="Y206" s="17">
        <v>7.0419443065466006E-2</v>
      </c>
      <c r="Z206" s="17"/>
      <c r="AA206" s="17">
        <v>0.20998295475040901</v>
      </c>
      <c r="AB206" s="17">
        <v>3.8918134668774897E-2</v>
      </c>
      <c r="AC206" s="17">
        <v>5.2136145528708801E-2</v>
      </c>
      <c r="AD206" s="17">
        <v>4.3337494036434498E-2</v>
      </c>
      <c r="AE206" s="17">
        <v>0.108536675075961</v>
      </c>
      <c r="AF206" s="17">
        <v>9.2849410265582105E-2</v>
      </c>
      <c r="AG206" s="17">
        <v>7.1760104276347894E-2</v>
      </c>
      <c r="AH206" s="17">
        <v>9.3059430867538095E-2</v>
      </c>
      <c r="AI206" s="17">
        <v>6.0250536332488003E-2</v>
      </c>
      <c r="AJ206" s="17">
        <v>0.12567327325333599</v>
      </c>
      <c r="AK206" s="17">
        <v>9.1741217055430896E-2</v>
      </c>
      <c r="AL206" s="17">
        <v>7.6140059190117099E-2</v>
      </c>
      <c r="AM206" s="17">
        <v>4.4857747529870699E-2</v>
      </c>
      <c r="AN206" s="17">
        <v>6.6319075817577094E-2</v>
      </c>
      <c r="AO206" s="17">
        <v>7.6251309198786393E-2</v>
      </c>
      <c r="AP206" s="17">
        <v>0.22454789210246301</v>
      </c>
      <c r="AQ206" s="17"/>
      <c r="AR206" s="17">
        <v>7.6181943687553599E-2</v>
      </c>
      <c r="AS206" s="17">
        <v>0.13835908988908499</v>
      </c>
      <c r="AT206" s="17"/>
      <c r="AU206" s="17">
        <v>0.13547946543828601</v>
      </c>
      <c r="AV206" s="17">
        <v>6.9648809915089094E-2</v>
      </c>
      <c r="AW206" s="17"/>
      <c r="AX206" s="17">
        <v>0.107269814722634</v>
      </c>
      <c r="AY206" s="17">
        <v>8.2752076680509407E-2</v>
      </c>
      <c r="AZ206" s="17"/>
      <c r="BA206" s="17">
        <v>0.13604101355866</v>
      </c>
      <c r="BB206" s="17">
        <v>6.3646590479545295E-2</v>
      </c>
      <c r="BC206" s="17">
        <v>5.2074816138558001E-2</v>
      </c>
      <c r="BD206" s="17"/>
      <c r="BE206" s="17">
        <v>0.109089315493197</v>
      </c>
      <c r="BF206" s="17">
        <v>5.4385415576910102E-2</v>
      </c>
      <c r="BG206" s="17">
        <v>5.4825103497281501E-2</v>
      </c>
    </row>
    <row r="207" spans="2:59" x14ac:dyDescent="0.3">
      <c r="B207" t="s">
        <v>83</v>
      </c>
      <c r="C207" s="17">
        <v>0.17006509753537</v>
      </c>
      <c r="D207" s="17">
        <v>0.18632433751319</v>
      </c>
      <c r="E207" s="17">
        <v>0.15452750559244699</v>
      </c>
      <c r="F207" s="17"/>
      <c r="G207" s="17">
        <v>0.21686532049769</v>
      </c>
      <c r="H207" s="17">
        <v>0.15902659464396901</v>
      </c>
      <c r="I207" s="17">
        <v>0.15369152974020001</v>
      </c>
      <c r="J207" s="17">
        <v>0.15246867325212499</v>
      </c>
      <c r="K207" s="17"/>
      <c r="L207" s="17">
        <v>0.11850157175838801</v>
      </c>
      <c r="M207" s="17">
        <v>0.180022412277135</v>
      </c>
      <c r="N207" s="17">
        <v>0.21992845217666199</v>
      </c>
      <c r="O207" s="17">
        <v>0.17177526373173699</v>
      </c>
      <c r="P207" s="17"/>
      <c r="Q207" s="17">
        <v>0.12503906097075199</v>
      </c>
      <c r="R207" s="17">
        <v>0.14950997481880901</v>
      </c>
      <c r="S207" s="17">
        <v>0.25385567863015801</v>
      </c>
      <c r="T207" s="17">
        <v>0.216657683460104</v>
      </c>
      <c r="U207" s="17">
        <v>0.17172542981670599</v>
      </c>
      <c r="V207" s="17">
        <v>0.17369392019453</v>
      </c>
      <c r="W207" s="17">
        <v>0.17718649843846801</v>
      </c>
      <c r="X207" s="17">
        <v>8.6841849673971794E-2</v>
      </c>
      <c r="Y207" s="17">
        <v>0.16931510560530399</v>
      </c>
      <c r="Z207" s="17"/>
      <c r="AA207" s="17">
        <v>0.29076857464328798</v>
      </c>
      <c r="AB207" s="17">
        <v>0.16440548756364401</v>
      </c>
      <c r="AC207" s="17">
        <v>0.171753633135624</v>
      </c>
      <c r="AD207" s="17">
        <v>0.17665530029931301</v>
      </c>
      <c r="AE207" s="17">
        <v>0.17769072614589099</v>
      </c>
      <c r="AF207" s="17">
        <v>0.174898583710452</v>
      </c>
      <c r="AG207" s="17">
        <v>0.20159819367474799</v>
      </c>
      <c r="AH207" s="17">
        <v>0.17844395093110199</v>
      </c>
      <c r="AI207" s="17">
        <v>0.23075228354244301</v>
      </c>
      <c r="AJ207" s="17">
        <v>0.17363116236036899</v>
      </c>
      <c r="AK207" s="17">
        <v>0.15180316327712001</v>
      </c>
      <c r="AL207" s="17">
        <v>0.136686801895647</v>
      </c>
      <c r="AM207" s="17">
        <v>0.166026224108691</v>
      </c>
      <c r="AN207" s="17">
        <v>0.184052466499497</v>
      </c>
      <c r="AO207" s="17">
        <v>0.227896896299211</v>
      </c>
      <c r="AP207" s="17">
        <v>7.0408499365846894E-2</v>
      </c>
      <c r="AQ207" s="17"/>
      <c r="AR207" s="17">
        <v>0.17571506980203699</v>
      </c>
      <c r="AS207" s="17">
        <v>0.149565710897653</v>
      </c>
      <c r="AT207" s="17"/>
      <c r="AU207" s="17">
        <v>0.11439678646630901</v>
      </c>
      <c r="AV207" s="17">
        <v>0.190439214228383</v>
      </c>
      <c r="AW207" s="17"/>
      <c r="AX207" s="17">
        <v>0.16647857504402</v>
      </c>
      <c r="AY207" s="17">
        <v>0.170572043375082</v>
      </c>
      <c r="AZ207" s="17"/>
      <c r="BA207" s="17">
        <v>0.12847178308174501</v>
      </c>
      <c r="BB207" s="17">
        <v>0.1989949932498</v>
      </c>
      <c r="BC207" s="17">
        <v>0.19445748041111799</v>
      </c>
      <c r="BD207" s="17"/>
      <c r="BE207" s="17">
        <v>0.14268887804810901</v>
      </c>
      <c r="BF207" s="17">
        <v>0.21442184378277901</v>
      </c>
      <c r="BG207" s="17">
        <v>0.233475711994236</v>
      </c>
    </row>
    <row r="208" spans="2:59" x14ac:dyDescent="0.3"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</row>
    <row r="209" spans="2:59" x14ac:dyDescent="0.3">
      <c r="B209" s="6" t="s">
        <v>95</v>
      </c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</row>
    <row r="210" spans="2:59" x14ac:dyDescent="0.3">
      <c r="B210" s="24" t="s">
        <v>86</v>
      </c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</row>
    <row r="211" spans="2:59" x14ac:dyDescent="0.3">
      <c r="B211" t="s">
        <v>193</v>
      </c>
      <c r="C211" s="17">
        <v>0.48051518639037699</v>
      </c>
      <c r="D211" s="17">
        <v>0.44910737936884199</v>
      </c>
      <c r="E211" s="17">
        <v>0.51076297325354103</v>
      </c>
      <c r="F211" s="17"/>
      <c r="G211" s="17">
        <v>0.40938918024649801</v>
      </c>
      <c r="H211" s="17">
        <v>0.472261861240447</v>
      </c>
      <c r="I211" s="17">
        <v>0.52045204542840995</v>
      </c>
      <c r="J211" s="17">
        <v>0.51582162449082303</v>
      </c>
      <c r="K211" s="17"/>
      <c r="L211" s="17">
        <v>0.45834543747953499</v>
      </c>
      <c r="M211" s="17">
        <v>0.46955707718790202</v>
      </c>
      <c r="N211" s="17">
        <v>0.49546762285998802</v>
      </c>
      <c r="O211" s="17">
        <v>0.50359157934795595</v>
      </c>
      <c r="P211" s="17"/>
      <c r="Q211" s="17">
        <v>0.39013705824761602</v>
      </c>
      <c r="R211" s="17">
        <v>0.53133212608876701</v>
      </c>
      <c r="S211" s="17">
        <v>0.55570872277462702</v>
      </c>
      <c r="T211" s="17">
        <v>0.486273689525973</v>
      </c>
      <c r="U211" s="17">
        <v>0.46224785949404701</v>
      </c>
      <c r="V211" s="17">
        <v>0.47948937170761702</v>
      </c>
      <c r="W211" s="17">
        <v>0.45484992481902697</v>
      </c>
      <c r="X211" s="17">
        <v>0.48741916661151202</v>
      </c>
      <c r="Y211" s="17">
        <v>0.49666048482434</v>
      </c>
      <c r="Z211" s="17"/>
      <c r="AA211" s="17">
        <v>0.64045014995957295</v>
      </c>
      <c r="AB211" s="17">
        <v>0.49984867286821599</v>
      </c>
      <c r="AC211" s="17">
        <v>0.47468679813631498</v>
      </c>
      <c r="AD211" s="17">
        <v>0.51735075208540104</v>
      </c>
      <c r="AE211" s="17">
        <v>0.49547542136530698</v>
      </c>
      <c r="AF211" s="17">
        <v>0.48156500486925102</v>
      </c>
      <c r="AG211" s="17">
        <v>0.50601990675025599</v>
      </c>
      <c r="AH211" s="17">
        <v>0.50388420315713101</v>
      </c>
      <c r="AI211" s="17">
        <v>0.51351380210507702</v>
      </c>
      <c r="AJ211" s="17">
        <v>0.44929186461381998</v>
      </c>
      <c r="AK211" s="17">
        <v>0.48567294599818001</v>
      </c>
      <c r="AL211" s="17">
        <v>0.55056519822046901</v>
      </c>
      <c r="AM211" s="17">
        <v>0.43061332486034698</v>
      </c>
      <c r="AN211" s="17">
        <v>0.445778788330917</v>
      </c>
      <c r="AO211" s="17">
        <v>0.403985755373994</v>
      </c>
      <c r="AP211" s="17">
        <v>0.33542640958450698</v>
      </c>
      <c r="AQ211" s="17"/>
      <c r="AR211" s="17">
        <v>0.505845522388778</v>
      </c>
      <c r="AS211" s="17">
        <v>0.38861095628328501</v>
      </c>
      <c r="AT211" s="17"/>
      <c r="AU211" s="17">
        <v>0.45410939396772099</v>
      </c>
      <c r="AV211" s="17">
        <v>0.49009267679741397</v>
      </c>
      <c r="AW211" s="17"/>
      <c r="AX211" s="17">
        <v>0.48224778254123302</v>
      </c>
      <c r="AY211" s="17">
        <v>0.47578353332412898</v>
      </c>
      <c r="AZ211" s="17"/>
      <c r="BA211" s="17">
        <v>0.41780497887378099</v>
      </c>
      <c r="BB211" s="17">
        <v>0.492237326399802</v>
      </c>
      <c r="BC211" s="17">
        <v>0.56934672325164004</v>
      </c>
      <c r="BD211" s="17"/>
      <c r="BE211" s="17">
        <v>0.415385043768221</v>
      </c>
      <c r="BF211" s="17">
        <v>0.55895641731115198</v>
      </c>
      <c r="BG211" s="17">
        <v>0.70730089719352196</v>
      </c>
    </row>
    <row r="212" spans="2:59" x14ac:dyDescent="0.3">
      <c r="B212" t="s">
        <v>194</v>
      </c>
      <c r="C212" s="17">
        <v>0.35394838889387997</v>
      </c>
      <c r="D212" s="17">
        <v>0.38059720559913501</v>
      </c>
      <c r="E212" s="17">
        <v>0.32878300662207399</v>
      </c>
      <c r="F212" s="17"/>
      <c r="G212" s="17">
        <v>0.38692881782441702</v>
      </c>
      <c r="H212" s="17">
        <v>0.35176729472468299</v>
      </c>
      <c r="I212" s="17">
        <v>0.33997023121305803</v>
      </c>
      <c r="J212" s="17">
        <v>0.33867116525774499</v>
      </c>
      <c r="K212" s="17"/>
      <c r="L212" s="17">
        <v>0.42061217110436799</v>
      </c>
      <c r="M212" s="17">
        <v>0.342779700015444</v>
      </c>
      <c r="N212" s="17">
        <v>0.31998489296668098</v>
      </c>
      <c r="O212" s="17">
        <v>0.32227370392051202</v>
      </c>
      <c r="P212" s="17"/>
      <c r="Q212" s="17">
        <v>0.43180824195263701</v>
      </c>
      <c r="R212" s="17">
        <v>0.301882195073015</v>
      </c>
      <c r="S212" s="17">
        <v>0.28140159922557401</v>
      </c>
      <c r="T212" s="17">
        <v>0.38298634630977402</v>
      </c>
      <c r="U212" s="17">
        <v>0.33933649714513903</v>
      </c>
      <c r="V212" s="17">
        <v>0.35487489286991297</v>
      </c>
      <c r="W212" s="17">
        <v>0.35327666327242901</v>
      </c>
      <c r="X212" s="17">
        <v>0.36270328494705401</v>
      </c>
      <c r="Y212" s="17">
        <v>0.36029583162004503</v>
      </c>
      <c r="Z212" s="17"/>
      <c r="AA212" s="17">
        <v>0.160642944764637</v>
      </c>
      <c r="AB212" s="17">
        <v>0.30157975857077202</v>
      </c>
      <c r="AC212" s="17">
        <v>0.33187911794435099</v>
      </c>
      <c r="AD212" s="17">
        <v>0.24246095623209399</v>
      </c>
      <c r="AE212" s="17">
        <v>0.33161800014389697</v>
      </c>
      <c r="AF212" s="17">
        <v>0.29689016680964597</v>
      </c>
      <c r="AG212" s="17">
        <v>0.295056544835687</v>
      </c>
      <c r="AH212" s="17">
        <v>0.35839110569113097</v>
      </c>
      <c r="AI212" s="17">
        <v>0.36847978500385598</v>
      </c>
      <c r="AJ212" s="17">
        <v>0.39360404046035702</v>
      </c>
      <c r="AK212" s="17">
        <v>0.39929230137426702</v>
      </c>
      <c r="AL212" s="17">
        <v>0.29336074494923498</v>
      </c>
      <c r="AM212" s="17">
        <v>0.38280127223935301</v>
      </c>
      <c r="AN212" s="17">
        <v>0.44051994851443599</v>
      </c>
      <c r="AO212" s="17">
        <v>0.41477119203705798</v>
      </c>
      <c r="AP212" s="17">
        <v>0.54107166060433098</v>
      </c>
      <c r="AQ212" s="17"/>
      <c r="AR212" s="17">
        <v>0.32744551042862502</v>
      </c>
      <c r="AS212" s="17">
        <v>0.45010687021543999</v>
      </c>
      <c r="AT212" s="17"/>
      <c r="AU212" s="17">
        <v>0.39524755937417999</v>
      </c>
      <c r="AV212" s="17">
        <v>0.33810348236166499</v>
      </c>
      <c r="AW212" s="17"/>
      <c r="AX212" s="17">
        <v>0.336547851846902</v>
      </c>
      <c r="AY212" s="17">
        <v>0.36328646269158699</v>
      </c>
      <c r="AZ212" s="17"/>
      <c r="BA212" s="17">
        <v>0.43431467050748401</v>
      </c>
      <c r="BB212" s="17">
        <v>0.33480120598302698</v>
      </c>
      <c r="BC212" s="17">
        <v>0.24683800815524301</v>
      </c>
      <c r="BD212" s="17"/>
      <c r="BE212" s="17">
        <v>0.41929132941629299</v>
      </c>
      <c r="BF212" s="17">
        <v>0.260607450527298</v>
      </c>
      <c r="BG212" s="17">
        <v>0.16746849786929199</v>
      </c>
    </row>
    <row r="213" spans="2:59" x14ac:dyDescent="0.3">
      <c r="B213" t="s">
        <v>195</v>
      </c>
      <c r="C213" s="17">
        <v>6.0600409333271002E-2</v>
      </c>
      <c r="D213" s="17">
        <v>6.0431556234806297E-2</v>
      </c>
      <c r="E213" s="17">
        <v>6.1011073992194999E-2</v>
      </c>
      <c r="F213" s="17"/>
      <c r="G213" s="17">
        <v>5.1094621434802701E-2</v>
      </c>
      <c r="H213" s="17">
        <v>8.1247174958282195E-2</v>
      </c>
      <c r="I213" s="17">
        <v>5.6607594020235998E-2</v>
      </c>
      <c r="J213" s="17">
        <v>5.2513127486544402E-2</v>
      </c>
      <c r="K213" s="17"/>
      <c r="L213" s="17">
        <v>5.6408791239640599E-2</v>
      </c>
      <c r="M213" s="17">
        <v>8.10414484838132E-2</v>
      </c>
      <c r="N213" s="17">
        <v>4.5473394186075801E-2</v>
      </c>
      <c r="O213" s="17">
        <v>5.7334149148140202E-2</v>
      </c>
      <c r="P213" s="17"/>
      <c r="Q213" s="17">
        <v>8.3986384432586894E-2</v>
      </c>
      <c r="R213" s="17">
        <v>4.9959400779886698E-2</v>
      </c>
      <c r="S213" s="17">
        <v>3.8588791118966403E-2</v>
      </c>
      <c r="T213" s="17">
        <v>6.0724099889022998E-2</v>
      </c>
      <c r="U213" s="17">
        <v>8.4595465479092996E-2</v>
      </c>
      <c r="V213" s="17">
        <v>5.9658480705558098E-2</v>
      </c>
      <c r="W213" s="17">
        <v>5.2805378030550298E-2</v>
      </c>
      <c r="X213" s="17">
        <v>7.7851927902889403E-2</v>
      </c>
      <c r="Y213" s="17">
        <v>4.5306925623722502E-2</v>
      </c>
      <c r="Z213" s="17"/>
      <c r="AA213" s="17">
        <v>6.5977572847670599E-2</v>
      </c>
      <c r="AB213" s="17">
        <v>0</v>
      </c>
      <c r="AC213" s="17">
        <v>8.1260289033892097E-2</v>
      </c>
      <c r="AD213" s="17">
        <v>9.5460229599881902E-2</v>
      </c>
      <c r="AE213" s="17">
        <v>4.9215183196276401E-2</v>
      </c>
      <c r="AF213" s="17">
        <v>0.11554096947857</v>
      </c>
      <c r="AG213" s="17">
        <v>4.8120832690696801E-2</v>
      </c>
      <c r="AH213" s="17">
        <v>3.5759359746173003E-2</v>
      </c>
      <c r="AI213" s="17">
        <v>6.3694974378905297E-2</v>
      </c>
      <c r="AJ213" s="17">
        <v>6.2657357230555405E-2</v>
      </c>
      <c r="AK213" s="17">
        <v>5.3596599133614198E-2</v>
      </c>
      <c r="AL213" s="17">
        <v>7.1539079689560595E-2</v>
      </c>
      <c r="AM213" s="17">
        <v>3.6073842482636197E-2</v>
      </c>
      <c r="AN213" s="17">
        <v>3.8755501525769398E-2</v>
      </c>
      <c r="AO213" s="17">
        <v>4.6750476645757703E-2</v>
      </c>
      <c r="AP213" s="17">
        <v>9.1744404787684405E-2</v>
      </c>
      <c r="AQ213" s="17"/>
      <c r="AR213" s="17">
        <v>5.6743719989771298E-2</v>
      </c>
      <c r="AS213" s="17">
        <v>7.4593356955400494E-2</v>
      </c>
      <c r="AT213" s="17"/>
      <c r="AU213" s="17">
        <v>7.6260553885503499E-2</v>
      </c>
      <c r="AV213" s="17">
        <v>5.3783434507966701E-2</v>
      </c>
      <c r="AW213" s="17"/>
      <c r="AX213" s="17">
        <v>8.9558647621472504E-2</v>
      </c>
      <c r="AY213" s="17">
        <v>5.4007051149747902E-2</v>
      </c>
      <c r="AZ213" s="17"/>
      <c r="BA213" s="17">
        <v>6.7052096953337706E-2</v>
      </c>
      <c r="BB213" s="17">
        <v>5.7859938086211399E-2</v>
      </c>
      <c r="BC213" s="17">
        <v>5.3965701512176702E-2</v>
      </c>
      <c r="BD213" s="17"/>
      <c r="BE213" s="17">
        <v>6.9698879653625798E-2</v>
      </c>
      <c r="BF213" s="17">
        <v>5.6583183504001502E-2</v>
      </c>
      <c r="BG213" s="17">
        <v>9.4636166969618296E-3</v>
      </c>
    </row>
    <row r="214" spans="2:59" x14ac:dyDescent="0.3">
      <c r="B214" t="s">
        <v>83</v>
      </c>
      <c r="C214" s="17">
        <v>0.10493601538247201</v>
      </c>
      <c r="D214" s="17">
        <v>0.109863858797217</v>
      </c>
      <c r="E214" s="17">
        <v>9.9442946132190305E-2</v>
      </c>
      <c r="F214" s="17"/>
      <c r="G214" s="17">
        <v>0.152587380494282</v>
      </c>
      <c r="H214" s="17">
        <v>9.4723669076587802E-2</v>
      </c>
      <c r="I214" s="17">
        <v>8.2970129338296006E-2</v>
      </c>
      <c r="J214" s="17">
        <v>9.2994082764888006E-2</v>
      </c>
      <c r="K214" s="17"/>
      <c r="L214" s="17">
        <v>6.4633600176456002E-2</v>
      </c>
      <c r="M214" s="17">
        <v>0.10662177431284101</v>
      </c>
      <c r="N214" s="17">
        <v>0.13907408998725501</v>
      </c>
      <c r="O214" s="17">
        <v>0.116800567583391</v>
      </c>
      <c r="P214" s="17"/>
      <c r="Q214" s="17">
        <v>9.4068315367160496E-2</v>
      </c>
      <c r="R214" s="17">
        <v>0.116826278058332</v>
      </c>
      <c r="S214" s="17">
        <v>0.124300886880833</v>
      </c>
      <c r="T214" s="17">
        <v>7.0015864275229697E-2</v>
      </c>
      <c r="U214" s="17">
        <v>0.113820177881722</v>
      </c>
      <c r="V214" s="17">
        <v>0.10597725471691199</v>
      </c>
      <c r="W214" s="17">
        <v>0.13906803387799399</v>
      </c>
      <c r="X214" s="17">
        <v>7.2025620538544693E-2</v>
      </c>
      <c r="Y214" s="17">
        <v>9.7736757931892806E-2</v>
      </c>
      <c r="Z214" s="17"/>
      <c r="AA214" s="17">
        <v>0.13292933242812</v>
      </c>
      <c r="AB214" s="17">
        <v>0.19857156856101199</v>
      </c>
      <c r="AC214" s="17">
        <v>0.112173794885442</v>
      </c>
      <c r="AD214" s="17">
        <v>0.14472806208262301</v>
      </c>
      <c r="AE214" s="17">
        <v>0.12369139529452</v>
      </c>
      <c r="AF214" s="17">
        <v>0.10600385884253299</v>
      </c>
      <c r="AG214" s="17">
        <v>0.15080271572335999</v>
      </c>
      <c r="AH214" s="17">
        <v>0.101965331405565</v>
      </c>
      <c r="AI214" s="17">
        <v>5.4311438512162399E-2</v>
      </c>
      <c r="AJ214" s="17">
        <v>9.4446737695267999E-2</v>
      </c>
      <c r="AK214" s="17">
        <v>6.1438153493938899E-2</v>
      </c>
      <c r="AL214" s="17">
        <v>8.4534977140735601E-2</v>
      </c>
      <c r="AM214" s="17">
        <v>0.150511560417664</v>
      </c>
      <c r="AN214" s="17">
        <v>7.4945761628877394E-2</v>
      </c>
      <c r="AO214" s="17">
        <v>0.134492575943191</v>
      </c>
      <c r="AP214" s="17">
        <v>3.1757525023477499E-2</v>
      </c>
      <c r="AQ214" s="17"/>
      <c r="AR214" s="17">
        <v>0.10996524719282599</v>
      </c>
      <c r="AS214" s="17">
        <v>8.66888165458745E-2</v>
      </c>
      <c r="AT214" s="17"/>
      <c r="AU214" s="17">
        <v>7.4382492772595399E-2</v>
      </c>
      <c r="AV214" s="17">
        <v>0.11802040633295401</v>
      </c>
      <c r="AW214" s="17"/>
      <c r="AX214" s="17">
        <v>9.1645717990392603E-2</v>
      </c>
      <c r="AY214" s="17">
        <v>0.106922952834536</v>
      </c>
      <c r="AZ214" s="17"/>
      <c r="BA214" s="17">
        <v>8.0828253665397004E-2</v>
      </c>
      <c r="BB214" s="17">
        <v>0.11510152953096001</v>
      </c>
      <c r="BC214" s="17">
        <v>0.129849567080941</v>
      </c>
      <c r="BD214" s="17"/>
      <c r="BE214" s="17">
        <v>9.5624747161860396E-2</v>
      </c>
      <c r="BF214" s="17">
        <v>0.12385294865754901</v>
      </c>
      <c r="BG214" s="17">
        <v>0.11576698824022499</v>
      </c>
    </row>
    <row r="215" spans="2:59" x14ac:dyDescent="0.3"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</row>
    <row r="216" spans="2:59" x14ac:dyDescent="0.3">
      <c r="B216" s="6" t="s">
        <v>95</v>
      </c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</row>
    <row r="217" spans="2:59" x14ac:dyDescent="0.3">
      <c r="B217" s="24" t="s">
        <v>86</v>
      </c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</row>
    <row r="218" spans="2:59" x14ac:dyDescent="0.3">
      <c r="B218" t="s">
        <v>196</v>
      </c>
      <c r="C218" s="17">
        <v>0.201258749353318</v>
      </c>
      <c r="D218" s="17">
        <v>0.18403818059695401</v>
      </c>
      <c r="E218" s="17">
        <v>0.218104060994042</v>
      </c>
      <c r="F218" s="17"/>
      <c r="G218" s="17">
        <v>0.188611145171353</v>
      </c>
      <c r="H218" s="17">
        <v>0.22778129141137299</v>
      </c>
      <c r="I218" s="17">
        <v>0.211597744683791</v>
      </c>
      <c r="J218" s="17">
        <v>0.17537265660067</v>
      </c>
      <c r="K218" s="17"/>
      <c r="L218" s="17">
        <v>0.20311059169059201</v>
      </c>
      <c r="M218" s="17">
        <v>0.18515781857670599</v>
      </c>
      <c r="N218" s="17">
        <v>0.2024545015109</v>
      </c>
      <c r="O218" s="17">
        <v>0.21532548505989399</v>
      </c>
      <c r="P218" s="17"/>
      <c r="Q218" s="17">
        <v>0.21838842460899099</v>
      </c>
      <c r="R218" s="17">
        <v>0.21286404699398401</v>
      </c>
      <c r="S218" s="17">
        <v>0.15658906619121599</v>
      </c>
      <c r="T218" s="17">
        <v>0.217346711018953</v>
      </c>
      <c r="U218" s="17">
        <v>0.175393815685601</v>
      </c>
      <c r="V218" s="17">
        <v>0.206625541325059</v>
      </c>
      <c r="W218" s="17">
        <v>0.20357324689672701</v>
      </c>
      <c r="X218" s="17">
        <v>0.190687989937421</v>
      </c>
      <c r="Y218" s="17">
        <v>0.202771676229861</v>
      </c>
      <c r="Z218" s="17"/>
      <c r="AA218" s="17">
        <v>0.36769039516562801</v>
      </c>
      <c r="AB218" s="17">
        <v>0.22139658840473</v>
      </c>
      <c r="AC218" s="17">
        <v>0.16319991100968101</v>
      </c>
      <c r="AD218" s="17">
        <v>0.22140232402071999</v>
      </c>
      <c r="AE218" s="17">
        <v>0.25211183967242901</v>
      </c>
      <c r="AF218" s="17">
        <v>0.219114886888546</v>
      </c>
      <c r="AG218" s="17">
        <v>0.212799626359539</v>
      </c>
      <c r="AH218" s="17">
        <v>0.19805546977498001</v>
      </c>
      <c r="AI218" s="17">
        <v>0.19485876056927801</v>
      </c>
      <c r="AJ218" s="17">
        <v>0.17953584549750901</v>
      </c>
      <c r="AK218" s="17">
        <v>0.14969387695588601</v>
      </c>
      <c r="AL218" s="17">
        <v>0.23044658373761401</v>
      </c>
      <c r="AM218" s="17">
        <v>0.210259460165382</v>
      </c>
      <c r="AN218" s="17">
        <v>0.220092980155213</v>
      </c>
      <c r="AO218" s="17">
        <v>0.17792962764527701</v>
      </c>
      <c r="AP218" s="17">
        <v>0.15580200392211399</v>
      </c>
      <c r="AQ218" s="17"/>
      <c r="AR218" s="17">
        <v>0.19809231716415501</v>
      </c>
      <c r="AS218" s="17">
        <v>0.21274728675565399</v>
      </c>
      <c r="AT218" s="17"/>
      <c r="AU218" s="17">
        <v>0.23758810974396799</v>
      </c>
      <c r="AV218" s="17">
        <v>0.18296891572061799</v>
      </c>
      <c r="AW218" s="17"/>
      <c r="AX218" s="17">
        <v>0.24082746338142699</v>
      </c>
      <c r="AY218" s="17">
        <v>0.19099990131085601</v>
      </c>
      <c r="AZ218" s="17"/>
      <c r="BA218" s="17">
        <v>0.19907346729780501</v>
      </c>
      <c r="BB218" s="17">
        <v>0.18321133514912</v>
      </c>
      <c r="BC218" s="17">
        <v>0.23447535896084501</v>
      </c>
      <c r="BD218" s="17"/>
      <c r="BE218" s="17">
        <v>0.20388003367860799</v>
      </c>
      <c r="BF218" s="17">
        <v>0.20424276679103801</v>
      </c>
      <c r="BG218" s="17">
        <v>0.17491748335871099</v>
      </c>
    </row>
    <row r="219" spans="2:59" x14ac:dyDescent="0.3">
      <c r="B219" t="s">
        <v>197</v>
      </c>
      <c r="C219" s="17">
        <v>0.47282164969147999</v>
      </c>
      <c r="D219" s="17">
        <v>0.47486660726430902</v>
      </c>
      <c r="E219" s="17">
        <v>0.47063145294138797</v>
      </c>
      <c r="F219" s="17"/>
      <c r="G219" s="17">
        <v>0.49935054070712398</v>
      </c>
      <c r="H219" s="17">
        <v>0.480560714804531</v>
      </c>
      <c r="I219" s="17">
        <v>0.46247768046760501</v>
      </c>
      <c r="J219" s="17">
        <v>0.44835545840028501</v>
      </c>
      <c r="K219" s="17"/>
      <c r="L219" s="17">
        <v>0.49474188382265899</v>
      </c>
      <c r="M219" s="17">
        <v>0.48488976387878102</v>
      </c>
      <c r="N219" s="17">
        <v>0.49438117006092402</v>
      </c>
      <c r="O219" s="17">
        <v>0.41663820014592401</v>
      </c>
      <c r="P219" s="17"/>
      <c r="Q219" s="17">
        <v>0.467250721064222</v>
      </c>
      <c r="R219" s="17">
        <v>0.47605523657766602</v>
      </c>
      <c r="S219" s="17">
        <v>0.45038688298761198</v>
      </c>
      <c r="T219" s="17">
        <v>0.45749698270387301</v>
      </c>
      <c r="U219" s="17">
        <v>0.49700831980899701</v>
      </c>
      <c r="V219" s="17">
        <v>0.46275403105530399</v>
      </c>
      <c r="W219" s="17">
        <v>0.46212862051166298</v>
      </c>
      <c r="X219" s="17">
        <v>0.51301267045259902</v>
      </c>
      <c r="Y219" s="17">
        <v>0.48966836127480101</v>
      </c>
      <c r="Z219" s="17"/>
      <c r="AA219" s="17">
        <v>0.24526896344657101</v>
      </c>
      <c r="AB219" s="17">
        <v>0.35704234398059798</v>
      </c>
      <c r="AC219" s="17">
        <v>0.396546570028665</v>
      </c>
      <c r="AD219" s="17">
        <v>0.40514699088952399</v>
      </c>
      <c r="AE219" s="17">
        <v>0.42755698085238503</v>
      </c>
      <c r="AF219" s="17">
        <v>0.44716036959281402</v>
      </c>
      <c r="AG219" s="17">
        <v>0.45682615052464498</v>
      </c>
      <c r="AH219" s="17">
        <v>0.48012663877596701</v>
      </c>
      <c r="AI219" s="17">
        <v>0.52928970267673503</v>
      </c>
      <c r="AJ219" s="17">
        <v>0.49678717348024898</v>
      </c>
      <c r="AK219" s="17">
        <v>0.50208381158793502</v>
      </c>
      <c r="AL219" s="17">
        <v>0.48590870576794698</v>
      </c>
      <c r="AM219" s="17">
        <v>0.47971724573047497</v>
      </c>
      <c r="AN219" s="17">
        <v>0.49952139225492398</v>
      </c>
      <c r="AO219" s="17">
        <v>0.51586844487740902</v>
      </c>
      <c r="AP219" s="17">
        <v>0.57839684452159601</v>
      </c>
      <c r="AQ219" s="17"/>
      <c r="AR219" s="17">
        <v>0.47409160956829899</v>
      </c>
      <c r="AS219" s="17">
        <v>0.46821394591868698</v>
      </c>
      <c r="AT219" s="17"/>
      <c r="AU219" s="17">
        <v>0.43831980558525002</v>
      </c>
      <c r="AV219" s="17">
        <v>0.48990880153342897</v>
      </c>
      <c r="AW219" s="17"/>
      <c r="AX219" s="17">
        <v>0.40824231862823601</v>
      </c>
      <c r="AY219" s="17">
        <v>0.48848986806597899</v>
      </c>
      <c r="AZ219" s="17"/>
      <c r="BA219" s="17">
        <v>0.51407318051514705</v>
      </c>
      <c r="BB219" s="17">
        <v>0.47557512960536003</v>
      </c>
      <c r="BC219" s="17">
        <v>0.39730862841168002</v>
      </c>
      <c r="BD219" s="17"/>
      <c r="BE219" s="17">
        <v>0.49047223260335698</v>
      </c>
      <c r="BF219" s="17">
        <v>0.45194110457341102</v>
      </c>
      <c r="BG219" s="17">
        <v>0.41030372291372003</v>
      </c>
    </row>
    <row r="220" spans="2:59" x14ac:dyDescent="0.3">
      <c r="B220" t="s">
        <v>198</v>
      </c>
      <c r="C220" s="17">
        <v>0.19255407382992401</v>
      </c>
      <c r="D220" s="17">
        <v>0.20463266763586599</v>
      </c>
      <c r="E220" s="17">
        <v>0.181276272035582</v>
      </c>
      <c r="F220" s="17"/>
      <c r="G220" s="17">
        <v>0.159534721544423</v>
      </c>
      <c r="H220" s="17">
        <v>0.20282954958940899</v>
      </c>
      <c r="I220" s="17">
        <v>0.19934392444108001</v>
      </c>
      <c r="J220" s="17">
        <v>0.20835684567867799</v>
      </c>
      <c r="K220" s="17"/>
      <c r="L220" s="17">
        <v>0.23603406842697</v>
      </c>
      <c r="M220" s="17">
        <v>0.18959851111665199</v>
      </c>
      <c r="N220" s="17">
        <v>0.152639116044713</v>
      </c>
      <c r="O220" s="17">
        <v>0.184260784749327</v>
      </c>
      <c r="P220" s="17"/>
      <c r="Q220" s="17">
        <v>0.22909821332892999</v>
      </c>
      <c r="R220" s="17">
        <v>0.184592666950947</v>
      </c>
      <c r="S220" s="17">
        <v>0.20422033642092999</v>
      </c>
      <c r="T220" s="17">
        <v>0.16187467608333</v>
      </c>
      <c r="U220" s="17">
        <v>0.19734978944225201</v>
      </c>
      <c r="V220" s="17">
        <v>0.18166785833032401</v>
      </c>
      <c r="W220" s="17">
        <v>0.17181769531796001</v>
      </c>
      <c r="X220" s="17">
        <v>0.192220697522405</v>
      </c>
      <c r="Y220" s="17">
        <v>0.19563759594872401</v>
      </c>
      <c r="Z220" s="17"/>
      <c r="AA220" s="17">
        <v>0.22920139917263399</v>
      </c>
      <c r="AB220" s="17">
        <v>0.25637891269535001</v>
      </c>
      <c r="AC220" s="17">
        <v>0.17620838380241299</v>
      </c>
      <c r="AD220" s="17">
        <v>0.19667846729187699</v>
      </c>
      <c r="AE220" s="17">
        <v>0.17382966503040201</v>
      </c>
      <c r="AF220" s="17">
        <v>0.186679915717999</v>
      </c>
      <c r="AG220" s="17">
        <v>0.12507409236483399</v>
      </c>
      <c r="AH220" s="17">
        <v>0.184456388386495</v>
      </c>
      <c r="AI220" s="17">
        <v>0.15227666537274601</v>
      </c>
      <c r="AJ220" s="17">
        <v>0.19516324024613901</v>
      </c>
      <c r="AK220" s="17">
        <v>0.217807879279621</v>
      </c>
      <c r="AL220" s="17">
        <v>0.230196697466584</v>
      </c>
      <c r="AM220" s="17">
        <v>0.17871550060438801</v>
      </c>
      <c r="AN220" s="17">
        <v>0.217624366598898</v>
      </c>
      <c r="AO220" s="17">
        <v>0.20845078829032601</v>
      </c>
      <c r="AP220" s="17">
        <v>0.24935151143804599</v>
      </c>
      <c r="AQ220" s="17"/>
      <c r="AR220" s="17">
        <v>0.18197170325006901</v>
      </c>
      <c r="AS220" s="17">
        <v>0.23094932531458201</v>
      </c>
      <c r="AT220" s="17"/>
      <c r="AU220" s="17">
        <v>0.202801454711761</v>
      </c>
      <c r="AV220" s="17">
        <v>0.190099294854575</v>
      </c>
      <c r="AW220" s="17"/>
      <c r="AX220" s="17">
        <v>0.200122970557467</v>
      </c>
      <c r="AY220" s="17">
        <v>0.192134093045666</v>
      </c>
      <c r="AZ220" s="17"/>
      <c r="BA220" s="17">
        <v>0.21771307503389101</v>
      </c>
      <c r="BB220" s="17">
        <v>0.16937330162862199</v>
      </c>
      <c r="BC220" s="17">
        <v>0.18707233008662599</v>
      </c>
      <c r="BD220" s="17"/>
      <c r="BE220" s="17">
        <v>0.19727272870735499</v>
      </c>
      <c r="BF220" s="17">
        <v>0.18408079127261001</v>
      </c>
      <c r="BG220" s="17">
        <v>0.183944832508221</v>
      </c>
    </row>
    <row r="221" spans="2:59" x14ac:dyDescent="0.3">
      <c r="B221" t="s">
        <v>83</v>
      </c>
      <c r="C221" s="17">
        <v>0.13336552712527799</v>
      </c>
      <c r="D221" s="17">
        <v>0.13646254450287101</v>
      </c>
      <c r="E221" s="17">
        <v>0.129988214028989</v>
      </c>
      <c r="F221" s="17"/>
      <c r="G221" s="17">
        <v>0.1525035925771</v>
      </c>
      <c r="H221" s="17">
        <v>8.8828444194687398E-2</v>
      </c>
      <c r="I221" s="17">
        <v>0.126580650407525</v>
      </c>
      <c r="J221" s="17">
        <v>0.167915039320368</v>
      </c>
      <c r="K221" s="17"/>
      <c r="L221" s="17">
        <v>6.61134560597781E-2</v>
      </c>
      <c r="M221" s="17">
        <v>0.14035390642786</v>
      </c>
      <c r="N221" s="17">
        <v>0.150525212383463</v>
      </c>
      <c r="O221" s="17">
        <v>0.183775530044855</v>
      </c>
      <c r="P221" s="17"/>
      <c r="Q221" s="17">
        <v>8.5262640997857006E-2</v>
      </c>
      <c r="R221" s="17">
        <v>0.126488049477404</v>
      </c>
      <c r="S221" s="17">
        <v>0.18880371440024199</v>
      </c>
      <c r="T221" s="17">
        <v>0.16328163019384501</v>
      </c>
      <c r="U221" s="17">
        <v>0.130248075063151</v>
      </c>
      <c r="V221" s="17">
        <v>0.148952569289313</v>
      </c>
      <c r="W221" s="17">
        <v>0.162480437273651</v>
      </c>
      <c r="X221" s="17">
        <v>0.104078642087576</v>
      </c>
      <c r="Y221" s="17">
        <v>0.111922366546614</v>
      </c>
      <c r="Z221" s="17"/>
      <c r="AA221" s="17">
        <v>0.15783924221516801</v>
      </c>
      <c r="AB221" s="17">
        <v>0.16518215491932101</v>
      </c>
      <c r="AC221" s="17">
        <v>0.26404513515924199</v>
      </c>
      <c r="AD221" s="17">
        <v>0.17677221779787899</v>
      </c>
      <c r="AE221" s="17">
        <v>0.14650151444478399</v>
      </c>
      <c r="AF221" s="17">
        <v>0.14704482780063999</v>
      </c>
      <c r="AG221" s="17">
        <v>0.205300130750982</v>
      </c>
      <c r="AH221" s="17">
        <v>0.13736150306255801</v>
      </c>
      <c r="AI221" s="17">
        <v>0.123574871381241</v>
      </c>
      <c r="AJ221" s="17">
        <v>0.128513740776103</v>
      </c>
      <c r="AK221" s="17">
        <v>0.13041443217655799</v>
      </c>
      <c r="AL221" s="17">
        <v>5.3448013027853999E-2</v>
      </c>
      <c r="AM221" s="17">
        <v>0.13130779349975599</v>
      </c>
      <c r="AN221" s="17">
        <v>6.2761260990964102E-2</v>
      </c>
      <c r="AO221" s="17">
        <v>9.7751139186987898E-2</v>
      </c>
      <c r="AP221" s="17">
        <v>1.64496401182447E-2</v>
      </c>
      <c r="AQ221" s="17"/>
      <c r="AR221" s="17">
        <v>0.14584437001747799</v>
      </c>
      <c r="AS221" s="17">
        <v>8.8089442011076699E-2</v>
      </c>
      <c r="AT221" s="17"/>
      <c r="AU221" s="17">
        <v>0.121290629959021</v>
      </c>
      <c r="AV221" s="17">
        <v>0.13702298789137801</v>
      </c>
      <c r="AW221" s="17"/>
      <c r="AX221" s="17">
        <v>0.15080724743287099</v>
      </c>
      <c r="AY221" s="17">
        <v>0.12837613757749899</v>
      </c>
      <c r="AZ221" s="17"/>
      <c r="BA221" s="17">
        <v>6.9140277153156904E-2</v>
      </c>
      <c r="BB221" s="17">
        <v>0.17184023361689801</v>
      </c>
      <c r="BC221" s="17">
        <v>0.181143682540849</v>
      </c>
      <c r="BD221" s="17"/>
      <c r="BE221" s="17">
        <v>0.108375005010679</v>
      </c>
      <c r="BF221" s="17">
        <v>0.15973533736294199</v>
      </c>
      <c r="BG221" s="17">
        <v>0.23083396121934799</v>
      </c>
    </row>
    <row r="222" spans="2:59" x14ac:dyDescent="0.3"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</row>
    <row r="223" spans="2:59" x14ac:dyDescent="0.3">
      <c r="B223" s="6" t="s">
        <v>204</v>
      </c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</row>
    <row r="224" spans="2:59" x14ac:dyDescent="0.3">
      <c r="B224" s="24" t="s">
        <v>86</v>
      </c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</row>
    <row r="225" spans="2:59" x14ac:dyDescent="0.3">
      <c r="B225" t="s">
        <v>199</v>
      </c>
      <c r="C225" s="17">
        <v>0.208038005373023</v>
      </c>
      <c r="D225" s="17">
        <v>0.198734498913513</v>
      </c>
      <c r="E225" s="17">
        <v>0.21814919726361501</v>
      </c>
      <c r="F225" s="17"/>
      <c r="G225" s="17">
        <v>0.246580348188919</v>
      </c>
      <c r="H225" s="17">
        <v>0.22207051021448301</v>
      </c>
      <c r="I225" s="17">
        <v>0.17439867822345001</v>
      </c>
      <c r="J225" s="17">
        <v>0.19000621784066099</v>
      </c>
      <c r="K225" s="17"/>
      <c r="L225" s="17">
        <v>0.31255712069074898</v>
      </c>
      <c r="M225" s="17">
        <v>0.23752059779473</v>
      </c>
      <c r="N225" s="17">
        <v>0.13283393969801599</v>
      </c>
      <c r="O225" s="17">
        <v>0.13135912193153301</v>
      </c>
      <c r="P225" s="17"/>
      <c r="Q225" s="17">
        <v>0.38124956015419897</v>
      </c>
      <c r="R225" s="17">
        <v>0.14839201343644201</v>
      </c>
      <c r="S225" s="17">
        <v>0.14685536800048599</v>
      </c>
      <c r="T225" s="17">
        <v>0.142943753794147</v>
      </c>
      <c r="U225" s="17">
        <v>0.149083868752794</v>
      </c>
      <c r="V225" s="17">
        <v>0.199936182738571</v>
      </c>
      <c r="W225" s="17">
        <v>0.193786052115347</v>
      </c>
      <c r="X225" s="17">
        <v>0.22275712359878699</v>
      </c>
      <c r="Y225" s="17">
        <v>0.22343724635116399</v>
      </c>
      <c r="Z225" s="17"/>
      <c r="AA225" s="17">
        <v>0.26310257378443602</v>
      </c>
      <c r="AB225" s="17">
        <v>0.14549683842029201</v>
      </c>
      <c r="AC225" s="17">
        <v>0.114540260968677</v>
      </c>
      <c r="AD225" s="17">
        <v>0.156492727996974</v>
      </c>
      <c r="AE225" s="17">
        <v>0.17642875824227</v>
      </c>
      <c r="AF225" s="17">
        <v>0.16201568559717899</v>
      </c>
      <c r="AG225" s="17">
        <v>0.15855399796453401</v>
      </c>
      <c r="AH225" s="17">
        <v>0.14861952110729701</v>
      </c>
      <c r="AI225" s="17">
        <v>0.18889956223899901</v>
      </c>
      <c r="AJ225" s="17">
        <v>0.19425587984613099</v>
      </c>
      <c r="AK225" s="17">
        <v>0.27197224514034501</v>
      </c>
      <c r="AL225" s="17">
        <v>0.18245111810595999</v>
      </c>
      <c r="AM225" s="17">
        <v>0.244353026587978</v>
      </c>
      <c r="AN225" s="17">
        <v>0.197312978579985</v>
      </c>
      <c r="AO225" s="17">
        <v>0.19432921777198001</v>
      </c>
      <c r="AP225" s="17">
        <v>0.49368018882380299</v>
      </c>
      <c r="AQ225" s="17"/>
      <c r="AR225" s="17">
        <v>0.17196971528434901</v>
      </c>
      <c r="AS225" s="17">
        <v>0.33890197938773903</v>
      </c>
      <c r="AT225" s="17"/>
      <c r="AU225" s="17">
        <v>0.27067546281098398</v>
      </c>
      <c r="AV225" s="17">
        <v>0.182697672432171</v>
      </c>
      <c r="AW225" s="17"/>
      <c r="AX225" s="17">
        <v>0.168197995712979</v>
      </c>
      <c r="AY225" s="17">
        <v>0.21979304977740399</v>
      </c>
      <c r="AZ225" s="17"/>
      <c r="BA225" s="17">
        <v>0.29633023049644203</v>
      </c>
      <c r="BB225" s="17">
        <v>0.15504182035327199</v>
      </c>
      <c r="BC225" s="17">
        <v>0.14252569673326701</v>
      </c>
      <c r="BD225" s="17"/>
      <c r="BE225" s="17">
        <v>0.27666521710535502</v>
      </c>
      <c r="BF225" s="17">
        <v>9.7565905874527001E-2</v>
      </c>
      <c r="BG225" s="17">
        <v>4.7054690443036402E-2</v>
      </c>
    </row>
    <row r="226" spans="2:59" x14ac:dyDescent="0.3">
      <c r="B226" t="s">
        <v>200</v>
      </c>
      <c r="C226" s="17">
        <v>0.45985773350000902</v>
      </c>
      <c r="D226" s="17">
        <v>0.47287347881071801</v>
      </c>
      <c r="E226" s="17">
        <v>0.446849142180193</v>
      </c>
      <c r="F226" s="17"/>
      <c r="G226" s="17">
        <v>0.44737572321321301</v>
      </c>
      <c r="H226" s="17">
        <v>0.45327936514571898</v>
      </c>
      <c r="I226" s="17">
        <v>0.50208958799098802</v>
      </c>
      <c r="J226" s="17">
        <v>0.43219885532705998</v>
      </c>
      <c r="K226" s="17"/>
      <c r="L226" s="17">
        <v>0.48787837207067197</v>
      </c>
      <c r="M226" s="17">
        <v>0.416816447750609</v>
      </c>
      <c r="N226" s="17">
        <v>0.46222599119931501</v>
      </c>
      <c r="O226" s="17">
        <v>0.47316398842032098</v>
      </c>
      <c r="P226" s="17"/>
      <c r="Q226" s="17">
        <v>0.43167669552723098</v>
      </c>
      <c r="R226" s="17">
        <v>0.52297375713245497</v>
      </c>
      <c r="S226" s="17">
        <v>0.447028230351742</v>
      </c>
      <c r="T226" s="17">
        <v>0.42179145704892501</v>
      </c>
      <c r="U226" s="17">
        <v>0.48128506597793402</v>
      </c>
      <c r="V226" s="17">
        <v>0.45442590395820898</v>
      </c>
      <c r="W226" s="17">
        <v>0.43049525103652803</v>
      </c>
      <c r="X226" s="17">
        <v>0.46234614629105503</v>
      </c>
      <c r="Y226" s="17">
        <v>0.46980218389794198</v>
      </c>
      <c r="Z226" s="17"/>
      <c r="AA226" s="17">
        <v>0.163620896579628</v>
      </c>
      <c r="AB226" s="17">
        <v>0.414711276882399</v>
      </c>
      <c r="AC226" s="17">
        <v>0.51854637454347396</v>
      </c>
      <c r="AD226" s="17">
        <v>0.38385274478318598</v>
      </c>
      <c r="AE226" s="17">
        <v>0.40725084975679199</v>
      </c>
      <c r="AF226" s="17">
        <v>0.46101547185007602</v>
      </c>
      <c r="AG226" s="17">
        <v>0.46773507453498198</v>
      </c>
      <c r="AH226" s="17">
        <v>0.50726738973306995</v>
      </c>
      <c r="AI226" s="17">
        <v>0.43242137771968597</v>
      </c>
      <c r="AJ226" s="17">
        <v>0.38313597623192702</v>
      </c>
      <c r="AK226" s="17">
        <v>0.48159050302302597</v>
      </c>
      <c r="AL226" s="17">
        <v>0.44568412933482598</v>
      </c>
      <c r="AM226" s="17">
        <v>0.48749008110265102</v>
      </c>
      <c r="AN226" s="17">
        <v>0.62921975300807498</v>
      </c>
      <c r="AO226" s="17">
        <v>0.63627678268321597</v>
      </c>
      <c r="AP226" s="17">
        <v>0.40185376508669801</v>
      </c>
      <c r="AQ226" s="17"/>
      <c r="AR226" s="17">
        <v>0.45721390140916601</v>
      </c>
      <c r="AS226" s="17">
        <v>0.46945015867971102</v>
      </c>
      <c r="AT226" s="17"/>
      <c r="AU226" s="17">
        <v>0.43496909078426899</v>
      </c>
      <c r="AV226" s="17">
        <v>0.47571496961717402</v>
      </c>
      <c r="AW226" s="17"/>
      <c r="AX226" s="17">
        <v>0.407238116711378</v>
      </c>
      <c r="AY226" s="17">
        <v>0.47626591798086498</v>
      </c>
      <c r="AZ226" s="17"/>
      <c r="BA226" s="17">
        <v>0.46230419008708601</v>
      </c>
      <c r="BB226" s="17">
        <v>0.48332599463768</v>
      </c>
      <c r="BC226" s="17">
        <v>0.41734435410739101</v>
      </c>
      <c r="BD226" s="17"/>
      <c r="BE226" s="17">
        <v>0.49465434802236002</v>
      </c>
      <c r="BF226" s="17">
        <v>0.44246038836368401</v>
      </c>
      <c r="BG226" s="17">
        <v>0.26998837882438398</v>
      </c>
    </row>
    <row r="227" spans="2:59" x14ac:dyDescent="0.3">
      <c r="B227" t="s">
        <v>201</v>
      </c>
      <c r="C227" s="17">
        <v>0.179062794914226</v>
      </c>
      <c r="D227" s="17">
        <v>0.18281497052936899</v>
      </c>
      <c r="E227" s="17">
        <v>0.176036062295992</v>
      </c>
      <c r="F227" s="17"/>
      <c r="G227" s="17">
        <v>0.17527972352874499</v>
      </c>
      <c r="H227" s="17">
        <v>0.16928078371587599</v>
      </c>
      <c r="I227" s="17">
        <v>0.16072995005930801</v>
      </c>
      <c r="J227" s="17">
        <v>0.21455184749723899</v>
      </c>
      <c r="K227" s="17"/>
      <c r="L227" s="17">
        <v>0.108852455712318</v>
      </c>
      <c r="M227" s="17">
        <v>0.19256293175886499</v>
      </c>
      <c r="N227" s="17">
        <v>0.218595588570556</v>
      </c>
      <c r="O227" s="17">
        <v>0.20430566570140599</v>
      </c>
      <c r="P227" s="17"/>
      <c r="Q227" s="17">
        <v>0.123457896134156</v>
      </c>
      <c r="R227" s="17">
        <v>0.19456109890835899</v>
      </c>
      <c r="S227" s="17">
        <v>0.168606021275513</v>
      </c>
      <c r="T227" s="17">
        <v>0.185983758550333</v>
      </c>
      <c r="U227" s="17">
        <v>0.18687976336668899</v>
      </c>
      <c r="V227" s="17">
        <v>0.206810705589107</v>
      </c>
      <c r="W227" s="17">
        <v>0.22624185220393001</v>
      </c>
      <c r="X227" s="17">
        <v>0.142342662784465</v>
      </c>
      <c r="Y227" s="17">
        <v>0.181468546449122</v>
      </c>
      <c r="Z227" s="17"/>
      <c r="AA227" s="17">
        <v>0.352953541901115</v>
      </c>
      <c r="AB227" s="17">
        <v>0.267146149947037</v>
      </c>
      <c r="AC227" s="17">
        <v>0.247764877901446</v>
      </c>
      <c r="AD227" s="17">
        <v>0.22890986766725999</v>
      </c>
      <c r="AE227" s="17">
        <v>0.218374702393142</v>
      </c>
      <c r="AF227" s="17">
        <v>0.18402759525960999</v>
      </c>
      <c r="AG227" s="17">
        <v>0.19435615811530799</v>
      </c>
      <c r="AH227" s="17">
        <v>0.15235829394459899</v>
      </c>
      <c r="AI227" s="17">
        <v>0.232112191809285</v>
      </c>
      <c r="AJ227" s="17">
        <v>0.25908638402921802</v>
      </c>
      <c r="AK227" s="17">
        <v>0.12033221486531701</v>
      </c>
      <c r="AL227" s="17">
        <v>0.16874029459663101</v>
      </c>
      <c r="AM227" s="17">
        <v>0.167040686980438</v>
      </c>
      <c r="AN227" s="17">
        <v>9.0850194362191702E-2</v>
      </c>
      <c r="AO227" s="17">
        <v>0.133668914183217</v>
      </c>
      <c r="AP227" s="17">
        <v>7.2497136071209806E-2</v>
      </c>
      <c r="AQ227" s="17"/>
      <c r="AR227" s="17">
        <v>0.189212345625976</v>
      </c>
      <c r="AS227" s="17">
        <v>0.14223791252201701</v>
      </c>
      <c r="AT227" s="17"/>
      <c r="AU227" s="17">
        <v>0.15629457649689099</v>
      </c>
      <c r="AV227" s="17">
        <v>0.18141556910189999</v>
      </c>
      <c r="AW227" s="17"/>
      <c r="AX227" s="17">
        <v>0.174456071634538</v>
      </c>
      <c r="AY227" s="17">
        <v>0.17764273219184401</v>
      </c>
      <c r="AZ227" s="17"/>
      <c r="BA227" s="17">
        <v>0.13572865340120499</v>
      </c>
      <c r="BB227" s="17">
        <v>0.197573195419075</v>
      </c>
      <c r="BC227" s="17">
        <v>0.22345741331479901</v>
      </c>
      <c r="BD227" s="17"/>
      <c r="BE227" s="17">
        <v>0.13520210756506401</v>
      </c>
      <c r="BF227" s="17">
        <v>0.258569370870536</v>
      </c>
      <c r="BG227" s="17">
        <v>0.25699604380672098</v>
      </c>
    </row>
    <row r="228" spans="2:59" x14ac:dyDescent="0.3">
      <c r="B228" t="s">
        <v>202</v>
      </c>
      <c r="C228" s="17">
        <v>8.73382979900484E-2</v>
      </c>
      <c r="D228" s="17">
        <v>7.8062949615764904E-2</v>
      </c>
      <c r="E228" s="17">
        <v>9.5803438174396197E-2</v>
      </c>
      <c r="F228" s="17"/>
      <c r="G228" s="17">
        <v>6.6403716782489894E-2</v>
      </c>
      <c r="H228" s="17">
        <v>0.104187109055202</v>
      </c>
      <c r="I228" s="17">
        <v>8.9351837137563103E-2</v>
      </c>
      <c r="J228" s="17">
        <v>8.8429025876384904E-2</v>
      </c>
      <c r="K228" s="17"/>
      <c r="L228" s="17">
        <v>4.7799849230110797E-2</v>
      </c>
      <c r="M228" s="17">
        <v>8.9195340823343294E-2</v>
      </c>
      <c r="N228" s="17">
        <v>0.11384474315993599</v>
      </c>
      <c r="O228" s="17">
        <v>0.10488214013878</v>
      </c>
      <c r="P228" s="17"/>
      <c r="Q228" s="17">
        <v>3.86333328037591E-2</v>
      </c>
      <c r="R228" s="17">
        <v>7.0293498191740106E-2</v>
      </c>
      <c r="S228" s="17">
        <v>0.10600203610749399</v>
      </c>
      <c r="T228" s="17">
        <v>0.13773364628370799</v>
      </c>
      <c r="U228" s="17">
        <v>0.107959852948685</v>
      </c>
      <c r="V228" s="17">
        <v>9.1002634437406596E-2</v>
      </c>
      <c r="W228" s="17">
        <v>0.113050640961981</v>
      </c>
      <c r="X228" s="17">
        <v>0.100884001813231</v>
      </c>
      <c r="Y228" s="17">
        <v>6.8987024732030305E-2</v>
      </c>
      <c r="Z228" s="17"/>
      <c r="AA228" s="17">
        <v>0</v>
      </c>
      <c r="AB228" s="17">
        <v>0.115395761795044</v>
      </c>
      <c r="AC228" s="17">
        <v>5.5469884784762197E-2</v>
      </c>
      <c r="AD228" s="17">
        <v>0.12981322765338801</v>
      </c>
      <c r="AE228" s="17">
        <v>0.10523424590010701</v>
      </c>
      <c r="AF228" s="17">
        <v>0.12510851997754399</v>
      </c>
      <c r="AG228" s="17">
        <v>0.1129917876173</v>
      </c>
      <c r="AH228" s="17">
        <v>5.6407569593185998E-2</v>
      </c>
      <c r="AI228" s="17">
        <v>0.11319288200911901</v>
      </c>
      <c r="AJ228" s="17">
        <v>0.109359316917698</v>
      </c>
      <c r="AK228" s="17">
        <v>8.8906946255944294E-2</v>
      </c>
      <c r="AL228" s="17">
        <v>0.113689312487499</v>
      </c>
      <c r="AM228" s="17">
        <v>6.4022056716341799E-2</v>
      </c>
      <c r="AN228" s="17">
        <v>0</v>
      </c>
      <c r="AO228" s="17">
        <v>3.2953381757802998E-2</v>
      </c>
      <c r="AP228" s="17">
        <v>1.7468631956443301E-2</v>
      </c>
      <c r="AQ228" s="17"/>
      <c r="AR228" s="17">
        <v>0.104306364478903</v>
      </c>
      <c r="AS228" s="17">
        <v>2.5774286870630301E-2</v>
      </c>
      <c r="AT228" s="17"/>
      <c r="AU228" s="17">
        <v>8.6154311158334301E-2</v>
      </c>
      <c r="AV228" s="17">
        <v>8.7845274066955997E-2</v>
      </c>
      <c r="AW228" s="17"/>
      <c r="AX228" s="17">
        <v>0.110754826337288</v>
      </c>
      <c r="AY228" s="17">
        <v>8.1401153829977604E-2</v>
      </c>
      <c r="AZ228" s="17"/>
      <c r="BA228" s="17">
        <v>6.3240373781818002E-2</v>
      </c>
      <c r="BB228" s="17">
        <v>9.1463869176230506E-2</v>
      </c>
      <c r="BC228" s="17">
        <v>0.122092441193212</v>
      </c>
      <c r="BD228" s="17"/>
      <c r="BE228" s="17">
        <v>5.7275022827681099E-2</v>
      </c>
      <c r="BF228" s="17">
        <v>0.12010935438064101</v>
      </c>
      <c r="BG228" s="17">
        <v>0.201652483654128</v>
      </c>
    </row>
    <row r="229" spans="2:59" x14ac:dyDescent="0.3">
      <c r="B229" t="s">
        <v>203</v>
      </c>
      <c r="C229" s="17">
        <v>5.89193365710853E-2</v>
      </c>
      <c r="D229" s="17">
        <v>6.2910361925518396E-2</v>
      </c>
      <c r="E229" s="17">
        <v>5.4176727079525901E-2</v>
      </c>
      <c r="F229" s="17"/>
      <c r="G229" s="17">
        <v>4.8561549220833597E-2</v>
      </c>
      <c r="H229" s="17">
        <v>4.8399301705487202E-2</v>
      </c>
      <c r="I229" s="17">
        <v>6.9078722627677003E-2</v>
      </c>
      <c r="J229" s="17">
        <v>7.0012953122434995E-2</v>
      </c>
      <c r="K229" s="17"/>
      <c r="L229" s="17">
        <v>4.2508892160075001E-2</v>
      </c>
      <c r="M229" s="17">
        <v>6.3904681872451602E-2</v>
      </c>
      <c r="N229" s="17">
        <v>6.7882466647540801E-2</v>
      </c>
      <c r="O229" s="17">
        <v>6.3665291429197302E-2</v>
      </c>
      <c r="P229" s="17"/>
      <c r="Q229" s="17">
        <v>2.4982515380655299E-2</v>
      </c>
      <c r="R229" s="17">
        <v>5.6270434346026903E-2</v>
      </c>
      <c r="S229" s="17">
        <v>0.11279443348347599</v>
      </c>
      <c r="T229" s="17">
        <v>0.104384085839479</v>
      </c>
      <c r="U229" s="17">
        <v>6.8235794459231905E-2</v>
      </c>
      <c r="V229" s="17">
        <v>4.2296190004589097E-2</v>
      </c>
      <c r="W229" s="17">
        <v>3.0639753709654199E-2</v>
      </c>
      <c r="X229" s="17">
        <v>4.7709084972096201E-2</v>
      </c>
      <c r="Y229" s="17">
        <v>5.6304998569741797E-2</v>
      </c>
      <c r="Z229" s="17"/>
      <c r="AA229" s="17">
        <v>6.2483745519652599E-2</v>
      </c>
      <c r="AB229" s="17">
        <v>4.2592114454100799E-2</v>
      </c>
      <c r="AC229" s="17">
        <v>6.3678601801640505E-2</v>
      </c>
      <c r="AD229" s="17">
        <v>8.4521330858389504E-2</v>
      </c>
      <c r="AE229" s="17">
        <v>6.9275012900336594E-2</v>
      </c>
      <c r="AF229" s="17">
        <v>6.7832727315590494E-2</v>
      </c>
      <c r="AG229" s="17">
        <v>6.6362981767875598E-2</v>
      </c>
      <c r="AH229" s="17">
        <v>0.12669835566667001</v>
      </c>
      <c r="AI229" s="17">
        <v>1.46966266330726E-2</v>
      </c>
      <c r="AJ229" s="17">
        <v>4.42753228677173E-2</v>
      </c>
      <c r="AK229" s="17">
        <v>3.7198090715368198E-2</v>
      </c>
      <c r="AL229" s="17">
        <v>8.9435145475082994E-2</v>
      </c>
      <c r="AM229" s="17">
        <v>3.7094148612591998E-2</v>
      </c>
      <c r="AN229" s="17">
        <v>8.2617074049748607E-2</v>
      </c>
      <c r="AO229" s="17">
        <v>0</v>
      </c>
      <c r="AP229" s="17">
        <v>1.4500278061845499E-2</v>
      </c>
      <c r="AQ229" s="17"/>
      <c r="AR229" s="17">
        <v>6.8644104597828506E-2</v>
      </c>
      <c r="AS229" s="17">
        <v>2.3635662539903401E-2</v>
      </c>
      <c r="AT229" s="17"/>
      <c r="AU229" s="17">
        <v>4.4537238469592802E-2</v>
      </c>
      <c r="AV229" s="17">
        <v>6.5667088828332595E-2</v>
      </c>
      <c r="AW229" s="17"/>
      <c r="AX229" s="17">
        <v>0.13348668586770299</v>
      </c>
      <c r="AY229" s="17">
        <v>3.7776974376784699E-2</v>
      </c>
      <c r="AZ229" s="17"/>
      <c r="BA229" s="17">
        <v>3.9211005234803899E-2</v>
      </c>
      <c r="BB229" s="17">
        <v>6.4840505721454597E-2</v>
      </c>
      <c r="BC229" s="17">
        <v>8.3185780792135497E-2</v>
      </c>
      <c r="BD229" s="17"/>
      <c r="BE229" s="17">
        <v>3.3439941229438899E-2</v>
      </c>
      <c r="BF229" s="17">
        <v>6.9234889318475601E-2</v>
      </c>
      <c r="BG229" s="17">
        <v>0.204741965663987</v>
      </c>
    </row>
    <row r="230" spans="2:59" x14ac:dyDescent="0.3">
      <c r="B230" t="s">
        <v>83</v>
      </c>
      <c r="C230" s="17">
        <v>6.7838316516083703E-3</v>
      </c>
      <c r="D230" s="17">
        <v>4.6037402051173799E-3</v>
      </c>
      <c r="E230" s="17">
        <v>8.9854330062766694E-3</v>
      </c>
      <c r="F230" s="17"/>
      <c r="G230" s="17">
        <v>1.5798939065799201E-2</v>
      </c>
      <c r="H230" s="17">
        <v>2.7829301632326599E-3</v>
      </c>
      <c r="I230" s="17">
        <v>4.3512239610134897E-3</v>
      </c>
      <c r="J230" s="17">
        <v>4.8011003362198297E-3</v>
      </c>
      <c r="K230" s="17"/>
      <c r="L230" s="17">
        <v>4.0331013607399299E-4</v>
      </c>
      <c r="M230" s="17">
        <v>0</v>
      </c>
      <c r="N230" s="17">
        <v>4.6172707246354902E-3</v>
      </c>
      <c r="O230" s="17">
        <v>2.2623792378763299E-2</v>
      </c>
      <c r="P230" s="17"/>
      <c r="Q230" s="17">
        <v>0</v>
      </c>
      <c r="R230" s="17">
        <v>7.5091979849769199E-3</v>
      </c>
      <c r="S230" s="17">
        <v>1.8713910781288499E-2</v>
      </c>
      <c r="T230" s="17">
        <v>7.1632984834076301E-3</v>
      </c>
      <c r="U230" s="17">
        <v>6.5556544946663402E-3</v>
      </c>
      <c r="V230" s="17">
        <v>5.52838327211748E-3</v>
      </c>
      <c r="W230" s="17">
        <v>5.7864499725599596E-3</v>
      </c>
      <c r="X230" s="17">
        <v>2.3960980540366099E-2</v>
      </c>
      <c r="Y230" s="17">
        <v>0</v>
      </c>
      <c r="Z230" s="17"/>
      <c r="AA230" s="17">
        <v>0.15783924221516801</v>
      </c>
      <c r="AB230" s="17">
        <v>1.46578585011275E-2</v>
      </c>
      <c r="AC230" s="17">
        <v>0</v>
      </c>
      <c r="AD230" s="17">
        <v>1.6410101040802601E-2</v>
      </c>
      <c r="AE230" s="17">
        <v>2.3436430807352301E-2</v>
      </c>
      <c r="AF230" s="17">
        <v>0</v>
      </c>
      <c r="AG230" s="17">
        <v>0</v>
      </c>
      <c r="AH230" s="17">
        <v>8.6488699551783201E-3</v>
      </c>
      <c r="AI230" s="17">
        <v>1.8677359589837898E-2</v>
      </c>
      <c r="AJ230" s="17">
        <v>9.8871201073083594E-3</v>
      </c>
      <c r="AK230" s="17">
        <v>0</v>
      </c>
      <c r="AL230" s="17">
        <v>0</v>
      </c>
      <c r="AM230" s="17">
        <v>0</v>
      </c>
      <c r="AN230" s="17">
        <v>0</v>
      </c>
      <c r="AO230" s="17">
        <v>2.7717036037845501E-3</v>
      </c>
      <c r="AP230" s="17">
        <v>0</v>
      </c>
      <c r="AQ230" s="17"/>
      <c r="AR230" s="17">
        <v>8.65356860377689E-3</v>
      </c>
      <c r="AS230" s="17">
        <v>0</v>
      </c>
      <c r="AT230" s="17"/>
      <c r="AU230" s="17">
        <v>7.3693202799296103E-3</v>
      </c>
      <c r="AV230" s="17">
        <v>6.6594259534667397E-3</v>
      </c>
      <c r="AW230" s="17"/>
      <c r="AX230" s="17">
        <v>5.8663037361128302E-3</v>
      </c>
      <c r="AY230" s="17">
        <v>7.1201718431253298E-3</v>
      </c>
      <c r="AZ230" s="17"/>
      <c r="BA230" s="17">
        <v>3.1855469986449298E-3</v>
      </c>
      <c r="BB230" s="17">
        <v>7.7546146922868302E-3</v>
      </c>
      <c r="BC230" s="17">
        <v>1.1394313859196301E-2</v>
      </c>
      <c r="BD230" s="17"/>
      <c r="BE230" s="17">
        <v>2.7633632501018498E-3</v>
      </c>
      <c r="BF230" s="17">
        <v>1.20600911921368E-2</v>
      </c>
      <c r="BG230" s="17">
        <v>1.9566437607743199E-2</v>
      </c>
    </row>
    <row r="231" spans="2:59" x14ac:dyDescent="0.3"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</row>
    <row r="232" spans="2:59" x14ac:dyDescent="0.3">
      <c r="B232" s="6" t="s">
        <v>208</v>
      </c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</row>
    <row r="233" spans="2:59" x14ac:dyDescent="0.3">
      <c r="B233" s="24" t="s">
        <v>86</v>
      </c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</row>
    <row r="234" spans="2:59" x14ac:dyDescent="0.3">
      <c r="B234" t="s">
        <v>205</v>
      </c>
      <c r="C234" s="17">
        <v>0.33782854790300298</v>
      </c>
      <c r="D234" s="17">
        <v>0.34304308993986798</v>
      </c>
      <c r="E234" s="17">
        <v>0.33397786562996601</v>
      </c>
      <c r="F234" s="17"/>
      <c r="G234" s="17">
        <v>0.37997036668823903</v>
      </c>
      <c r="H234" s="17">
        <v>0.34540090065051998</v>
      </c>
      <c r="I234" s="17">
        <v>0.31524442420451998</v>
      </c>
      <c r="J234" s="17">
        <v>0.31209093877455402</v>
      </c>
      <c r="K234" s="17"/>
      <c r="L234" s="17">
        <v>0.45328414869046402</v>
      </c>
      <c r="M234" s="17">
        <v>0.31975898920891299</v>
      </c>
      <c r="N234" s="17">
        <v>0.26395941281450902</v>
      </c>
      <c r="O234" s="17">
        <v>0.29580410815226699</v>
      </c>
      <c r="P234" s="17"/>
      <c r="Q234" s="17">
        <v>0.43204294427117801</v>
      </c>
      <c r="R234" s="17">
        <v>0.28188252789529999</v>
      </c>
      <c r="S234" s="17">
        <v>0.25967593973403402</v>
      </c>
      <c r="T234" s="17">
        <v>0.28604057834898</v>
      </c>
      <c r="U234" s="17">
        <v>0.36258766587684799</v>
      </c>
      <c r="V234" s="17">
        <v>0.35405175232647901</v>
      </c>
      <c r="W234" s="17">
        <v>0.37883217196639202</v>
      </c>
      <c r="X234" s="17">
        <v>0.28665898406915702</v>
      </c>
      <c r="Y234" s="17">
        <v>0.35355555240424102</v>
      </c>
      <c r="Z234" s="17"/>
      <c r="AA234" s="17">
        <v>0.20998295475040901</v>
      </c>
      <c r="AB234" s="17">
        <v>0.279713327147114</v>
      </c>
      <c r="AC234" s="17">
        <v>0.23876621862905001</v>
      </c>
      <c r="AD234" s="17">
        <v>0.30604907598165498</v>
      </c>
      <c r="AE234" s="17">
        <v>0.28601622815090599</v>
      </c>
      <c r="AF234" s="17">
        <v>0.298719493134254</v>
      </c>
      <c r="AG234" s="17">
        <v>0.32033116310563498</v>
      </c>
      <c r="AH234" s="17">
        <v>0.293176916288797</v>
      </c>
      <c r="AI234" s="17">
        <v>0.30495465489127599</v>
      </c>
      <c r="AJ234" s="17">
        <v>0.33568027215133101</v>
      </c>
      <c r="AK234" s="17">
        <v>0.32396481782833503</v>
      </c>
      <c r="AL234" s="17">
        <v>0.3508821804244</v>
      </c>
      <c r="AM234" s="17">
        <v>0.37892314688776002</v>
      </c>
      <c r="AN234" s="17">
        <v>0.42998145257360398</v>
      </c>
      <c r="AO234" s="17">
        <v>0.38779493085170502</v>
      </c>
      <c r="AP234" s="17">
        <v>0.55996901466460902</v>
      </c>
      <c r="AQ234" s="17"/>
      <c r="AR234" s="17">
        <v>0.313858065708843</v>
      </c>
      <c r="AS234" s="17">
        <v>0.42479891858774499</v>
      </c>
      <c r="AT234" s="17"/>
      <c r="AU234" s="17">
        <v>0.33850811309968998</v>
      </c>
      <c r="AV234" s="17">
        <v>0.34142041548400198</v>
      </c>
      <c r="AW234" s="17"/>
      <c r="AX234" s="17">
        <v>0.242039541833169</v>
      </c>
      <c r="AY234" s="17">
        <v>0.36281280790723502</v>
      </c>
      <c r="AZ234" s="17"/>
      <c r="BA234" s="17">
        <v>0.43448045800727297</v>
      </c>
      <c r="BB234" s="17">
        <v>0.28756531199354401</v>
      </c>
      <c r="BC234" s="17">
        <v>0.253463766675802</v>
      </c>
      <c r="BD234" s="17"/>
      <c r="BE234" s="17">
        <v>0.45561366543201998</v>
      </c>
      <c r="BF234" s="17">
        <v>0.141358911383557</v>
      </c>
      <c r="BG234" s="17">
        <v>8.0778324614166397E-2</v>
      </c>
    </row>
    <row r="235" spans="2:59" x14ac:dyDescent="0.3">
      <c r="B235" t="s">
        <v>206</v>
      </c>
      <c r="C235" s="17">
        <v>0.56480213982080296</v>
      </c>
      <c r="D235" s="17">
        <v>0.55421162634297605</v>
      </c>
      <c r="E235" s="17">
        <v>0.573625737548073</v>
      </c>
      <c r="F235" s="17"/>
      <c r="G235" s="17">
        <v>0.52616203681727003</v>
      </c>
      <c r="H235" s="17">
        <v>0.57186170065178998</v>
      </c>
      <c r="I235" s="17">
        <v>0.57576282759191799</v>
      </c>
      <c r="J235" s="17">
        <v>0.58316414683205697</v>
      </c>
      <c r="K235" s="17"/>
      <c r="L235" s="17">
        <v>0.48428686235720803</v>
      </c>
      <c r="M235" s="17">
        <v>0.60258000371835696</v>
      </c>
      <c r="N235" s="17">
        <v>0.62307768249166195</v>
      </c>
      <c r="O235" s="17">
        <v>0.56223131293018203</v>
      </c>
      <c r="P235" s="17"/>
      <c r="Q235" s="17">
        <v>0.48863816779764102</v>
      </c>
      <c r="R235" s="17">
        <v>0.62873488163679403</v>
      </c>
      <c r="S235" s="17">
        <v>0.62624708550719899</v>
      </c>
      <c r="T235" s="17">
        <v>0.60103526835448295</v>
      </c>
      <c r="U235" s="17">
        <v>0.57684175266104498</v>
      </c>
      <c r="V235" s="17">
        <v>0.50969554896961999</v>
      </c>
      <c r="W235" s="17">
        <v>0.53081102742639197</v>
      </c>
      <c r="X235" s="17">
        <v>0.65979649038754595</v>
      </c>
      <c r="Y235" s="17">
        <v>0.52529795077885999</v>
      </c>
      <c r="Z235" s="17"/>
      <c r="AA235" s="17">
        <v>0.56969405751477098</v>
      </c>
      <c r="AB235" s="17">
        <v>0.52875447607471804</v>
      </c>
      <c r="AC235" s="17">
        <v>0.65451933616898295</v>
      </c>
      <c r="AD235" s="17">
        <v>0.53873420355054702</v>
      </c>
      <c r="AE235" s="17">
        <v>0.61375231904133698</v>
      </c>
      <c r="AF235" s="17">
        <v>0.57001575612548305</v>
      </c>
      <c r="AG235" s="17">
        <v>0.57376438489846904</v>
      </c>
      <c r="AH235" s="17">
        <v>0.61770103501353102</v>
      </c>
      <c r="AI235" s="17">
        <v>0.58971502574380397</v>
      </c>
      <c r="AJ235" s="17">
        <v>0.58993023329287197</v>
      </c>
      <c r="AK235" s="17">
        <v>0.59559427775110396</v>
      </c>
      <c r="AL235" s="17">
        <v>0.57013776495515101</v>
      </c>
      <c r="AM235" s="17">
        <v>0.55334467053495995</v>
      </c>
      <c r="AN235" s="17">
        <v>0.50510687374704799</v>
      </c>
      <c r="AO235" s="17">
        <v>0.57924796356600206</v>
      </c>
      <c r="AP235" s="17">
        <v>0.37253174430597402</v>
      </c>
      <c r="AQ235" s="17"/>
      <c r="AR235" s="17">
        <v>0.57769459502430098</v>
      </c>
      <c r="AS235" s="17">
        <v>0.51802537500637402</v>
      </c>
      <c r="AT235" s="17"/>
      <c r="AU235" s="17">
        <v>0.53760900273202805</v>
      </c>
      <c r="AV235" s="17">
        <v>0.57253344695130204</v>
      </c>
      <c r="AW235" s="17"/>
      <c r="AX235" s="17">
        <v>0.54106195037635896</v>
      </c>
      <c r="AY235" s="17">
        <v>0.56995094707068505</v>
      </c>
      <c r="AZ235" s="17"/>
      <c r="BA235" s="17">
        <v>0.49454468369038701</v>
      </c>
      <c r="BB235" s="17">
        <v>0.627499567229721</v>
      </c>
      <c r="BC235" s="17">
        <v>0.58343257395489101</v>
      </c>
      <c r="BD235" s="17"/>
      <c r="BE235" s="17">
        <v>0.49190466350899398</v>
      </c>
      <c r="BF235" s="17">
        <v>0.75939512306785995</v>
      </c>
      <c r="BG235" s="17">
        <v>0.519272749117201</v>
      </c>
    </row>
    <row r="236" spans="2:59" x14ac:dyDescent="0.3">
      <c r="B236" t="s">
        <v>207</v>
      </c>
      <c r="C236" s="17">
        <v>7.7305471363668901E-2</v>
      </c>
      <c r="D236" s="17">
        <v>8.2337379317623E-2</v>
      </c>
      <c r="E236" s="17">
        <v>7.2595530534954197E-2</v>
      </c>
      <c r="F236" s="17"/>
      <c r="G236" s="17">
        <v>7.0773214616949506E-2</v>
      </c>
      <c r="H236" s="17">
        <v>5.8806471980001399E-2</v>
      </c>
      <c r="I236" s="17">
        <v>9.1066773561865502E-2</v>
      </c>
      <c r="J236" s="17">
        <v>8.9427691853158006E-2</v>
      </c>
      <c r="K236" s="17"/>
      <c r="L236" s="17">
        <v>5.9257790859720098E-2</v>
      </c>
      <c r="M236" s="17">
        <v>6.7401847183058403E-2</v>
      </c>
      <c r="N236" s="17">
        <v>8.0510081456860602E-2</v>
      </c>
      <c r="O236" s="17">
        <v>0.10437538690711801</v>
      </c>
      <c r="P236" s="17"/>
      <c r="Q236" s="17">
        <v>6.5129028860185706E-2</v>
      </c>
      <c r="R236" s="17">
        <v>6.4447711983927E-2</v>
      </c>
      <c r="S236" s="17">
        <v>0.103039267841635</v>
      </c>
      <c r="T236" s="17">
        <v>8.6901536365351001E-2</v>
      </c>
      <c r="U236" s="17">
        <v>3.9027914028749097E-2</v>
      </c>
      <c r="V236" s="17">
        <v>0.119954667397715</v>
      </c>
      <c r="W236" s="17">
        <v>6.1414114433675303E-2</v>
      </c>
      <c r="X236" s="17">
        <v>5.3544525543296702E-2</v>
      </c>
      <c r="Y236" s="17">
        <v>9.5210309624285505E-2</v>
      </c>
      <c r="Z236" s="17"/>
      <c r="AA236" s="17">
        <v>0.22032298773482101</v>
      </c>
      <c r="AB236" s="17">
        <v>9.21315810337901E-2</v>
      </c>
      <c r="AC236" s="17">
        <v>8.6568940709761094E-2</v>
      </c>
      <c r="AD236" s="17">
        <v>0.115377900889143</v>
      </c>
      <c r="AE236" s="17">
        <v>8.4134447432949205E-2</v>
      </c>
      <c r="AF236" s="17">
        <v>0.100932653525954</v>
      </c>
      <c r="AG236" s="17">
        <v>8.6574022327308001E-2</v>
      </c>
      <c r="AH236" s="17">
        <v>7.6468220106686996E-2</v>
      </c>
      <c r="AI236" s="17">
        <v>8.9722903129746595E-2</v>
      </c>
      <c r="AJ236" s="17">
        <v>2.70887274492379E-2</v>
      </c>
      <c r="AK236" s="17">
        <v>6.8388582813300999E-2</v>
      </c>
      <c r="AL236" s="17">
        <v>7.1923859770445395E-2</v>
      </c>
      <c r="AM236" s="17">
        <v>5.6556725937302897E-2</v>
      </c>
      <c r="AN236" s="17">
        <v>6.4911673679347803E-2</v>
      </c>
      <c r="AO236" s="17">
        <v>3.0185401978508001E-2</v>
      </c>
      <c r="AP236" s="17">
        <v>5.84575449365601E-2</v>
      </c>
      <c r="AQ236" s="17"/>
      <c r="AR236" s="17">
        <v>8.6713213001479605E-2</v>
      </c>
      <c r="AS236" s="17">
        <v>4.31720413008383E-2</v>
      </c>
      <c r="AT236" s="17"/>
      <c r="AU236" s="17">
        <v>0.107011208370715</v>
      </c>
      <c r="AV236" s="17">
        <v>6.4074766184210499E-2</v>
      </c>
      <c r="AW236" s="17"/>
      <c r="AX236" s="17">
        <v>0.18254960444085699</v>
      </c>
      <c r="AY236" s="17">
        <v>5.0904566943068497E-2</v>
      </c>
      <c r="AZ236" s="17"/>
      <c r="BA236" s="17">
        <v>6.6473383679535897E-2</v>
      </c>
      <c r="BB236" s="17">
        <v>6.1992159172506403E-2</v>
      </c>
      <c r="BC236" s="17">
        <v>0.120946328233676</v>
      </c>
      <c r="BD236" s="17"/>
      <c r="BE236" s="17">
        <v>3.9735700383901097E-2</v>
      </c>
      <c r="BF236" s="17">
        <v>6.95836745524544E-2</v>
      </c>
      <c r="BG236" s="17">
        <v>0.35660433420765197</v>
      </c>
    </row>
    <row r="237" spans="2:59" x14ac:dyDescent="0.3">
      <c r="B237" t="s">
        <v>83</v>
      </c>
      <c r="C237" s="17">
        <v>2.0063840912525301E-2</v>
      </c>
      <c r="D237" s="17">
        <v>2.04079043995334E-2</v>
      </c>
      <c r="E237" s="17">
        <v>1.9800866287006301E-2</v>
      </c>
      <c r="F237" s="17"/>
      <c r="G237" s="17">
        <v>2.3094381877541099E-2</v>
      </c>
      <c r="H237" s="17">
        <v>2.3930926717689101E-2</v>
      </c>
      <c r="I237" s="17">
        <v>1.7925974641697099E-2</v>
      </c>
      <c r="J237" s="17">
        <v>1.53172225402314E-2</v>
      </c>
      <c r="K237" s="17"/>
      <c r="L237" s="17">
        <v>3.1711980926086001E-3</v>
      </c>
      <c r="M237" s="17">
        <v>1.0259159889671699E-2</v>
      </c>
      <c r="N237" s="17">
        <v>3.2452823236968201E-2</v>
      </c>
      <c r="O237" s="17">
        <v>3.7589192010432898E-2</v>
      </c>
      <c r="P237" s="17"/>
      <c r="Q237" s="17">
        <v>1.41898590709957E-2</v>
      </c>
      <c r="R237" s="17">
        <v>2.4934878483978799E-2</v>
      </c>
      <c r="S237" s="17">
        <v>1.1037706917132101E-2</v>
      </c>
      <c r="T237" s="17">
        <v>2.6022616931186501E-2</v>
      </c>
      <c r="U237" s="17">
        <v>2.15426674333585E-2</v>
      </c>
      <c r="V237" s="17">
        <v>1.6298031306187101E-2</v>
      </c>
      <c r="W237" s="17">
        <v>2.89426861735411E-2</v>
      </c>
      <c r="X237" s="17">
        <v>0</v>
      </c>
      <c r="Y237" s="17">
        <v>2.5936187192613799E-2</v>
      </c>
      <c r="Z237" s="17"/>
      <c r="AA237" s="17">
        <v>0</v>
      </c>
      <c r="AB237" s="17">
        <v>9.9400615744377196E-2</v>
      </c>
      <c r="AC237" s="17">
        <v>2.0145504492205701E-2</v>
      </c>
      <c r="AD237" s="17">
        <v>3.9838819578655801E-2</v>
      </c>
      <c r="AE237" s="17">
        <v>1.6097005374808199E-2</v>
      </c>
      <c r="AF237" s="17">
        <v>3.0332097214308899E-2</v>
      </c>
      <c r="AG237" s="17">
        <v>1.93304296685884E-2</v>
      </c>
      <c r="AH237" s="17">
        <v>1.2653828590985201E-2</v>
      </c>
      <c r="AI237" s="17">
        <v>1.56074162351731E-2</v>
      </c>
      <c r="AJ237" s="17">
        <v>4.7300767106558998E-2</v>
      </c>
      <c r="AK237" s="17">
        <v>1.2052321607259499E-2</v>
      </c>
      <c r="AL237" s="17">
        <v>7.0561948500031096E-3</v>
      </c>
      <c r="AM237" s="17">
        <v>1.1175456639976499E-2</v>
      </c>
      <c r="AN237" s="17">
        <v>0</v>
      </c>
      <c r="AO237" s="17">
        <v>2.7717036037845501E-3</v>
      </c>
      <c r="AP237" s="17">
        <v>9.0416960928572793E-3</v>
      </c>
      <c r="AQ237" s="17"/>
      <c r="AR237" s="17">
        <v>2.17341262653763E-2</v>
      </c>
      <c r="AS237" s="17">
        <v>1.40036651050424E-2</v>
      </c>
      <c r="AT237" s="17"/>
      <c r="AU237" s="17">
        <v>1.6871675797566599E-2</v>
      </c>
      <c r="AV237" s="17">
        <v>2.1971371380484699E-2</v>
      </c>
      <c r="AW237" s="17"/>
      <c r="AX237" s="17">
        <v>3.4348903349615399E-2</v>
      </c>
      <c r="AY237" s="17">
        <v>1.6331678079010901E-2</v>
      </c>
      <c r="AZ237" s="17"/>
      <c r="BA237" s="17">
        <v>4.5014746228037401E-3</v>
      </c>
      <c r="BB237" s="17">
        <v>2.2942961604228901E-2</v>
      </c>
      <c r="BC237" s="17">
        <v>4.2157331135631401E-2</v>
      </c>
      <c r="BD237" s="17"/>
      <c r="BE237" s="17">
        <v>1.2745970675084799E-2</v>
      </c>
      <c r="BF237" s="17">
        <v>2.96622909961285E-2</v>
      </c>
      <c r="BG237" s="17">
        <v>4.3344592060980597E-2</v>
      </c>
    </row>
    <row r="238" spans="2:59" x14ac:dyDescent="0.3"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</row>
    <row r="239" spans="2:59" x14ac:dyDescent="0.3">
      <c r="B239" s="6" t="s">
        <v>212</v>
      </c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</row>
    <row r="240" spans="2:59" x14ac:dyDescent="0.3">
      <c r="B240" s="24" t="s">
        <v>86</v>
      </c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</row>
    <row r="241" spans="2:59" x14ac:dyDescent="0.3">
      <c r="B241" t="s">
        <v>209</v>
      </c>
      <c r="C241" s="17">
        <v>0.48976635131388202</v>
      </c>
      <c r="D241" s="17">
        <v>0.47375810432919901</v>
      </c>
      <c r="E241" s="17">
        <v>0.50369379583850304</v>
      </c>
      <c r="F241" s="17"/>
      <c r="G241" s="17">
        <v>0.53103274026742098</v>
      </c>
      <c r="H241" s="17">
        <v>0.48404796952250501</v>
      </c>
      <c r="I241" s="17">
        <v>0.49281762975305399</v>
      </c>
      <c r="J241" s="17">
        <v>0.45250404458492999</v>
      </c>
      <c r="K241" s="17"/>
      <c r="L241" s="17">
        <v>0.51205805747692301</v>
      </c>
      <c r="M241" s="17">
        <v>0.49289161717250901</v>
      </c>
      <c r="N241" s="17">
        <v>0.45166623963556801</v>
      </c>
      <c r="O241" s="17">
        <v>0.49699949708841101</v>
      </c>
      <c r="P241" s="17"/>
      <c r="Q241" s="17">
        <v>0.48229681470622499</v>
      </c>
      <c r="R241" s="17">
        <v>0.51418765567398295</v>
      </c>
      <c r="S241" s="17">
        <v>0.46247475884422001</v>
      </c>
      <c r="T241" s="17">
        <v>0.49727921673606101</v>
      </c>
      <c r="U241" s="17">
        <v>0.51948745064283197</v>
      </c>
      <c r="V241" s="17">
        <v>0.51610493777296995</v>
      </c>
      <c r="W241" s="17">
        <v>0.45602816593525403</v>
      </c>
      <c r="X241" s="17">
        <v>0.465120532333751</v>
      </c>
      <c r="Y241" s="17">
        <v>0.47810463753506899</v>
      </c>
      <c r="Z241" s="17"/>
      <c r="AA241" s="17">
        <v>0.40614687551974499</v>
      </c>
      <c r="AB241" s="17">
        <v>0.45679424955089698</v>
      </c>
      <c r="AC241" s="17">
        <v>0.456639485442358</v>
      </c>
      <c r="AD241" s="17">
        <v>0.54665623146581099</v>
      </c>
      <c r="AE241" s="17">
        <v>0.46255522802230598</v>
      </c>
      <c r="AF241" s="17">
        <v>0.45495335541615201</v>
      </c>
      <c r="AG241" s="17">
        <v>0.46354905961715698</v>
      </c>
      <c r="AH241" s="17">
        <v>0.50309325898930701</v>
      </c>
      <c r="AI241" s="17">
        <v>0.45610220377989702</v>
      </c>
      <c r="AJ241" s="17">
        <v>0.49075291799746401</v>
      </c>
      <c r="AK241" s="17">
        <v>0.48984684422442099</v>
      </c>
      <c r="AL241" s="17">
        <v>0.52788442919491096</v>
      </c>
      <c r="AM241" s="17">
        <v>0.53401999942970302</v>
      </c>
      <c r="AN241" s="17">
        <v>0.48165965309769099</v>
      </c>
      <c r="AO241" s="17">
        <v>0.58163183001009899</v>
      </c>
      <c r="AP241" s="17">
        <v>0.519555488067587</v>
      </c>
      <c r="AQ241" s="17"/>
      <c r="AR241" s="17">
        <v>0.48269689503219698</v>
      </c>
      <c r="AS241" s="17">
        <v>0.51541594936441404</v>
      </c>
      <c r="AT241" s="17"/>
      <c r="AU241" s="17">
        <v>0.47255833811425602</v>
      </c>
      <c r="AV241" s="17">
        <v>0.49955419534349199</v>
      </c>
      <c r="AW241" s="17"/>
      <c r="AX241" s="17">
        <v>0.446940530406503</v>
      </c>
      <c r="AY241" s="17">
        <v>0.50196527071932395</v>
      </c>
      <c r="AZ241" s="17"/>
      <c r="BA241" s="17">
        <v>0.48939498221036498</v>
      </c>
      <c r="BB241" s="17">
        <v>0.49042331219331498</v>
      </c>
      <c r="BC241" s="17">
        <v>0.48933350808117398</v>
      </c>
      <c r="BD241" s="17"/>
      <c r="BE241" s="17">
        <v>0.53478528186859797</v>
      </c>
      <c r="BF241" s="17">
        <v>0.41505858939526802</v>
      </c>
      <c r="BG241" s="17">
        <v>0.39043835730479798</v>
      </c>
    </row>
    <row r="242" spans="2:59" x14ac:dyDescent="0.3">
      <c r="B242" t="s">
        <v>210</v>
      </c>
      <c r="C242" s="17">
        <v>0.42051871939753899</v>
      </c>
      <c r="D242" s="17">
        <v>0.43431670670751099</v>
      </c>
      <c r="E242" s="17">
        <v>0.40843721978222097</v>
      </c>
      <c r="F242" s="17"/>
      <c r="G242" s="17">
        <v>0.40843430558383298</v>
      </c>
      <c r="H242" s="17">
        <v>0.44584231706112798</v>
      </c>
      <c r="I242" s="17">
        <v>0.40426293746255698</v>
      </c>
      <c r="J242" s="17">
        <v>0.421170440642468</v>
      </c>
      <c r="K242" s="17"/>
      <c r="L242" s="17">
        <v>0.43686133912320002</v>
      </c>
      <c r="M242" s="17">
        <v>0.42897168007668501</v>
      </c>
      <c r="N242" s="17">
        <v>0.44335456048629701</v>
      </c>
      <c r="O242" s="17">
        <v>0.37487269942901202</v>
      </c>
      <c r="P242" s="17"/>
      <c r="Q242" s="17">
        <v>0.45368413695958998</v>
      </c>
      <c r="R242" s="17">
        <v>0.40487659890847899</v>
      </c>
      <c r="S242" s="17">
        <v>0.41513565045525402</v>
      </c>
      <c r="T242" s="17">
        <v>0.42920149032220001</v>
      </c>
      <c r="U242" s="17">
        <v>0.37433023091256801</v>
      </c>
      <c r="V242" s="17">
        <v>0.37724966192744502</v>
      </c>
      <c r="W242" s="17">
        <v>0.44589613256640898</v>
      </c>
      <c r="X242" s="17">
        <v>0.44037538781497798</v>
      </c>
      <c r="Y242" s="17">
        <v>0.43397817305661202</v>
      </c>
      <c r="Z242" s="17"/>
      <c r="AA242" s="17">
        <v>0.304459549096677</v>
      </c>
      <c r="AB242" s="17">
        <v>0.37928261390622298</v>
      </c>
      <c r="AC242" s="17">
        <v>0.44097908476617598</v>
      </c>
      <c r="AD242" s="17">
        <v>0.34019481072843499</v>
      </c>
      <c r="AE242" s="17">
        <v>0.41331995034364499</v>
      </c>
      <c r="AF242" s="17">
        <v>0.42611735779425503</v>
      </c>
      <c r="AG242" s="17">
        <v>0.42564421244490802</v>
      </c>
      <c r="AH242" s="17">
        <v>0.41065578373384398</v>
      </c>
      <c r="AI242" s="17">
        <v>0.47877384766957998</v>
      </c>
      <c r="AJ242" s="17">
        <v>0.42151855858791099</v>
      </c>
      <c r="AK242" s="17">
        <v>0.45761787973668899</v>
      </c>
      <c r="AL242" s="17">
        <v>0.36853357703845901</v>
      </c>
      <c r="AM242" s="17">
        <v>0.43949914810149998</v>
      </c>
      <c r="AN242" s="17">
        <v>0.47405334228045598</v>
      </c>
      <c r="AO242" s="17">
        <v>0.36446667269328198</v>
      </c>
      <c r="AP242" s="17">
        <v>0.45791042346633198</v>
      </c>
      <c r="AQ242" s="17"/>
      <c r="AR242" s="17">
        <v>0.42103394731704702</v>
      </c>
      <c r="AS242" s="17">
        <v>0.41864935511926898</v>
      </c>
      <c r="AT242" s="17"/>
      <c r="AU242" s="17">
        <v>0.42156468930829299</v>
      </c>
      <c r="AV242" s="17">
        <v>0.41845363891499499</v>
      </c>
      <c r="AW242" s="17"/>
      <c r="AX242" s="17">
        <v>0.407276650641617</v>
      </c>
      <c r="AY242" s="17">
        <v>0.42694583072999698</v>
      </c>
      <c r="AZ242" s="17"/>
      <c r="BA242" s="17">
        <v>0.45558943758605203</v>
      </c>
      <c r="BB242" s="17">
        <v>0.40936201614928402</v>
      </c>
      <c r="BC242" s="17">
        <v>0.37834887193188199</v>
      </c>
      <c r="BD242" s="17"/>
      <c r="BE242" s="17">
        <v>0.41380115127336198</v>
      </c>
      <c r="BF242" s="17">
        <v>0.44720887049747099</v>
      </c>
      <c r="BG242" s="17">
        <v>0.39177304930867302</v>
      </c>
    </row>
    <row r="243" spans="2:59" x14ac:dyDescent="0.3">
      <c r="B243" t="s">
        <v>211</v>
      </c>
      <c r="C243" s="17">
        <v>6.3830169188387395E-2</v>
      </c>
      <c r="D243" s="17">
        <v>6.3940361586285105E-2</v>
      </c>
      <c r="E243" s="17">
        <v>6.3975416897054799E-2</v>
      </c>
      <c r="F243" s="17"/>
      <c r="G243" s="17">
        <v>3.75800718284462E-2</v>
      </c>
      <c r="H243" s="17">
        <v>5.1999907045459398E-2</v>
      </c>
      <c r="I243" s="17">
        <v>8.3038005903351003E-2</v>
      </c>
      <c r="J243" s="17">
        <v>8.2413142963254096E-2</v>
      </c>
      <c r="K243" s="17"/>
      <c r="L243" s="17">
        <v>3.8670237569195402E-2</v>
      </c>
      <c r="M243" s="17">
        <v>6.8018270020919896E-2</v>
      </c>
      <c r="N243" s="17">
        <v>6.1169804608531698E-2</v>
      </c>
      <c r="O243" s="17">
        <v>8.7074107978357601E-2</v>
      </c>
      <c r="P243" s="17"/>
      <c r="Q243" s="17">
        <v>4.0892593381597002E-2</v>
      </c>
      <c r="R243" s="17">
        <v>5.3810407480930099E-2</v>
      </c>
      <c r="S243" s="17">
        <v>8.4328145911370098E-2</v>
      </c>
      <c r="T243" s="17">
        <v>6.5910214865258096E-2</v>
      </c>
      <c r="U243" s="17">
        <v>8.4874060089927997E-2</v>
      </c>
      <c r="V243" s="17">
        <v>8.1170618850063506E-2</v>
      </c>
      <c r="W243" s="17">
        <v>4.8600337077047299E-2</v>
      </c>
      <c r="X243" s="17">
        <v>7.8138717406434605E-2</v>
      </c>
      <c r="Y243" s="17">
        <v>6.5079876116694399E-2</v>
      </c>
      <c r="Z243" s="17"/>
      <c r="AA243" s="17">
        <v>0.13155433316841</v>
      </c>
      <c r="AB243" s="17">
        <v>7.1867313193655705E-2</v>
      </c>
      <c r="AC243" s="17">
        <v>5.5328290901785399E-2</v>
      </c>
      <c r="AD243" s="17">
        <v>0.101730624292382</v>
      </c>
      <c r="AE243" s="17">
        <v>9.1661039792997598E-2</v>
      </c>
      <c r="AF243" s="17">
        <v>0.100424250806113</v>
      </c>
      <c r="AG243" s="17">
        <v>7.4114137317403406E-2</v>
      </c>
      <c r="AH243" s="17">
        <v>6.5957355026788803E-2</v>
      </c>
      <c r="AI243" s="17">
        <v>4.2271652918551998E-2</v>
      </c>
      <c r="AJ243" s="17">
        <v>6.0308188904865702E-2</v>
      </c>
      <c r="AK243" s="17">
        <v>3.3365945738291797E-2</v>
      </c>
      <c r="AL243" s="17">
        <v>9.11557450248313E-2</v>
      </c>
      <c r="AM243" s="17">
        <v>2.6480852468797101E-2</v>
      </c>
      <c r="AN243" s="17">
        <v>4.4287004621852297E-2</v>
      </c>
      <c r="AO243" s="17">
        <v>3.8592495966532497E-2</v>
      </c>
      <c r="AP243" s="17">
        <v>2.0204424072131799E-2</v>
      </c>
      <c r="AQ243" s="17"/>
      <c r="AR243" s="17">
        <v>6.9876165972182602E-2</v>
      </c>
      <c r="AS243" s="17">
        <v>4.1893915374789203E-2</v>
      </c>
      <c r="AT243" s="17"/>
      <c r="AU243" s="17">
        <v>7.8074183415245205E-2</v>
      </c>
      <c r="AV243" s="17">
        <v>5.7454548106641502E-2</v>
      </c>
      <c r="AW243" s="17"/>
      <c r="AX243" s="17">
        <v>0.121498131518709</v>
      </c>
      <c r="AY243" s="17">
        <v>4.6502993173663403E-2</v>
      </c>
      <c r="AZ243" s="17"/>
      <c r="BA243" s="17">
        <v>4.01824808362874E-2</v>
      </c>
      <c r="BB243" s="17">
        <v>7.3343496982674505E-2</v>
      </c>
      <c r="BC243" s="17">
        <v>8.9016057383161595E-2</v>
      </c>
      <c r="BD243" s="17"/>
      <c r="BE243" s="17">
        <v>3.5483617259109597E-2</v>
      </c>
      <c r="BF243" s="17">
        <v>9.6443370532592901E-2</v>
      </c>
      <c r="BG243" s="17">
        <v>0.16681352575525599</v>
      </c>
    </row>
    <row r="244" spans="2:59" x14ac:dyDescent="0.3">
      <c r="B244" t="s">
        <v>83</v>
      </c>
      <c r="C244" s="17">
        <v>2.5884760100191698E-2</v>
      </c>
      <c r="D244" s="17">
        <v>2.79848273770043E-2</v>
      </c>
      <c r="E244" s="17">
        <v>2.3893567482221899E-2</v>
      </c>
      <c r="F244" s="17"/>
      <c r="G244" s="17">
        <v>2.2952882320299801E-2</v>
      </c>
      <c r="H244" s="17">
        <v>1.81098063709083E-2</v>
      </c>
      <c r="I244" s="17">
        <v>1.98814268810374E-2</v>
      </c>
      <c r="J244" s="17">
        <v>4.3912371809346901E-2</v>
      </c>
      <c r="K244" s="17"/>
      <c r="L244" s="17">
        <v>1.24103658306812E-2</v>
      </c>
      <c r="M244" s="17">
        <v>1.0118432729886599E-2</v>
      </c>
      <c r="N244" s="17">
        <v>4.3809395269603098E-2</v>
      </c>
      <c r="O244" s="17">
        <v>4.1053695504219098E-2</v>
      </c>
      <c r="P244" s="17"/>
      <c r="Q244" s="17">
        <v>2.31264549525875E-2</v>
      </c>
      <c r="R244" s="17">
        <v>2.7125337936607801E-2</v>
      </c>
      <c r="S244" s="17">
        <v>3.80614447891559E-2</v>
      </c>
      <c r="T244" s="17">
        <v>7.6090780764810004E-3</v>
      </c>
      <c r="U244" s="17">
        <v>2.13082583546719E-2</v>
      </c>
      <c r="V244" s="17">
        <v>2.54747814495217E-2</v>
      </c>
      <c r="W244" s="17">
        <v>4.9475364421289802E-2</v>
      </c>
      <c r="X244" s="17">
        <v>1.6365362444836801E-2</v>
      </c>
      <c r="Y244" s="17">
        <v>2.2837313291624601E-2</v>
      </c>
      <c r="Z244" s="17"/>
      <c r="AA244" s="17">
        <v>0.15783924221516801</v>
      </c>
      <c r="AB244" s="17">
        <v>9.20558233492242E-2</v>
      </c>
      <c r="AC244" s="17">
        <v>4.7053138889680303E-2</v>
      </c>
      <c r="AD244" s="17">
        <v>1.14183335133719E-2</v>
      </c>
      <c r="AE244" s="17">
        <v>3.24637818410521E-2</v>
      </c>
      <c r="AF244" s="17">
        <v>1.85050359834802E-2</v>
      </c>
      <c r="AG244" s="17">
        <v>3.6692590620531498E-2</v>
      </c>
      <c r="AH244" s="17">
        <v>2.02936022500597E-2</v>
      </c>
      <c r="AI244" s="17">
        <v>2.2852295631969999E-2</v>
      </c>
      <c r="AJ244" s="17">
        <v>2.7420334509758702E-2</v>
      </c>
      <c r="AK244" s="17">
        <v>1.9169330300597399E-2</v>
      </c>
      <c r="AL244" s="17">
        <v>1.2426248741798099E-2</v>
      </c>
      <c r="AM244" s="17">
        <v>0</v>
      </c>
      <c r="AN244" s="17">
        <v>0</v>
      </c>
      <c r="AO244" s="17">
        <v>1.53090013300864E-2</v>
      </c>
      <c r="AP244" s="17">
        <v>2.3296643939488102E-3</v>
      </c>
      <c r="AQ244" s="17"/>
      <c r="AR244" s="17">
        <v>2.6392991678573501E-2</v>
      </c>
      <c r="AS244" s="17">
        <v>2.4040780141527201E-2</v>
      </c>
      <c r="AT244" s="17"/>
      <c r="AU244" s="17">
        <v>2.7802789162205899E-2</v>
      </c>
      <c r="AV244" s="17">
        <v>2.45376176348714E-2</v>
      </c>
      <c r="AW244" s="17"/>
      <c r="AX244" s="17">
        <v>2.4284687433171599E-2</v>
      </c>
      <c r="AY244" s="17">
        <v>2.4585905377015799E-2</v>
      </c>
      <c r="AZ244" s="17"/>
      <c r="BA244" s="17">
        <v>1.4833099367295099E-2</v>
      </c>
      <c r="BB244" s="17">
        <v>2.6871174674726099E-2</v>
      </c>
      <c r="BC244" s="17">
        <v>4.3301562603781499E-2</v>
      </c>
      <c r="BD244" s="17"/>
      <c r="BE244" s="17">
        <v>1.5929949598930699E-2</v>
      </c>
      <c r="BF244" s="17">
        <v>4.1289169574668397E-2</v>
      </c>
      <c r="BG244" s="17">
        <v>5.0975067631273303E-2</v>
      </c>
    </row>
    <row r="245" spans="2:59" x14ac:dyDescent="0.3"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</row>
    <row r="246" spans="2:59" x14ac:dyDescent="0.3">
      <c r="B246" s="6" t="s">
        <v>220</v>
      </c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</row>
    <row r="247" spans="2:59" x14ac:dyDescent="0.3">
      <c r="B247" s="24" t="s">
        <v>86</v>
      </c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</row>
    <row r="248" spans="2:59" x14ac:dyDescent="0.3">
      <c r="B248" t="s">
        <v>171</v>
      </c>
      <c r="C248" s="17">
        <v>0.18218142457891801</v>
      </c>
      <c r="D248" s="17">
        <v>0.21653770013026699</v>
      </c>
      <c r="E248" s="17">
        <v>0.14864178337475001</v>
      </c>
      <c r="F248" s="17"/>
      <c r="G248" s="17">
        <v>0.228344149813869</v>
      </c>
      <c r="H248" s="17">
        <v>0.1809890694979</v>
      </c>
      <c r="I248" s="17">
        <v>0.163756045884309</v>
      </c>
      <c r="J248" s="17">
        <v>0.15631779288782999</v>
      </c>
      <c r="K248" s="17"/>
      <c r="L248" s="17">
        <v>0.26283127280298701</v>
      </c>
      <c r="M248" s="17">
        <v>0.19221887476137101</v>
      </c>
      <c r="N248" s="17">
        <v>0.14054534151775899</v>
      </c>
      <c r="O248" s="17">
        <v>0.121826130846963</v>
      </c>
      <c r="P248" s="17"/>
      <c r="Q248" s="17">
        <v>0.29648731861983302</v>
      </c>
      <c r="R248" s="17">
        <v>0.13728473804320099</v>
      </c>
      <c r="S248" s="17">
        <v>0.15913372955621799</v>
      </c>
      <c r="T248" s="17">
        <v>0.115145670482135</v>
      </c>
      <c r="U248" s="17">
        <v>0.148782484092881</v>
      </c>
      <c r="V248" s="17">
        <v>0.185731326235372</v>
      </c>
      <c r="W248" s="17">
        <v>0.170814794219528</v>
      </c>
      <c r="X248" s="17">
        <v>0.178155752702778</v>
      </c>
      <c r="Y248" s="17">
        <v>0.20233897103486301</v>
      </c>
      <c r="Z248" s="17"/>
      <c r="AA248" s="17">
        <v>4.32690433696932E-2</v>
      </c>
      <c r="AB248" s="17">
        <v>8.9192032414354402E-2</v>
      </c>
      <c r="AC248" s="17">
        <v>9.4658526737096793E-2</v>
      </c>
      <c r="AD248" s="17">
        <v>0.15519687538607199</v>
      </c>
      <c r="AE248" s="17">
        <v>0.13590324247211499</v>
      </c>
      <c r="AF248" s="17">
        <v>0.12353985064631701</v>
      </c>
      <c r="AG248" s="17">
        <v>0.17370350903805201</v>
      </c>
      <c r="AH248" s="17">
        <v>0.17513515561271201</v>
      </c>
      <c r="AI248" s="17">
        <v>0.158204428912531</v>
      </c>
      <c r="AJ248" s="17">
        <v>0.18098288746198299</v>
      </c>
      <c r="AK248" s="17">
        <v>0.19019193309344501</v>
      </c>
      <c r="AL248" s="17">
        <v>0.230904209156234</v>
      </c>
      <c r="AM248" s="17">
        <v>0.23943149579797399</v>
      </c>
      <c r="AN248" s="17">
        <v>0.192296665548743</v>
      </c>
      <c r="AO248" s="17">
        <v>0.199820085559336</v>
      </c>
      <c r="AP248" s="17">
        <v>0.39479059142719602</v>
      </c>
      <c r="AQ248" s="17"/>
      <c r="AR248" s="17">
        <v>0.14964074027705199</v>
      </c>
      <c r="AS248" s="17">
        <v>0.30024644109151799</v>
      </c>
      <c r="AT248" s="17"/>
      <c r="AU248" s="17">
        <v>0.22055992850397499</v>
      </c>
      <c r="AV248" s="17">
        <v>0.167606375887456</v>
      </c>
      <c r="AW248" s="17"/>
      <c r="AX248" s="17">
        <v>0.13922318798726399</v>
      </c>
      <c r="AY248" s="17">
        <v>0.19453840400069899</v>
      </c>
      <c r="AZ248" s="17"/>
      <c r="BA248" s="17">
        <v>0.28040228985003002</v>
      </c>
      <c r="BB248" s="17">
        <v>0.12671244496528</v>
      </c>
      <c r="BC248" s="17">
        <v>0.10361157678260099</v>
      </c>
      <c r="BD248" s="17"/>
      <c r="BE248" s="17">
        <v>0.272878396017111</v>
      </c>
      <c r="BF248" s="17">
        <v>2.28614741633647E-2</v>
      </c>
      <c r="BG248" s="17">
        <v>6.7682281184598004E-3</v>
      </c>
    </row>
    <row r="249" spans="2:59" x14ac:dyDescent="0.3">
      <c r="B249" t="s">
        <v>172</v>
      </c>
      <c r="C249" s="17">
        <v>0.34293689695827201</v>
      </c>
      <c r="D249" s="17">
        <v>0.37597275523604001</v>
      </c>
      <c r="E249" s="17">
        <v>0.31135688523014499</v>
      </c>
      <c r="F249" s="17"/>
      <c r="G249" s="17">
        <v>0.34216678721398702</v>
      </c>
      <c r="H249" s="17">
        <v>0.38912558173800998</v>
      </c>
      <c r="I249" s="17">
        <v>0.34930022255794502</v>
      </c>
      <c r="J249" s="17">
        <v>0.28465051380127299</v>
      </c>
      <c r="K249" s="17"/>
      <c r="L249" s="17">
        <v>0.36121291444048298</v>
      </c>
      <c r="M249" s="17">
        <v>0.34499282897691502</v>
      </c>
      <c r="N249" s="17">
        <v>0.34998532968625501</v>
      </c>
      <c r="O249" s="17">
        <v>0.31358454567038802</v>
      </c>
      <c r="P249" s="17"/>
      <c r="Q249" s="17">
        <v>0.35079580956855999</v>
      </c>
      <c r="R249" s="17">
        <v>0.32541974997578899</v>
      </c>
      <c r="S249" s="17">
        <v>0.30033087520061003</v>
      </c>
      <c r="T249" s="17">
        <v>0.36726266714462802</v>
      </c>
      <c r="U249" s="17">
        <v>0.37126894973567198</v>
      </c>
      <c r="V249" s="17">
        <v>0.35018553160426003</v>
      </c>
      <c r="W249" s="17">
        <v>0.36644846571040801</v>
      </c>
      <c r="X249" s="17">
        <v>0.33050949979098698</v>
      </c>
      <c r="Y249" s="17">
        <v>0.32854853256934802</v>
      </c>
      <c r="Z249" s="17"/>
      <c r="AA249" s="17">
        <v>0.105949714075552</v>
      </c>
      <c r="AB249" s="17">
        <v>0.37542025532141898</v>
      </c>
      <c r="AC249" s="17">
        <v>0.36030055214710999</v>
      </c>
      <c r="AD249" s="17">
        <v>0.28011976855346199</v>
      </c>
      <c r="AE249" s="17">
        <v>0.29718937185604999</v>
      </c>
      <c r="AF249" s="17">
        <v>0.345327686582172</v>
      </c>
      <c r="AG249" s="17">
        <v>0.32905712128635101</v>
      </c>
      <c r="AH249" s="17">
        <v>0.31257317062504902</v>
      </c>
      <c r="AI249" s="17">
        <v>0.40155074666636098</v>
      </c>
      <c r="AJ249" s="17">
        <v>0.35105098879546098</v>
      </c>
      <c r="AK249" s="17">
        <v>0.402597890929423</v>
      </c>
      <c r="AL249" s="17">
        <v>0.34549746971793999</v>
      </c>
      <c r="AM249" s="17">
        <v>0.31439366319461598</v>
      </c>
      <c r="AN249" s="17">
        <v>0.42596920455791598</v>
      </c>
      <c r="AO249" s="17">
        <v>0.32923356118751101</v>
      </c>
      <c r="AP249" s="17">
        <v>0.33528365328894799</v>
      </c>
      <c r="AQ249" s="17"/>
      <c r="AR249" s="17">
        <v>0.33548673231424098</v>
      </c>
      <c r="AS249" s="17">
        <v>0.36996779168560501</v>
      </c>
      <c r="AT249" s="17"/>
      <c r="AU249" s="17">
        <v>0.334452320100881</v>
      </c>
      <c r="AV249" s="17">
        <v>0.34910762406429102</v>
      </c>
      <c r="AW249" s="17"/>
      <c r="AX249" s="17">
        <v>0.305828399639963</v>
      </c>
      <c r="AY249" s="17">
        <v>0.352801797739482</v>
      </c>
      <c r="AZ249" s="17"/>
      <c r="BA249" s="17">
        <v>0.340979886055293</v>
      </c>
      <c r="BB249" s="17">
        <v>0.36620597904069802</v>
      </c>
      <c r="BC249" s="17">
        <v>0.308329657492593</v>
      </c>
      <c r="BD249" s="17"/>
      <c r="BE249" s="17">
        <v>0.44815829547382902</v>
      </c>
      <c r="BF249" s="17">
        <v>0.18663449853090999</v>
      </c>
      <c r="BG249" s="17">
        <v>5.9456523507964702E-2</v>
      </c>
    </row>
    <row r="250" spans="2:59" x14ac:dyDescent="0.3">
      <c r="B250" t="s">
        <v>173</v>
      </c>
      <c r="C250" s="17">
        <v>0.25389033793695198</v>
      </c>
      <c r="D250" s="17">
        <v>0.234634689181376</v>
      </c>
      <c r="E250" s="17">
        <v>0.27306816841527898</v>
      </c>
      <c r="F250" s="17"/>
      <c r="G250" s="17">
        <v>0.24306165081298001</v>
      </c>
      <c r="H250" s="17">
        <v>0.24813860661057099</v>
      </c>
      <c r="I250" s="17">
        <v>0.26280957159301399</v>
      </c>
      <c r="J250" s="17">
        <v>0.26299363382575702</v>
      </c>
      <c r="K250" s="17"/>
      <c r="L250" s="17">
        <v>0.20277092688019399</v>
      </c>
      <c r="M250" s="17">
        <v>0.23076322107712299</v>
      </c>
      <c r="N250" s="17">
        <v>0.27641316870920501</v>
      </c>
      <c r="O250" s="17">
        <v>0.31369069995292997</v>
      </c>
      <c r="P250" s="17"/>
      <c r="Q250" s="17">
        <v>0.19042727970092099</v>
      </c>
      <c r="R250" s="17">
        <v>0.27754024527062898</v>
      </c>
      <c r="S250" s="17">
        <v>0.30201091455210999</v>
      </c>
      <c r="T250" s="17">
        <v>0.27556381649565598</v>
      </c>
      <c r="U250" s="17">
        <v>0.26370303447145699</v>
      </c>
      <c r="V250" s="17">
        <v>0.273601966896525</v>
      </c>
      <c r="W250" s="17">
        <v>0.235616453633676</v>
      </c>
      <c r="X250" s="17">
        <v>0.23136993085900801</v>
      </c>
      <c r="Y250" s="17">
        <v>0.24804942320364301</v>
      </c>
      <c r="Z250" s="17"/>
      <c r="AA250" s="17">
        <v>0.450209261388615</v>
      </c>
      <c r="AB250" s="17">
        <v>0.33373463151020299</v>
      </c>
      <c r="AC250" s="17">
        <v>0.31110057806985397</v>
      </c>
      <c r="AD250" s="17">
        <v>0.30412690382831498</v>
      </c>
      <c r="AE250" s="17">
        <v>0.31268903592892899</v>
      </c>
      <c r="AF250" s="17">
        <v>0.320873248678331</v>
      </c>
      <c r="AG250" s="17">
        <v>0.25412548822382602</v>
      </c>
      <c r="AH250" s="17">
        <v>0.25594539065647398</v>
      </c>
      <c r="AI250" s="17">
        <v>0.18562527960709499</v>
      </c>
      <c r="AJ250" s="17">
        <v>0.23861883426902999</v>
      </c>
      <c r="AK250" s="17">
        <v>0.19919137619982999</v>
      </c>
      <c r="AL250" s="17">
        <v>0.18459318595427901</v>
      </c>
      <c r="AM250" s="17">
        <v>0.27601114124770398</v>
      </c>
      <c r="AN250" s="17">
        <v>0.23499732820593799</v>
      </c>
      <c r="AO250" s="17">
        <v>0.30373147424762398</v>
      </c>
      <c r="AP250" s="17">
        <v>0.16717471472544099</v>
      </c>
      <c r="AQ250" s="17"/>
      <c r="AR250" s="17">
        <v>0.26786456779941298</v>
      </c>
      <c r="AS250" s="17">
        <v>0.203188648195053</v>
      </c>
      <c r="AT250" s="17"/>
      <c r="AU250" s="17">
        <v>0.25824741382396399</v>
      </c>
      <c r="AV250" s="17">
        <v>0.25214060515644898</v>
      </c>
      <c r="AW250" s="17"/>
      <c r="AX250" s="17">
        <v>0.303267576043659</v>
      </c>
      <c r="AY250" s="17">
        <v>0.24330823997252901</v>
      </c>
      <c r="AZ250" s="17"/>
      <c r="BA250" s="17">
        <v>0.18794334624877099</v>
      </c>
      <c r="BB250" s="17">
        <v>0.28646868118208102</v>
      </c>
      <c r="BC250" s="17">
        <v>0.314255864584156</v>
      </c>
      <c r="BD250" s="17"/>
      <c r="BE250" s="17">
        <v>0.201720961488593</v>
      </c>
      <c r="BF250" s="17">
        <v>0.41515383914822002</v>
      </c>
      <c r="BG250" s="17">
        <v>0.159632833657011</v>
      </c>
    </row>
    <row r="251" spans="2:59" x14ac:dyDescent="0.3">
      <c r="B251" t="s">
        <v>174</v>
      </c>
      <c r="C251" s="17">
        <v>0.14376387970729601</v>
      </c>
      <c r="D251" s="17">
        <v>0.10739279841753401</v>
      </c>
      <c r="E251" s="17">
        <v>0.178483233640918</v>
      </c>
      <c r="F251" s="17"/>
      <c r="G251" s="17">
        <v>0.12006258228085601</v>
      </c>
      <c r="H251" s="17">
        <v>0.114401601751765</v>
      </c>
      <c r="I251" s="17">
        <v>0.15739263223767</v>
      </c>
      <c r="J251" s="17">
        <v>0.18536975695265501</v>
      </c>
      <c r="K251" s="17"/>
      <c r="L251" s="17">
        <v>0.118145149373292</v>
      </c>
      <c r="M251" s="17">
        <v>0.14994525483169199</v>
      </c>
      <c r="N251" s="17">
        <v>0.159738501133353</v>
      </c>
      <c r="O251" s="17">
        <v>0.15119446453271401</v>
      </c>
      <c r="P251" s="17"/>
      <c r="Q251" s="17">
        <v>0.112844723056584</v>
      </c>
      <c r="R251" s="17">
        <v>0.16525181810609399</v>
      </c>
      <c r="S251" s="17">
        <v>0.16688474631848199</v>
      </c>
      <c r="T251" s="17">
        <v>0.154175456782321</v>
      </c>
      <c r="U251" s="17">
        <v>0.16159932606097399</v>
      </c>
      <c r="V251" s="17">
        <v>0.112149016080445</v>
      </c>
      <c r="W251" s="17">
        <v>0.163547393521634</v>
      </c>
      <c r="X251" s="17">
        <v>0.20110223375592801</v>
      </c>
      <c r="Y251" s="17">
        <v>0.103354591712147</v>
      </c>
      <c r="Z251" s="17"/>
      <c r="AA251" s="17">
        <v>0.17366215130221499</v>
      </c>
      <c r="AB251" s="17">
        <v>9.75262630560048E-2</v>
      </c>
      <c r="AC251" s="17">
        <v>0.114470358385073</v>
      </c>
      <c r="AD251" s="17">
        <v>0.146755717261701</v>
      </c>
      <c r="AE251" s="17">
        <v>0.16086239535354899</v>
      </c>
      <c r="AF251" s="17">
        <v>0.162812450828558</v>
      </c>
      <c r="AG251" s="17">
        <v>0.17986194972110001</v>
      </c>
      <c r="AH251" s="17">
        <v>0.17057611292191199</v>
      </c>
      <c r="AI251" s="17">
        <v>0.17842464042248299</v>
      </c>
      <c r="AJ251" s="17">
        <v>0.13914480172440499</v>
      </c>
      <c r="AK251" s="17">
        <v>0.131510938374995</v>
      </c>
      <c r="AL251" s="17">
        <v>0.152387293705117</v>
      </c>
      <c r="AM251" s="17">
        <v>0.117306319274045</v>
      </c>
      <c r="AN251" s="17">
        <v>9.3971919617379607E-2</v>
      </c>
      <c r="AO251" s="17">
        <v>0.11336327720620699</v>
      </c>
      <c r="AP251" s="17">
        <v>7.89395669138509E-2</v>
      </c>
      <c r="AQ251" s="17"/>
      <c r="AR251" s="17">
        <v>0.15463028650133701</v>
      </c>
      <c r="AS251" s="17">
        <v>0.104338080124542</v>
      </c>
      <c r="AT251" s="17"/>
      <c r="AU251" s="17">
        <v>0.12512808265206499</v>
      </c>
      <c r="AV251" s="17">
        <v>0.14945575487719601</v>
      </c>
      <c r="AW251" s="17"/>
      <c r="AX251" s="17">
        <v>0.141707242068354</v>
      </c>
      <c r="AY251" s="17">
        <v>0.141149932675497</v>
      </c>
      <c r="AZ251" s="17"/>
      <c r="BA251" s="17">
        <v>0.13510331638658599</v>
      </c>
      <c r="BB251" s="17">
        <v>0.14292347443798201</v>
      </c>
      <c r="BC251" s="17">
        <v>0.16004561007509799</v>
      </c>
      <c r="BD251" s="17"/>
      <c r="BE251" s="17">
        <v>5.4532813172079697E-2</v>
      </c>
      <c r="BF251" s="17">
        <v>0.282478327993543</v>
      </c>
      <c r="BG251" s="17">
        <v>0.36688291591736699</v>
      </c>
    </row>
    <row r="252" spans="2:59" x14ac:dyDescent="0.3">
      <c r="B252" t="s">
        <v>175</v>
      </c>
      <c r="C252" s="17">
        <v>6.8068764506396304E-2</v>
      </c>
      <c r="D252" s="17">
        <v>5.2286481205839001E-2</v>
      </c>
      <c r="E252" s="17">
        <v>8.3261168422364404E-2</v>
      </c>
      <c r="F252" s="17"/>
      <c r="G252" s="17">
        <v>4.8351902553109997E-2</v>
      </c>
      <c r="H252" s="17">
        <v>6.22821772831628E-2</v>
      </c>
      <c r="I252" s="17">
        <v>5.97537138531525E-2</v>
      </c>
      <c r="J252" s="17">
        <v>0.103496861599328</v>
      </c>
      <c r="K252" s="17"/>
      <c r="L252" s="17">
        <v>5.0991497566434202E-2</v>
      </c>
      <c r="M252" s="17">
        <v>7.8187943094410503E-2</v>
      </c>
      <c r="N252" s="17">
        <v>6.0657053431221297E-2</v>
      </c>
      <c r="O252" s="17">
        <v>8.2632794168483695E-2</v>
      </c>
      <c r="P252" s="17"/>
      <c r="Q252" s="17">
        <v>4.1220114146442999E-2</v>
      </c>
      <c r="R252" s="17">
        <v>7.8371846091323305E-2</v>
      </c>
      <c r="S252" s="17">
        <v>5.4739418551761503E-2</v>
      </c>
      <c r="T252" s="17">
        <v>8.2433314926564694E-2</v>
      </c>
      <c r="U252" s="17">
        <v>4.2216939319916401E-2</v>
      </c>
      <c r="V252" s="17">
        <v>7.8332159183398295E-2</v>
      </c>
      <c r="W252" s="17">
        <v>5.0688226032980697E-2</v>
      </c>
      <c r="X252" s="17">
        <v>5.8862582891298601E-2</v>
      </c>
      <c r="Y252" s="17">
        <v>0.113339647608525</v>
      </c>
      <c r="Z252" s="17"/>
      <c r="AA252" s="17">
        <v>6.90705876487578E-2</v>
      </c>
      <c r="AB252" s="17">
        <v>8.3478763748044096E-2</v>
      </c>
      <c r="AC252" s="17">
        <v>0.119469984660867</v>
      </c>
      <c r="AD252" s="17">
        <v>0.113800734970451</v>
      </c>
      <c r="AE252" s="17">
        <v>7.86937014446219E-2</v>
      </c>
      <c r="AF252" s="17">
        <v>4.15403488262404E-2</v>
      </c>
      <c r="AG252" s="17">
        <v>6.3251931730670702E-2</v>
      </c>
      <c r="AH252" s="17">
        <v>6.9940128400469107E-2</v>
      </c>
      <c r="AI252" s="17">
        <v>6.6412931615558002E-2</v>
      </c>
      <c r="AJ252" s="17">
        <v>6.1207185997385997E-2</v>
      </c>
      <c r="AK252" s="17">
        <v>7.6507861402306906E-2</v>
      </c>
      <c r="AL252" s="17">
        <v>7.4803495424620003E-2</v>
      </c>
      <c r="AM252" s="17">
        <v>4.2598338121870097E-2</v>
      </c>
      <c r="AN252" s="17">
        <v>5.2764882070023097E-2</v>
      </c>
      <c r="AO252" s="17">
        <v>5.3851601799322101E-2</v>
      </c>
      <c r="AP252" s="17">
        <v>2.3811473644563701E-2</v>
      </c>
      <c r="AQ252" s="17"/>
      <c r="AR252" s="17">
        <v>8.1737762655663307E-2</v>
      </c>
      <c r="AS252" s="17">
        <v>1.8474524962043899E-2</v>
      </c>
      <c r="AT252" s="17"/>
      <c r="AU252" s="17">
        <v>5.5907475110669902E-2</v>
      </c>
      <c r="AV252" s="17">
        <v>7.1755905393216093E-2</v>
      </c>
      <c r="AW252" s="17"/>
      <c r="AX252" s="17">
        <v>9.2575826302283795E-2</v>
      </c>
      <c r="AY252" s="17">
        <v>6.0884931976958503E-2</v>
      </c>
      <c r="AZ252" s="17"/>
      <c r="BA252" s="17">
        <v>4.6610757896558101E-2</v>
      </c>
      <c r="BB252" s="17">
        <v>6.9158573324252404E-2</v>
      </c>
      <c r="BC252" s="17">
        <v>0.10323252586595801</v>
      </c>
      <c r="BD252" s="17"/>
      <c r="BE252" s="17">
        <v>1.77728024745996E-2</v>
      </c>
      <c r="BF252" s="17">
        <v>7.9065784578661105E-2</v>
      </c>
      <c r="BG252" s="17">
        <v>0.38217352390349402</v>
      </c>
    </row>
    <row r="253" spans="2:59" x14ac:dyDescent="0.3">
      <c r="B253" t="s">
        <v>83</v>
      </c>
      <c r="C253" s="17">
        <v>9.1586963121657698E-3</v>
      </c>
      <c r="D253" s="17">
        <v>1.31755758289436E-2</v>
      </c>
      <c r="E253" s="17">
        <v>5.1887609165435604E-3</v>
      </c>
      <c r="F253" s="17"/>
      <c r="G253" s="17">
        <v>1.8012927325197998E-2</v>
      </c>
      <c r="H253" s="17">
        <v>5.0629631185924503E-3</v>
      </c>
      <c r="I253" s="17">
        <v>6.9878138739087299E-3</v>
      </c>
      <c r="J253" s="17">
        <v>7.1714409331571204E-3</v>
      </c>
      <c r="K253" s="17"/>
      <c r="L253" s="17">
        <v>4.0482389366099398E-3</v>
      </c>
      <c r="M253" s="17">
        <v>3.8918772584877002E-3</v>
      </c>
      <c r="N253" s="17">
        <v>1.26606055222065E-2</v>
      </c>
      <c r="O253" s="17">
        <v>1.7071364828521299E-2</v>
      </c>
      <c r="P253" s="17"/>
      <c r="Q253" s="17">
        <v>8.2247549076595906E-3</v>
      </c>
      <c r="R253" s="17">
        <v>1.6131602512962799E-2</v>
      </c>
      <c r="S253" s="17">
        <v>1.69003158208187E-2</v>
      </c>
      <c r="T253" s="17">
        <v>5.4190741686964998E-3</v>
      </c>
      <c r="U253" s="17">
        <v>1.24292663190993E-2</v>
      </c>
      <c r="V253" s="17">
        <v>0</v>
      </c>
      <c r="W253" s="17">
        <v>1.28846668817731E-2</v>
      </c>
      <c r="X253" s="17">
        <v>0</v>
      </c>
      <c r="Y253" s="17">
        <v>4.3688338714751498E-3</v>
      </c>
      <c r="Z253" s="17"/>
      <c r="AA253" s="17">
        <v>0.15783924221516801</v>
      </c>
      <c r="AB253" s="17">
        <v>2.0648053949974699E-2</v>
      </c>
      <c r="AC253" s="17">
        <v>0</v>
      </c>
      <c r="AD253" s="17">
        <v>0</v>
      </c>
      <c r="AE253" s="17">
        <v>1.46622529447359E-2</v>
      </c>
      <c r="AF253" s="17">
        <v>5.9064144383806898E-3</v>
      </c>
      <c r="AG253" s="17">
        <v>0</v>
      </c>
      <c r="AH253" s="17">
        <v>1.5830041783383899E-2</v>
      </c>
      <c r="AI253" s="17">
        <v>9.7819727759720192E-3</v>
      </c>
      <c r="AJ253" s="17">
        <v>2.8995301751734599E-2</v>
      </c>
      <c r="AK253" s="17">
        <v>0</v>
      </c>
      <c r="AL253" s="17">
        <v>1.181434604181E-2</v>
      </c>
      <c r="AM253" s="17">
        <v>1.02590423637899E-2</v>
      </c>
      <c r="AN253" s="17">
        <v>0</v>
      </c>
      <c r="AO253" s="17">
        <v>0</v>
      </c>
      <c r="AP253" s="17">
        <v>0</v>
      </c>
      <c r="AQ253" s="17"/>
      <c r="AR253" s="17">
        <v>1.0639910452294499E-2</v>
      </c>
      <c r="AS253" s="17">
        <v>3.7845139412387399E-3</v>
      </c>
      <c r="AT253" s="17"/>
      <c r="AU253" s="17">
        <v>5.7047798084455198E-3</v>
      </c>
      <c r="AV253" s="17">
        <v>9.9337346213921093E-3</v>
      </c>
      <c r="AW253" s="17"/>
      <c r="AX253" s="17">
        <v>1.73977679584764E-2</v>
      </c>
      <c r="AY253" s="17">
        <v>7.31669363483454E-3</v>
      </c>
      <c r="AZ253" s="17"/>
      <c r="BA253" s="17">
        <v>8.9604035627621707E-3</v>
      </c>
      <c r="BB253" s="17">
        <v>8.5308470497071302E-3</v>
      </c>
      <c r="BC253" s="17">
        <v>1.0524765199593901E-2</v>
      </c>
      <c r="BD253" s="17"/>
      <c r="BE253" s="17">
        <v>4.9367313737881504E-3</v>
      </c>
      <c r="BF253" s="17">
        <v>1.38060755853019E-2</v>
      </c>
      <c r="BG253" s="17">
        <v>2.5085974895703501E-2</v>
      </c>
    </row>
    <row r="254" spans="2:59" x14ac:dyDescent="0.3">
      <c r="B254" t="s">
        <v>176</v>
      </c>
      <c r="C254" s="17">
        <v>0.52511832153718996</v>
      </c>
      <c r="D254" s="17">
        <v>0.59251045536630698</v>
      </c>
      <c r="E254" s="17">
        <v>0.45999866860489602</v>
      </c>
      <c r="F254" s="17"/>
      <c r="G254" s="17">
        <v>0.57051093702785605</v>
      </c>
      <c r="H254" s="17">
        <v>0.57011465123590999</v>
      </c>
      <c r="I254" s="17">
        <v>0.51305626844225505</v>
      </c>
      <c r="J254" s="17">
        <v>0.44096830668910297</v>
      </c>
      <c r="K254" s="17"/>
      <c r="L254" s="17">
        <v>0.624044187243469</v>
      </c>
      <c r="M254" s="17">
        <v>0.53721170373828697</v>
      </c>
      <c r="N254" s="17">
        <v>0.490530671204014</v>
      </c>
      <c r="O254" s="17">
        <v>0.43541067651735099</v>
      </c>
      <c r="P254" s="17"/>
      <c r="Q254" s="17">
        <v>0.64728312818839295</v>
      </c>
      <c r="R254" s="17">
        <v>0.462704488018991</v>
      </c>
      <c r="S254" s="17">
        <v>0.45946460475682799</v>
      </c>
      <c r="T254" s="17">
        <v>0.482408337626762</v>
      </c>
      <c r="U254" s="17">
        <v>0.52005143382855301</v>
      </c>
      <c r="V254" s="17">
        <v>0.53591685783963205</v>
      </c>
      <c r="W254" s="17">
        <v>0.53726325992993595</v>
      </c>
      <c r="X254" s="17">
        <v>0.50866525249376604</v>
      </c>
      <c r="Y254" s="17">
        <v>0.53088750360421</v>
      </c>
      <c r="Z254" s="17"/>
      <c r="AA254" s="17">
        <v>0.14921875744524499</v>
      </c>
      <c r="AB254" s="17">
        <v>0.46461228773577401</v>
      </c>
      <c r="AC254" s="17">
        <v>0.454959078884207</v>
      </c>
      <c r="AD254" s="17">
        <v>0.43531664393953401</v>
      </c>
      <c r="AE254" s="17">
        <v>0.43309261432816398</v>
      </c>
      <c r="AF254" s="17">
        <v>0.46886753722849001</v>
      </c>
      <c r="AG254" s="17">
        <v>0.50276063032440299</v>
      </c>
      <c r="AH254" s="17">
        <v>0.487708326237761</v>
      </c>
      <c r="AI254" s="17">
        <v>0.55975517557889198</v>
      </c>
      <c r="AJ254" s="17">
        <v>0.53203387625744403</v>
      </c>
      <c r="AK254" s="17">
        <v>0.59278982402286795</v>
      </c>
      <c r="AL254" s="17">
        <v>0.57640167887417404</v>
      </c>
      <c r="AM254" s="17">
        <v>0.55382515899258999</v>
      </c>
      <c r="AN254" s="17">
        <v>0.61826587010665901</v>
      </c>
      <c r="AO254" s="17">
        <v>0.52905364674684696</v>
      </c>
      <c r="AP254" s="17">
        <v>0.73007424471614402</v>
      </c>
      <c r="AQ254" s="17"/>
      <c r="AR254" s="17">
        <v>0.48512747259129302</v>
      </c>
      <c r="AS254" s="17">
        <v>0.670214232777122</v>
      </c>
      <c r="AT254" s="17"/>
      <c r="AU254" s="17">
        <v>0.55501224860485598</v>
      </c>
      <c r="AV254" s="17">
        <v>0.51671399995174705</v>
      </c>
      <c r="AW254" s="17"/>
      <c r="AX254" s="17">
        <v>0.44505158762722702</v>
      </c>
      <c r="AY254" s="17">
        <v>0.54734020174018105</v>
      </c>
      <c r="AZ254" s="17"/>
      <c r="BA254" s="17">
        <v>0.62138217590532296</v>
      </c>
      <c r="BB254" s="17">
        <v>0.49291842400597802</v>
      </c>
      <c r="BC254" s="17">
        <v>0.41194123427519502</v>
      </c>
      <c r="BD254" s="17"/>
      <c r="BE254" s="17">
        <v>0.72103669149093996</v>
      </c>
      <c r="BF254" s="17">
        <v>0.209495972694275</v>
      </c>
      <c r="BG254" s="17">
        <v>6.6224751626424494E-2</v>
      </c>
    </row>
    <row r="255" spans="2:59" x14ac:dyDescent="0.3">
      <c r="B255" t="s">
        <v>177</v>
      </c>
      <c r="C255" s="17">
        <v>0.211832644213692</v>
      </c>
      <c r="D255" s="17">
        <v>0.159679279623373</v>
      </c>
      <c r="E255" s="17">
        <v>0.26174440206328198</v>
      </c>
      <c r="F255" s="17"/>
      <c r="G255" s="17">
        <v>0.16841448483396601</v>
      </c>
      <c r="H255" s="17">
        <v>0.17668377903492699</v>
      </c>
      <c r="I255" s="17">
        <v>0.21714634609082301</v>
      </c>
      <c r="J255" s="17">
        <v>0.28886661855198298</v>
      </c>
      <c r="K255" s="17"/>
      <c r="L255" s="17">
        <v>0.16913664693972599</v>
      </c>
      <c r="M255" s="17">
        <v>0.22813319792610301</v>
      </c>
      <c r="N255" s="17">
        <v>0.22039555456457399</v>
      </c>
      <c r="O255" s="17">
        <v>0.233827258701197</v>
      </c>
      <c r="P255" s="17"/>
      <c r="Q255" s="17">
        <v>0.15406483720302699</v>
      </c>
      <c r="R255" s="17">
        <v>0.24362366419741799</v>
      </c>
      <c r="S255" s="17">
        <v>0.221624164870244</v>
      </c>
      <c r="T255" s="17">
        <v>0.236608771708885</v>
      </c>
      <c r="U255" s="17">
        <v>0.20381626538089101</v>
      </c>
      <c r="V255" s="17">
        <v>0.19048117526384301</v>
      </c>
      <c r="W255" s="17">
        <v>0.21423561955461501</v>
      </c>
      <c r="X255" s="17">
        <v>0.25996481664722698</v>
      </c>
      <c r="Y255" s="17">
        <v>0.216694239320672</v>
      </c>
      <c r="Z255" s="17"/>
      <c r="AA255" s="17">
        <v>0.242732738950972</v>
      </c>
      <c r="AB255" s="17">
        <v>0.18100502680404901</v>
      </c>
      <c r="AC255" s="17">
        <v>0.23394034304594</v>
      </c>
      <c r="AD255" s="17">
        <v>0.26055645223215201</v>
      </c>
      <c r="AE255" s="17">
        <v>0.239556096798171</v>
      </c>
      <c r="AF255" s="17">
        <v>0.20435279965479899</v>
      </c>
      <c r="AG255" s="17">
        <v>0.24311388145176999</v>
      </c>
      <c r="AH255" s="17">
        <v>0.240516241322381</v>
      </c>
      <c r="AI255" s="17">
        <v>0.24483757203804099</v>
      </c>
      <c r="AJ255" s="17">
        <v>0.200351987721791</v>
      </c>
      <c r="AK255" s="17">
        <v>0.208018799777302</v>
      </c>
      <c r="AL255" s="17">
        <v>0.227190789129737</v>
      </c>
      <c r="AM255" s="17">
        <v>0.159904657395915</v>
      </c>
      <c r="AN255" s="17">
        <v>0.146736801687403</v>
      </c>
      <c r="AO255" s="17">
        <v>0.167214879005529</v>
      </c>
      <c r="AP255" s="17">
        <v>0.102751040558415</v>
      </c>
      <c r="AQ255" s="17"/>
      <c r="AR255" s="17">
        <v>0.23636804915699999</v>
      </c>
      <c r="AS255" s="17">
        <v>0.12281260508658599</v>
      </c>
      <c r="AT255" s="17"/>
      <c r="AU255" s="17">
        <v>0.181035557762734</v>
      </c>
      <c r="AV255" s="17">
        <v>0.221211660270412</v>
      </c>
      <c r="AW255" s="17"/>
      <c r="AX255" s="17">
        <v>0.234283068370638</v>
      </c>
      <c r="AY255" s="17">
        <v>0.20203486465245599</v>
      </c>
      <c r="AZ255" s="17"/>
      <c r="BA255" s="17">
        <v>0.18171407428314401</v>
      </c>
      <c r="BB255" s="17">
        <v>0.21208204776223399</v>
      </c>
      <c r="BC255" s="17">
        <v>0.26327813594105598</v>
      </c>
      <c r="BD255" s="17"/>
      <c r="BE255" s="17">
        <v>7.2305615646679394E-2</v>
      </c>
      <c r="BF255" s="17">
        <v>0.36154411257220398</v>
      </c>
      <c r="BG255" s="17">
        <v>0.74905643982086101</v>
      </c>
    </row>
    <row r="256" spans="2:59" x14ac:dyDescent="0.3">
      <c r="B256" t="s">
        <v>178</v>
      </c>
      <c r="C256" s="17">
        <v>0.31328567732349699</v>
      </c>
      <c r="D256" s="17">
        <v>0.432831175742934</v>
      </c>
      <c r="E256" s="17">
        <v>0.19825426654161299</v>
      </c>
      <c r="F256" s="17"/>
      <c r="G256" s="17">
        <v>0.40209645219389001</v>
      </c>
      <c r="H256" s="17">
        <v>0.393430872200982</v>
      </c>
      <c r="I256" s="17">
        <v>0.29590992235143199</v>
      </c>
      <c r="J256" s="17">
        <v>0.15210168813711999</v>
      </c>
      <c r="K256" s="17"/>
      <c r="L256" s="17">
        <v>0.45490754030374297</v>
      </c>
      <c r="M256" s="17">
        <v>0.30907850581218399</v>
      </c>
      <c r="N256" s="17">
        <v>0.27013511663944001</v>
      </c>
      <c r="O256" s="17">
        <v>0.20158341781615399</v>
      </c>
      <c r="P256" s="17"/>
      <c r="Q256" s="17">
        <v>0.49321829098536502</v>
      </c>
      <c r="R256" s="17">
        <v>0.21908082382157301</v>
      </c>
      <c r="S256" s="17">
        <v>0.23784043988658399</v>
      </c>
      <c r="T256" s="17">
        <v>0.24579956591787699</v>
      </c>
      <c r="U256" s="17">
        <v>0.31623516844766297</v>
      </c>
      <c r="V256" s="17">
        <v>0.34543568257578899</v>
      </c>
      <c r="W256" s="17">
        <v>0.323027640375321</v>
      </c>
      <c r="X256" s="17">
        <v>0.248700435846539</v>
      </c>
      <c r="Y256" s="17">
        <v>0.314193264283539</v>
      </c>
      <c r="Z256" s="17"/>
      <c r="AA256" s="17">
        <v>-9.3513981505727303E-2</v>
      </c>
      <c r="AB256" s="17">
        <v>0.283607260931725</v>
      </c>
      <c r="AC256" s="17">
        <v>0.22101873583826701</v>
      </c>
      <c r="AD256" s="17">
        <v>0.174760191707382</v>
      </c>
      <c r="AE256" s="17">
        <v>0.19353651752999301</v>
      </c>
      <c r="AF256" s="17">
        <v>0.26451473757369098</v>
      </c>
      <c r="AG256" s="17">
        <v>0.259646748872633</v>
      </c>
      <c r="AH256" s="17">
        <v>0.24719208491538</v>
      </c>
      <c r="AI256" s="17">
        <v>0.31491760354085102</v>
      </c>
      <c r="AJ256" s="17">
        <v>0.331681888535653</v>
      </c>
      <c r="AK256" s="17">
        <v>0.38477102424556597</v>
      </c>
      <c r="AL256" s="17">
        <v>0.34921088974443598</v>
      </c>
      <c r="AM256" s="17">
        <v>0.39392050159667502</v>
      </c>
      <c r="AN256" s="17">
        <v>0.47152906841925701</v>
      </c>
      <c r="AO256" s="17">
        <v>0.36183876774131901</v>
      </c>
      <c r="AP256" s="17">
        <v>0.62732320415772902</v>
      </c>
      <c r="AQ256" s="17"/>
      <c r="AR256" s="17">
        <v>0.248759423434293</v>
      </c>
      <c r="AS256" s="17">
        <v>0.54740162769053602</v>
      </c>
      <c r="AT256" s="17"/>
      <c r="AU256" s="17">
        <v>0.37397669084212198</v>
      </c>
      <c r="AV256" s="17">
        <v>0.29550233968133499</v>
      </c>
      <c r="AW256" s="17"/>
      <c r="AX256" s="17">
        <v>0.21076851925658999</v>
      </c>
      <c r="AY256" s="17">
        <v>0.34530533708772498</v>
      </c>
      <c r="AZ256" s="17"/>
      <c r="BA256" s="17">
        <v>0.43966810162218001</v>
      </c>
      <c r="BB256" s="17">
        <v>0.28083637624374302</v>
      </c>
      <c r="BC256" s="17">
        <v>0.14866309833413899</v>
      </c>
      <c r="BD256" s="17"/>
      <c r="BE256" s="17">
        <v>0.64873107584426004</v>
      </c>
      <c r="BF256" s="17">
        <v>-0.15204813987792901</v>
      </c>
      <c r="BG256" s="17">
        <v>-0.68283168819443696</v>
      </c>
    </row>
    <row r="257" spans="2:59" x14ac:dyDescent="0.3"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</row>
    <row r="258" spans="2:59" x14ac:dyDescent="0.3">
      <c r="B258" s="6" t="s">
        <v>221</v>
      </c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</row>
    <row r="259" spans="2:59" x14ac:dyDescent="0.3">
      <c r="B259" s="24" t="s">
        <v>86</v>
      </c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</row>
    <row r="260" spans="2:59" x14ac:dyDescent="0.3">
      <c r="B260" t="s">
        <v>171</v>
      </c>
      <c r="C260" s="17">
        <v>7.3042053145621996E-2</v>
      </c>
      <c r="D260" s="17">
        <v>7.1646890294308804E-2</v>
      </c>
      <c r="E260" s="17">
        <v>7.3682412956113705E-2</v>
      </c>
      <c r="F260" s="17"/>
      <c r="G260" s="17">
        <v>7.3670284143501796E-2</v>
      </c>
      <c r="H260" s="17">
        <v>5.7366763960132502E-2</v>
      </c>
      <c r="I260" s="17">
        <v>7.9785508516068901E-2</v>
      </c>
      <c r="J260" s="17">
        <v>8.2552430361551202E-2</v>
      </c>
      <c r="K260" s="17"/>
      <c r="L260" s="17">
        <v>8.6132015361926606E-2</v>
      </c>
      <c r="M260" s="17">
        <v>5.9796712867058198E-2</v>
      </c>
      <c r="N260" s="17">
        <v>6.3256693408254003E-2</v>
      </c>
      <c r="O260" s="17">
        <v>8.1436937760769698E-2</v>
      </c>
      <c r="P260" s="17"/>
      <c r="Q260" s="17">
        <v>9.4829719722960504E-2</v>
      </c>
      <c r="R260" s="17">
        <v>7.5001636512574202E-2</v>
      </c>
      <c r="S260" s="17">
        <v>5.2913309597946503E-2</v>
      </c>
      <c r="T260" s="17">
        <v>6.7423050572446103E-2</v>
      </c>
      <c r="U260" s="17">
        <v>5.1614198306148697E-2</v>
      </c>
      <c r="V260" s="17">
        <v>7.8371375214748504E-2</v>
      </c>
      <c r="W260" s="17">
        <v>3.9915599205812197E-2</v>
      </c>
      <c r="X260" s="17">
        <v>6.1195022349635898E-2</v>
      </c>
      <c r="Y260" s="17">
        <v>0.104912718508873</v>
      </c>
      <c r="Z260" s="17"/>
      <c r="AA260" s="17">
        <v>0</v>
      </c>
      <c r="AB260" s="17">
        <v>8.9354623378760697E-2</v>
      </c>
      <c r="AC260" s="17">
        <v>0.143810277120969</v>
      </c>
      <c r="AD260" s="17">
        <v>0.14468746082510001</v>
      </c>
      <c r="AE260" s="17">
        <v>4.2789021817495998E-2</v>
      </c>
      <c r="AF260" s="17">
        <v>6.6911030094736298E-2</v>
      </c>
      <c r="AG260" s="17">
        <v>7.1313082734500197E-2</v>
      </c>
      <c r="AH260" s="17">
        <v>9.0843060021625996E-2</v>
      </c>
      <c r="AI260" s="17">
        <v>7.5094484350317903E-2</v>
      </c>
      <c r="AJ260" s="17">
        <v>6.2217472642120998E-2</v>
      </c>
      <c r="AK260" s="17">
        <v>4.1700051434483902E-2</v>
      </c>
      <c r="AL260" s="17">
        <v>5.3000558104266501E-2</v>
      </c>
      <c r="AM260" s="17">
        <v>6.9809769242966002E-2</v>
      </c>
      <c r="AN260" s="17">
        <v>6.4070681467015902E-2</v>
      </c>
      <c r="AO260" s="17">
        <v>9.1815662621394095E-2</v>
      </c>
      <c r="AP260" s="17">
        <v>5.5511202177562301E-2</v>
      </c>
      <c r="AQ260" s="17"/>
      <c r="AR260" s="17">
        <v>7.6868983265530905E-2</v>
      </c>
      <c r="AS260" s="17">
        <v>5.9157078766834702E-2</v>
      </c>
      <c r="AT260" s="17"/>
      <c r="AU260" s="17">
        <v>9.6686379454896096E-2</v>
      </c>
      <c r="AV260" s="17">
        <v>6.0225944189304798E-2</v>
      </c>
      <c r="AW260" s="17"/>
      <c r="AX260" s="17">
        <v>0.15803123715484099</v>
      </c>
      <c r="AY260" s="17">
        <v>5.2137863202981097E-2</v>
      </c>
      <c r="AZ260" s="17"/>
      <c r="BA260" s="17">
        <v>6.3043047930888996E-2</v>
      </c>
      <c r="BB260" s="17">
        <v>7.0060005360600197E-2</v>
      </c>
      <c r="BC260" s="17">
        <v>9.5123344449915603E-2</v>
      </c>
      <c r="BD260" s="17"/>
      <c r="BE260" s="17">
        <v>3.7105968190642803E-2</v>
      </c>
      <c r="BF260" s="17">
        <v>5.0627371009664697E-2</v>
      </c>
      <c r="BG260" s="17">
        <v>0.38232252558644197</v>
      </c>
    </row>
    <row r="261" spans="2:59" x14ac:dyDescent="0.3">
      <c r="B261" t="s">
        <v>172</v>
      </c>
      <c r="C261" s="17">
        <v>0.19734404359504801</v>
      </c>
      <c r="D261" s="17">
        <v>0.15180900227854099</v>
      </c>
      <c r="E261" s="17">
        <v>0.24255344488391201</v>
      </c>
      <c r="F261" s="17"/>
      <c r="G261" s="17">
        <v>0.177531936643228</v>
      </c>
      <c r="H261" s="17">
        <v>0.19569919347030701</v>
      </c>
      <c r="I261" s="17">
        <v>0.21193346266348401</v>
      </c>
      <c r="J261" s="17">
        <v>0.204425573538698</v>
      </c>
      <c r="K261" s="17"/>
      <c r="L261" s="17">
        <v>0.165069514635693</v>
      </c>
      <c r="M261" s="17">
        <v>0.18604030680163899</v>
      </c>
      <c r="N261" s="17">
        <v>0.21251163306490001</v>
      </c>
      <c r="O261" s="17">
        <v>0.23091647395851</v>
      </c>
      <c r="P261" s="17"/>
      <c r="Q261" s="17">
        <v>0.15131863491538999</v>
      </c>
      <c r="R261" s="17">
        <v>0.173830191222383</v>
      </c>
      <c r="S261" s="17">
        <v>0.18986940889936099</v>
      </c>
      <c r="T261" s="17">
        <v>0.21541024495970201</v>
      </c>
      <c r="U261" s="17">
        <v>0.20144041794859599</v>
      </c>
      <c r="V261" s="17">
        <v>0.21649201331579701</v>
      </c>
      <c r="W261" s="17">
        <v>0.26276398811787</v>
      </c>
      <c r="X261" s="17">
        <v>0.28102989824748498</v>
      </c>
      <c r="Y261" s="17">
        <v>0.17313749391866901</v>
      </c>
      <c r="Z261" s="17"/>
      <c r="AA261" s="17">
        <v>9.7643323731957707E-2</v>
      </c>
      <c r="AB261" s="17">
        <v>0.22235566138773699</v>
      </c>
      <c r="AC261" s="17">
        <v>0.26750251968409899</v>
      </c>
      <c r="AD261" s="17">
        <v>0.24443368001222501</v>
      </c>
      <c r="AE261" s="17">
        <v>0.22254511444472799</v>
      </c>
      <c r="AF261" s="17">
        <v>0.27846128412257298</v>
      </c>
      <c r="AG261" s="17">
        <v>0.175928916707075</v>
      </c>
      <c r="AH261" s="17">
        <v>0.140087059897296</v>
      </c>
      <c r="AI261" s="17">
        <v>0.135363985827158</v>
      </c>
      <c r="AJ261" s="17">
        <v>0.20132382034195301</v>
      </c>
      <c r="AK261" s="17">
        <v>0.24956320798182899</v>
      </c>
      <c r="AL261" s="17">
        <v>0.185574748727515</v>
      </c>
      <c r="AM261" s="17">
        <v>0.178912233269864</v>
      </c>
      <c r="AN261" s="17">
        <v>0.140023571643346</v>
      </c>
      <c r="AO261" s="17">
        <v>0.179943118769646</v>
      </c>
      <c r="AP261" s="17">
        <v>0.11967403211342401</v>
      </c>
      <c r="AQ261" s="17"/>
      <c r="AR261" s="17">
        <v>0.209664348961903</v>
      </c>
      <c r="AS261" s="17">
        <v>0.152643168742988</v>
      </c>
      <c r="AT261" s="17"/>
      <c r="AU261" s="17">
        <v>0.222641073440702</v>
      </c>
      <c r="AV261" s="17">
        <v>0.18648537764975401</v>
      </c>
      <c r="AW261" s="17"/>
      <c r="AX261" s="17">
        <v>0.29921803441079298</v>
      </c>
      <c r="AY261" s="17">
        <v>0.17257468527900899</v>
      </c>
      <c r="AZ261" s="17"/>
      <c r="BA261" s="17">
        <v>0.181438078328724</v>
      </c>
      <c r="BB261" s="17">
        <v>0.194215955851717</v>
      </c>
      <c r="BC261" s="17">
        <v>0.229833181701872</v>
      </c>
      <c r="BD261" s="17"/>
      <c r="BE261" s="17">
        <v>0.103536578749942</v>
      </c>
      <c r="BF261" s="17">
        <v>0.34137969213191999</v>
      </c>
      <c r="BG261" s="17">
        <v>0.43693228767501902</v>
      </c>
    </row>
    <row r="262" spans="2:59" x14ac:dyDescent="0.3">
      <c r="B262" t="s">
        <v>173</v>
      </c>
      <c r="C262" s="17">
        <v>0.206453754232716</v>
      </c>
      <c r="D262" s="17">
        <v>0.19869616584869301</v>
      </c>
      <c r="E262" s="17">
        <v>0.21388119438884001</v>
      </c>
      <c r="F262" s="17"/>
      <c r="G262" s="17">
        <v>0.178661672417224</v>
      </c>
      <c r="H262" s="17">
        <v>0.23066144836800001</v>
      </c>
      <c r="I262" s="17">
        <v>0.18497645592797399</v>
      </c>
      <c r="J262" s="17">
        <v>0.22995023110631299</v>
      </c>
      <c r="K262" s="17"/>
      <c r="L262" s="17">
        <v>0.150260499315721</v>
      </c>
      <c r="M262" s="17">
        <v>0.21862863822210499</v>
      </c>
      <c r="N262" s="17">
        <v>0.222374616698058</v>
      </c>
      <c r="O262" s="17">
        <v>0.24079510199121301</v>
      </c>
      <c r="P262" s="17"/>
      <c r="Q262" s="17">
        <v>0.21608507562505699</v>
      </c>
      <c r="R262" s="17">
        <v>0.223142588965066</v>
      </c>
      <c r="S262" s="17">
        <v>0.17882762778198</v>
      </c>
      <c r="T262" s="17">
        <v>0.234374009786809</v>
      </c>
      <c r="U262" s="17">
        <v>0.21119230164566999</v>
      </c>
      <c r="V262" s="17">
        <v>0.19739675846508001</v>
      </c>
      <c r="W262" s="17">
        <v>0.143353249443048</v>
      </c>
      <c r="X262" s="17">
        <v>0.19462283075054901</v>
      </c>
      <c r="Y262" s="17">
        <v>0.22849998518175799</v>
      </c>
      <c r="Z262" s="17"/>
      <c r="AA262" s="17">
        <v>0.529321103759959</v>
      </c>
      <c r="AB262" s="17">
        <v>0.17571101386211199</v>
      </c>
      <c r="AC262" s="17">
        <v>0.25720216766809501</v>
      </c>
      <c r="AD262" s="17">
        <v>0.19165950650410599</v>
      </c>
      <c r="AE262" s="17">
        <v>0.29603347182642298</v>
      </c>
      <c r="AF262" s="17">
        <v>0.235956335153229</v>
      </c>
      <c r="AG262" s="17">
        <v>0.21262089209569601</v>
      </c>
      <c r="AH262" s="17">
        <v>0.136636982531923</v>
      </c>
      <c r="AI262" s="17">
        <v>0.226700980533594</v>
      </c>
      <c r="AJ262" s="17">
        <v>0.24105010527096199</v>
      </c>
      <c r="AK262" s="17">
        <v>0.15183711125777799</v>
      </c>
      <c r="AL262" s="17">
        <v>0.25948451458844801</v>
      </c>
      <c r="AM262" s="17">
        <v>0.13882861638715699</v>
      </c>
      <c r="AN262" s="17">
        <v>0.19266101495114499</v>
      </c>
      <c r="AO262" s="17">
        <v>0.15655755018870601</v>
      </c>
      <c r="AP262" s="17">
        <v>0.145136058539172</v>
      </c>
      <c r="AQ262" s="17"/>
      <c r="AR262" s="17">
        <v>0.210715400215719</v>
      </c>
      <c r="AS262" s="17">
        <v>0.19099153165968599</v>
      </c>
      <c r="AT262" s="17"/>
      <c r="AU262" s="17">
        <v>0.201526100248544</v>
      </c>
      <c r="AV262" s="17">
        <v>0.20574585378202401</v>
      </c>
      <c r="AW262" s="17"/>
      <c r="AX262" s="17">
        <v>0.18039508877743499</v>
      </c>
      <c r="AY262" s="17">
        <v>0.21293895998571899</v>
      </c>
      <c r="AZ262" s="17"/>
      <c r="BA262" s="17">
        <v>0.18265546494587601</v>
      </c>
      <c r="BB262" s="17">
        <v>0.23097531923907499</v>
      </c>
      <c r="BC262" s="17">
        <v>0.20740462860887601</v>
      </c>
      <c r="BD262" s="17"/>
      <c r="BE262" s="17">
        <v>0.15367809556228701</v>
      </c>
      <c r="BF262" s="17">
        <v>0.37343210822928302</v>
      </c>
      <c r="BG262" s="17">
        <v>0.10033490641000101</v>
      </c>
    </row>
    <row r="263" spans="2:59" x14ac:dyDescent="0.3">
      <c r="B263" t="s">
        <v>174</v>
      </c>
      <c r="C263" s="17">
        <v>0.32511210225314202</v>
      </c>
      <c r="D263" s="17">
        <v>0.35130208669830998</v>
      </c>
      <c r="E263" s="17">
        <v>0.299467719144208</v>
      </c>
      <c r="F263" s="17"/>
      <c r="G263" s="17">
        <v>0.34429928967297901</v>
      </c>
      <c r="H263" s="17">
        <v>0.33276608198294799</v>
      </c>
      <c r="I263" s="17">
        <v>0.33943975520799102</v>
      </c>
      <c r="J263" s="17">
        <v>0.28261136769071699</v>
      </c>
      <c r="K263" s="17"/>
      <c r="L263" s="17">
        <v>0.38946669029023001</v>
      </c>
      <c r="M263" s="17">
        <v>0.34036993601050303</v>
      </c>
      <c r="N263" s="17">
        <v>0.32065255822305699</v>
      </c>
      <c r="O263" s="17">
        <v>0.24247484786000001</v>
      </c>
      <c r="P263" s="17"/>
      <c r="Q263" s="17">
        <v>0.30398937636019602</v>
      </c>
      <c r="R263" s="17">
        <v>0.345834956293327</v>
      </c>
      <c r="S263" s="17">
        <v>0.37572032324373</v>
      </c>
      <c r="T263" s="17">
        <v>0.32880472095271701</v>
      </c>
      <c r="U263" s="17">
        <v>0.38700740515621701</v>
      </c>
      <c r="V263" s="17">
        <v>0.29122565177694698</v>
      </c>
      <c r="W263" s="17">
        <v>0.32445344852237501</v>
      </c>
      <c r="X263" s="17">
        <v>0.31374980274018899</v>
      </c>
      <c r="Y263" s="17">
        <v>0.27155915851221502</v>
      </c>
      <c r="Z263" s="17"/>
      <c r="AA263" s="17">
        <v>0</v>
      </c>
      <c r="AB263" s="17">
        <v>0.29241547089708098</v>
      </c>
      <c r="AC263" s="17">
        <v>0.186504753394581</v>
      </c>
      <c r="AD263" s="17">
        <v>0.26926275170594599</v>
      </c>
      <c r="AE263" s="17">
        <v>0.31898927927827597</v>
      </c>
      <c r="AF263" s="17">
        <v>0.228654306037159</v>
      </c>
      <c r="AG263" s="17">
        <v>0.35344789074082</v>
      </c>
      <c r="AH263" s="17">
        <v>0.41615084145523901</v>
      </c>
      <c r="AI263" s="17">
        <v>0.30820256589744499</v>
      </c>
      <c r="AJ263" s="17">
        <v>0.292249530003381</v>
      </c>
      <c r="AK263" s="17">
        <v>0.35200106850126101</v>
      </c>
      <c r="AL263" s="17">
        <v>0.31971105913973302</v>
      </c>
      <c r="AM263" s="17">
        <v>0.42427375148375102</v>
      </c>
      <c r="AN263" s="17">
        <v>0.335625732345816</v>
      </c>
      <c r="AO263" s="17">
        <v>0.444353588322833</v>
      </c>
      <c r="AP263" s="17">
        <v>0.38139344446068302</v>
      </c>
      <c r="AQ263" s="17"/>
      <c r="AR263" s="17">
        <v>0.31583900267842901</v>
      </c>
      <c r="AS263" s="17">
        <v>0.35875702023505002</v>
      </c>
      <c r="AT263" s="17"/>
      <c r="AU263" s="17">
        <v>0.26121599616779101</v>
      </c>
      <c r="AV263" s="17">
        <v>0.357507348775848</v>
      </c>
      <c r="AW263" s="17"/>
      <c r="AX263" s="17">
        <v>0.22826629546684199</v>
      </c>
      <c r="AY263" s="17">
        <v>0.34737005766335799</v>
      </c>
      <c r="AZ263" s="17"/>
      <c r="BA263" s="17">
        <v>0.32071178762270702</v>
      </c>
      <c r="BB263" s="17">
        <v>0.35387417690618</v>
      </c>
      <c r="BC263" s="17">
        <v>0.28574641315419202</v>
      </c>
      <c r="BD263" s="17"/>
      <c r="BE263" s="17">
        <v>0.41412907350468398</v>
      </c>
      <c r="BF263" s="17">
        <v>0.20357051102048701</v>
      </c>
      <c r="BG263" s="17">
        <v>5.53243054328343E-2</v>
      </c>
    </row>
    <row r="264" spans="2:59" x14ac:dyDescent="0.3">
      <c r="B264" t="s">
        <v>175</v>
      </c>
      <c r="C264" s="17">
        <v>0.184778642630164</v>
      </c>
      <c r="D264" s="17">
        <v>0.21074208403921499</v>
      </c>
      <c r="E264" s="17">
        <v>0.15962062835278601</v>
      </c>
      <c r="F264" s="17"/>
      <c r="G264" s="17">
        <v>0.20176728497912999</v>
      </c>
      <c r="H264" s="17">
        <v>0.172624497438914</v>
      </c>
      <c r="I264" s="17">
        <v>0.17720187144573399</v>
      </c>
      <c r="J264" s="17">
        <v>0.18812495893829401</v>
      </c>
      <c r="K264" s="17"/>
      <c r="L264" s="17">
        <v>0.20512563252421001</v>
      </c>
      <c r="M264" s="17">
        <v>0.18912748311789801</v>
      </c>
      <c r="N264" s="17">
        <v>0.161125135072505</v>
      </c>
      <c r="O264" s="17">
        <v>0.17951513503411501</v>
      </c>
      <c r="P264" s="17"/>
      <c r="Q264" s="17">
        <v>0.219381851689292</v>
      </c>
      <c r="R264" s="17">
        <v>0.16101640623160199</v>
      </c>
      <c r="S264" s="17">
        <v>0.19116573300593101</v>
      </c>
      <c r="T264" s="17">
        <v>0.14856889955962899</v>
      </c>
      <c r="U264" s="17">
        <v>0.13628733299081999</v>
      </c>
      <c r="V264" s="17">
        <v>0.19679418142392799</v>
      </c>
      <c r="W264" s="17">
        <v>0.210452072180348</v>
      </c>
      <c r="X264" s="17">
        <v>0.149402445912142</v>
      </c>
      <c r="Y264" s="17">
        <v>0.215483444085277</v>
      </c>
      <c r="Z264" s="17"/>
      <c r="AA264" s="17">
        <v>0.21519633029291599</v>
      </c>
      <c r="AB264" s="17">
        <v>0.18485731802320801</v>
      </c>
      <c r="AC264" s="17">
        <v>0.144980282132255</v>
      </c>
      <c r="AD264" s="17">
        <v>0.134569389841176</v>
      </c>
      <c r="AE264" s="17">
        <v>9.8772413361773503E-2</v>
      </c>
      <c r="AF264" s="17">
        <v>0.172017691468832</v>
      </c>
      <c r="AG264" s="17">
        <v>0.16735878805332099</v>
      </c>
      <c r="AH264" s="17">
        <v>0.20763318613873699</v>
      </c>
      <c r="AI264" s="17">
        <v>0.23628131830926299</v>
      </c>
      <c r="AJ264" s="17">
        <v>0.17371877932753901</v>
      </c>
      <c r="AK264" s="17">
        <v>0.19996725565168699</v>
      </c>
      <c r="AL264" s="17">
        <v>0.17365951607501101</v>
      </c>
      <c r="AM264" s="17">
        <v>0.177916587252472</v>
      </c>
      <c r="AN264" s="17">
        <v>0.26761899959267699</v>
      </c>
      <c r="AO264" s="17">
        <v>0.127330080097421</v>
      </c>
      <c r="AP264" s="17">
        <v>0.294375204918219</v>
      </c>
      <c r="AQ264" s="17"/>
      <c r="AR264" s="17">
        <v>0.173311624370388</v>
      </c>
      <c r="AS264" s="17">
        <v>0.22638359745015499</v>
      </c>
      <c r="AT264" s="17"/>
      <c r="AU264" s="17">
        <v>0.201881323464324</v>
      </c>
      <c r="AV264" s="17">
        <v>0.17776477041216901</v>
      </c>
      <c r="AW264" s="17"/>
      <c r="AX264" s="17">
        <v>0.108260712257022</v>
      </c>
      <c r="AY264" s="17">
        <v>0.204528515424345</v>
      </c>
      <c r="AZ264" s="17"/>
      <c r="BA264" s="17">
        <v>0.24022504517972201</v>
      </c>
      <c r="BB264" s="17">
        <v>0.13920768749437801</v>
      </c>
      <c r="BC264" s="17">
        <v>0.16369574662551101</v>
      </c>
      <c r="BD264" s="17"/>
      <c r="BE264" s="17">
        <v>0.280735474199931</v>
      </c>
      <c r="BF264" s="17">
        <v>1.5931076723717099E-2</v>
      </c>
      <c r="BG264" s="17">
        <v>0</v>
      </c>
    </row>
    <row r="265" spans="2:59" x14ac:dyDescent="0.3">
      <c r="B265" t="s">
        <v>83</v>
      </c>
      <c r="C265" s="17">
        <v>1.32694041433086E-2</v>
      </c>
      <c r="D265" s="17">
        <v>1.5803770840931999E-2</v>
      </c>
      <c r="E265" s="17">
        <v>1.079460027414E-2</v>
      </c>
      <c r="F265" s="17"/>
      <c r="G265" s="17">
        <v>2.4069532143937498E-2</v>
      </c>
      <c r="H265" s="17">
        <v>1.0882014779698799E-2</v>
      </c>
      <c r="I265" s="17">
        <v>6.6629462387486999E-3</v>
      </c>
      <c r="J265" s="17">
        <v>1.23354383644274E-2</v>
      </c>
      <c r="K265" s="17"/>
      <c r="L265" s="17">
        <v>3.9456478722183297E-3</v>
      </c>
      <c r="M265" s="17">
        <v>6.0369229807966098E-3</v>
      </c>
      <c r="N265" s="17">
        <v>2.00793635332248E-2</v>
      </c>
      <c r="O265" s="17">
        <v>2.4861503395391799E-2</v>
      </c>
      <c r="P265" s="17"/>
      <c r="Q265" s="17">
        <v>1.43953416871043E-2</v>
      </c>
      <c r="R265" s="17">
        <v>2.1174220775048599E-2</v>
      </c>
      <c r="S265" s="17">
        <v>1.15035974710517E-2</v>
      </c>
      <c r="T265" s="17">
        <v>5.4190741686964998E-3</v>
      </c>
      <c r="U265" s="17">
        <v>1.2458343952548301E-2</v>
      </c>
      <c r="V265" s="17">
        <v>1.9720019803499699E-2</v>
      </c>
      <c r="W265" s="17">
        <v>1.9061642530547099E-2</v>
      </c>
      <c r="X265" s="17">
        <v>0</v>
      </c>
      <c r="Y265" s="17">
        <v>6.4071997932073198E-3</v>
      </c>
      <c r="Z265" s="17"/>
      <c r="AA265" s="17">
        <v>0.15783924221516801</v>
      </c>
      <c r="AB265" s="17">
        <v>3.5305912451102199E-2</v>
      </c>
      <c r="AC265" s="17">
        <v>0</v>
      </c>
      <c r="AD265" s="17">
        <v>1.5387211111447001E-2</v>
      </c>
      <c r="AE265" s="17">
        <v>2.0870699271302501E-2</v>
      </c>
      <c r="AF265" s="17">
        <v>1.7999353123470001E-2</v>
      </c>
      <c r="AG265" s="17">
        <v>1.93304296685884E-2</v>
      </c>
      <c r="AH265" s="17">
        <v>8.6488699551783201E-3</v>
      </c>
      <c r="AI265" s="17">
        <v>1.8356665082223202E-2</v>
      </c>
      <c r="AJ265" s="17">
        <v>2.9440292414044601E-2</v>
      </c>
      <c r="AK265" s="17">
        <v>4.93130517296085E-3</v>
      </c>
      <c r="AL265" s="17">
        <v>8.5696033650256194E-3</v>
      </c>
      <c r="AM265" s="17">
        <v>1.02590423637899E-2</v>
      </c>
      <c r="AN265" s="17">
        <v>0</v>
      </c>
      <c r="AO265" s="17">
        <v>0</v>
      </c>
      <c r="AP265" s="17">
        <v>3.9100577909391802E-3</v>
      </c>
      <c r="AQ265" s="17"/>
      <c r="AR265" s="17">
        <v>1.36006405080293E-2</v>
      </c>
      <c r="AS265" s="17">
        <v>1.2067603145286E-2</v>
      </c>
      <c r="AT265" s="17"/>
      <c r="AU265" s="17">
        <v>1.6049127223743399E-2</v>
      </c>
      <c r="AV265" s="17">
        <v>1.22707051908994E-2</v>
      </c>
      <c r="AW265" s="17"/>
      <c r="AX265" s="17">
        <v>2.5828631933066899E-2</v>
      </c>
      <c r="AY265" s="17">
        <v>1.0449918444587E-2</v>
      </c>
      <c r="AZ265" s="17"/>
      <c r="BA265" s="17">
        <v>1.19265759920823E-2</v>
      </c>
      <c r="BB265" s="17">
        <v>1.1666855148049099E-2</v>
      </c>
      <c r="BC265" s="17">
        <v>1.8196685459632898E-2</v>
      </c>
      <c r="BD265" s="17"/>
      <c r="BE265" s="17">
        <v>1.08148097925134E-2</v>
      </c>
      <c r="BF265" s="17">
        <v>1.50592408849287E-2</v>
      </c>
      <c r="BG265" s="17">
        <v>2.5085974895703501E-2</v>
      </c>
    </row>
    <row r="266" spans="2:59" x14ac:dyDescent="0.3">
      <c r="B266" t="s">
        <v>176</v>
      </c>
      <c r="C266" s="17">
        <v>0.27038609674066999</v>
      </c>
      <c r="D266" s="17">
        <v>0.22345589257285001</v>
      </c>
      <c r="E266" s="17">
        <v>0.316235857840026</v>
      </c>
      <c r="F266" s="17"/>
      <c r="G266" s="17">
        <v>0.25120222078672999</v>
      </c>
      <c r="H266" s="17">
        <v>0.25306595743043903</v>
      </c>
      <c r="I266" s="17">
        <v>0.29171897117955298</v>
      </c>
      <c r="J266" s="17">
        <v>0.28697800390024902</v>
      </c>
      <c r="K266" s="17"/>
      <c r="L266" s="17">
        <v>0.25120152999762002</v>
      </c>
      <c r="M266" s="17">
        <v>0.245837019668697</v>
      </c>
      <c r="N266" s="17">
        <v>0.27576832647315502</v>
      </c>
      <c r="O266" s="17">
        <v>0.31235341171927999</v>
      </c>
      <c r="P266" s="17"/>
      <c r="Q266" s="17">
        <v>0.246148354638351</v>
      </c>
      <c r="R266" s="17">
        <v>0.24883182773495699</v>
      </c>
      <c r="S266" s="17">
        <v>0.24278271849730701</v>
      </c>
      <c r="T266" s="17">
        <v>0.28283329553214798</v>
      </c>
      <c r="U266" s="17">
        <v>0.25305461625474401</v>
      </c>
      <c r="V266" s="17">
        <v>0.294863388530545</v>
      </c>
      <c r="W266" s="17">
        <v>0.302679587323682</v>
      </c>
      <c r="X266" s="17">
        <v>0.34222492059712001</v>
      </c>
      <c r="Y266" s="17">
        <v>0.27805021242754202</v>
      </c>
      <c r="Z266" s="17"/>
      <c r="AA266" s="17">
        <v>9.7643323731957707E-2</v>
      </c>
      <c r="AB266" s="17">
        <v>0.31171028476649798</v>
      </c>
      <c r="AC266" s="17">
        <v>0.41131279680506799</v>
      </c>
      <c r="AD266" s="17">
        <v>0.38912114083732502</v>
      </c>
      <c r="AE266" s="17">
        <v>0.26533413626222402</v>
      </c>
      <c r="AF266" s="17">
        <v>0.34537231421731002</v>
      </c>
      <c r="AG266" s="17">
        <v>0.24724199944157499</v>
      </c>
      <c r="AH266" s="17">
        <v>0.23093011991892201</v>
      </c>
      <c r="AI266" s="17">
        <v>0.21045847017747499</v>
      </c>
      <c r="AJ266" s="17">
        <v>0.26354129298407403</v>
      </c>
      <c r="AK266" s="17">
        <v>0.29126325941631298</v>
      </c>
      <c r="AL266" s="17">
        <v>0.23857530683178099</v>
      </c>
      <c r="AM266" s="17">
        <v>0.24872200251283</v>
      </c>
      <c r="AN266" s="17">
        <v>0.204094253110362</v>
      </c>
      <c r="AO266" s="17">
        <v>0.27175878139103998</v>
      </c>
      <c r="AP266" s="17">
        <v>0.17518523429098701</v>
      </c>
      <c r="AQ266" s="17"/>
      <c r="AR266" s="17">
        <v>0.28653333222743399</v>
      </c>
      <c r="AS266" s="17">
        <v>0.21180024750982299</v>
      </c>
      <c r="AT266" s="17"/>
      <c r="AU266" s="17">
        <v>0.319327452895598</v>
      </c>
      <c r="AV266" s="17">
        <v>0.246711321839059</v>
      </c>
      <c r="AW266" s="17"/>
      <c r="AX266" s="17">
        <v>0.457249271565634</v>
      </c>
      <c r="AY266" s="17">
        <v>0.22471254848198999</v>
      </c>
      <c r="AZ266" s="17"/>
      <c r="BA266" s="17">
        <v>0.24448112625961299</v>
      </c>
      <c r="BB266" s="17">
        <v>0.264275961212317</v>
      </c>
      <c r="BC266" s="17">
        <v>0.32495652615178799</v>
      </c>
      <c r="BD266" s="17"/>
      <c r="BE266" s="17">
        <v>0.14064254694058401</v>
      </c>
      <c r="BF266" s="17">
        <v>0.39200706314158501</v>
      </c>
      <c r="BG266" s="17">
        <v>0.81925481326146099</v>
      </c>
    </row>
    <row r="267" spans="2:59" x14ac:dyDescent="0.3">
      <c r="B267" t="s">
        <v>177</v>
      </c>
      <c r="C267" s="17">
        <v>0.50989074488330599</v>
      </c>
      <c r="D267" s="17">
        <v>0.56204417073752599</v>
      </c>
      <c r="E267" s="17">
        <v>0.45908834749699401</v>
      </c>
      <c r="F267" s="17"/>
      <c r="G267" s="17">
        <v>0.54606657465210895</v>
      </c>
      <c r="H267" s="17">
        <v>0.50539057942186205</v>
      </c>
      <c r="I267" s="17">
        <v>0.51664162665372504</v>
      </c>
      <c r="J267" s="17">
        <v>0.47073632662901099</v>
      </c>
      <c r="K267" s="17"/>
      <c r="L267" s="17">
        <v>0.59459232281443997</v>
      </c>
      <c r="M267" s="17">
        <v>0.52949741912840198</v>
      </c>
      <c r="N267" s="17">
        <v>0.48177769329556203</v>
      </c>
      <c r="O267" s="17">
        <v>0.42198998289411499</v>
      </c>
      <c r="P267" s="17"/>
      <c r="Q267" s="17">
        <v>0.52337122804948799</v>
      </c>
      <c r="R267" s="17">
        <v>0.50685136252492902</v>
      </c>
      <c r="S267" s="17">
        <v>0.56688605624966104</v>
      </c>
      <c r="T267" s="17">
        <v>0.477373620512346</v>
      </c>
      <c r="U267" s="17">
        <v>0.52329473814703698</v>
      </c>
      <c r="V267" s="17">
        <v>0.488019833200875</v>
      </c>
      <c r="W267" s="17">
        <v>0.53490552070272301</v>
      </c>
      <c r="X267" s="17">
        <v>0.46315224865233101</v>
      </c>
      <c r="Y267" s="17">
        <v>0.48704260259749199</v>
      </c>
      <c r="Z267" s="17"/>
      <c r="AA267" s="17">
        <v>0.21519633029291599</v>
      </c>
      <c r="AB267" s="17">
        <v>0.47727278892028802</v>
      </c>
      <c r="AC267" s="17">
        <v>0.331485035526837</v>
      </c>
      <c r="AD267" s="17">
        <v>0.40383214154712199</v>
      </c>
      <c r="AE267" s="17">
        <v>0.41776169264004998</v>
      </c>
      <c r="AF267" s="17">
        <v>0.40067199750599197</v>
      </c>
      <c r="AG267" s="17">
        <v>0.52080667879414</v>
      </c>
      <c r="AH267" s="17">
        <v>0.623784027593976</v>
      </c>
      <c r="AI267" s="17">
        <v>0.54448388420670701</v>
      </c>
      <c r="AJ267" s="17">
        <v>0.46596830933091998</v>
      </c>
      <c r="AK267" s="17">
        <v>0.55196832415294805</v>
      </c>
      <c r="AL267" s="17">
        <v>0.49337057521474498</v>
      </c>
      <c r="AM267" s="17">
        <v>0.60219033873622296</v>
      </c>
      <c r="AN267" s="17">
        <v>0.60324473193849304</v>
      </c>
      <c r="AO267" s="17">
        <v>0.57168366842025398</v>
      </c>
      <c r="AP267" s="17">
        <v>0.67576864937890202</v>
      </c>
      <c r="AQ267" s="17"/>
      <c r="AR267" s="17">
        <v>0.48915062704881801</v>
      </c>
      <c r="AS267" s="17">
        <v>0.58514061768520498</v>
      </c>
      <c r="AT267" s="17"/>
      <c r="AU267" s="17">
        <v>0.46309731963211498</v>
      </c>
      <c r="AV267" s="17">
        <v>0.53527211918801798</v>
      </c>
      <c r="AW267" s="17"/>
      <c r="AX267" s="17">
        <v>0.33652700772386401</v>
      </c>
      <c r="AY267" s="17">
        <v>0.55189857308770396</v>
      </c>
      <c r="AZ267" s="17"/>
      <c r="BA267" s="17">
        <v>0.56093683280242901</v>
      </c>
      <c r="BB267" s="17">
        <v>0.49308186440055801</v>
      </c>
      <c r="BC267" s="17">
        <v>0.44944215977970298</v>
      </c>
      <c r="BD267" s="17"/>
      <c r="BE267" s="17">
        <v>0.69486454770461503</v>
      </c>
      <c r="BF267" s="17">
        <v>0.219501587744204</v>
      </c>
      <c r="BG267" s="17">
        <v>5.53243054328343E-2</v>
      </c>
    </row>
    <row r="268" spans="2:59" x14ac:dyDescent="0.3">
      <c r="B268" t="s">
        <v>178</v>
      </c>
      <c r="C268" s="17">
        <v>-0.239504648142637</v>
      </c>
      <c r="D268" s="17">
        <v>-0.33858827816467602</v>
      </c>
      <c r="E268" s="17">
        <v>-0.14285248965696901</v>
      </c>
      <c r="F268" s="17"/>
      <c r="G268" s="17">
        <v>-0.29486435386537901</v>
      </c>
      <c r="H268" s="17">
        <v>-0.25232462199142303</v>
      </c>
      <c r="I268" s="17">
        <v>-0.22492265547417201</v>
      </c>
      <c r="J268" s="17">
        <v>-0.183758322728762</v>
      </c>
      <c r="K268" s="17"/>
      <c r="L268" s="17">
        <v>-0.343390792816821</v>
      </c>
      <c r="M268" s="17">
        <v>-0.283660399459705</v>
      </c>
      <c r="N268" s="17">
        <v>-0.206009366822408</v>
      </c>
      <c r="O268" s="17">
        <v>-0.109636571174836</v>
      </c>
      <c r="P268" s="17"/>
      <c r="Q268" s="17">
        <v>-0.27722287341113699</v>
      </c>
      <c r="R268" s="17">
        <v>-0.25801953478997097</v>
      </c>
      <c r="S268" s="17">
        <v>-0.324103337752354</v>
      </c>
      <c r="T268" s="17">
        <v>-0.19454032498019799</v>
      </c>
      <c r="U268" s="17">
        <v>-0.27024012189229302</v>
      </c>
      <c r="V268" s="17">
        <v>-0.19315644467033</v>
      </c>
      <c r="W268" s="17">
        <v>-0.23222593337904099</v>
      </c>
      <c r="X268" s="17">
        <v>-0.120927328055211</v>
      </c>
      <c r="Y268" s="17">
        <v>-0.208992390169949</v>
      </c>
      <c r="Z268" s="17"/>
      <c r="AA268" s="17">
        <v>-0.117553006560958</v>
      </c>
      <c r="AB268" s="17">
        <v>-0.16556250415379101</v>
      </c>
      <c r="AC268" s="17">
        <v>7.9827761278231296E-2</v>
      </c>
      <c r="AD268" s="17">
        <v>-1.4711000709797299E-2</v>
      </c>
      <c r="AE268" s="17">
        <v>-0.15242755637782601</v>
      </c>
      <c r="AF268" s="17">
        <v>-5.5299683288682198E-2</v>
      </c>
      <c r="AG268" s="17">
        <v>-0.27356467935256501</v>
      </c>
      <c r="AH268" s="17">
        <v>-0.39285390767505401</v>
      </c>
      <c r="AI268" s="17">
        <v>-0.33402541402923203</v>
      </c>
      <c r="AJ268" s="17">
        <v>-0.20242701634684701</v>
      </c>
      <c r="AK268" s="17">
        <v>-0.26070506473663502</v>
      </c>
      <c r="AL268" s="17">
        <v>-0.25479526838296401</v>
      </c>
      <c r="AM268" s="17">
        <v>-0.35346833622339302</v>
      </c>
      <c r="AN268" s="17">
        <v>-0.39915047882813098</v>
      </c>
      <c r="AO268" s="17">
        <v>-0.29992488702921399</v>
      </c>
      <c r="AP268" s="17">
        <v>-0.50058341508791504</v>
      </c>
      <c r="AQ268" s="17"/>
      <c r="AR268" s="17">
        <v>-0.20261729482138299</v>
      </c>
      <c r="AS268" s="17">
        <v>-0.37334037017538202</v>
      </c>
      <c r="AT268" s="17"/>
      <c r="AU268" s="17">
        <v>-0.14376986673651701</v>
      </c>
      <c r="AV268" s="17">
        <v>-0.28856079734895901</v>
      </c>
      <c r="AW268" s="17"/>
      <c r="AX268" s="17">
        <v>0.120722263841769</v>
      </c>
      <c r="AY268" s="17">
        <v>-0.327186024605714</v>
      </c>
      <c r="AZ268" s="17"/>
      <c r="BA268" s="17">
        <v>-0.31645570654281702</v>
      </c>
      <c r="BB268" s="17">
        <v>-0.22880590318824101</v>
      </c>
      <c r="BC268" s="17">
        <v>-0.124485633627916</v>
      </c>
      <c r="BD268" s="17"/>
      <c r="BE268" s="17">
        <v>-0.55422200076403105</v>
      </c>
      <c r="BF268" s="17">
        <v>0.17250547539738101</v>
      </c>
      <c r="BG268" s="17">
        <v>0.76393050782862704</v>
      </c>
    </row>
    <row r="269" spans="2:59" x14ac:dyDescent="0.3"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</row>
    <row r="270" spans="2:59" x14ac:dyDescent="0.3">
      <c r="B270" s="6" t="s">
        <v>222</v>
      </c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</row>
    <row r="271" spans="2:59" x14ac:dyDescent="0.3">
      <c r="B271" s="24" t="s">
        <v>86</v>
      </c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</row>
    <row r="272" spans="2:59" x14ac:dyDescent="0.3">
      <c r="B272" t="s">
        <v>171</v>
      </c>
      <c r="C272" s="17">
        <v>0.201344598561434</v>
      </c>
      <c r="D272" s="17">
        <v>0.23987489577007001</v>
      </c>
      <c r="E272" s="17">
        <v>0.16267508155816399</v>
      </c>
      <c r="F272" s="17"/>
      <c r="G272" s="17">
        <v>0.217689980112834</v>
      </c>
      <c r="H272" s="17">
        <v>0.208238456403466</v>
      </c>
      <c r="I272" s="17">
        <v>0.20777102249754301</v>
      </c>
      <c r="J272" s="17">
        <v>0.16965271220058001</v>
      </c>
      <c r="K272" s="17"/>
      <c r="L272" s="17">
        <v>0.27702724006362001</v>
      </c>
      <c r="M272" s="17">
        <v>0.20767676586359099</v>
      </c>
      <c r="N272" s="17">
        <v>0.165291672550717</v>
      </c>
      <c r="O272" s="17">
        <v>0.14531518544899399</v>
      </c>
      <c r="P272" s="17"/>
      <c r="Q272" s="17">
        <v>0.30529279785908298</v>
      </c>
      <c r="R272" s="17">
        <v>0.149191596496628</v>
      </c>
      <c r="S272" s="17">
        <v>0.13919424902112601</v>
      </c>
      <c r="T272" s="17">
        <v>0.16602033493350099</v>
      </c>
      <c r="U272" s="17">
        <v>0.20441745156063301</v>
      </c>
      <c r="V272" s="17">
        <v>0.167646506486855</v>
      </c>
      <c r="W272" s="17">
        <v>0.21005242788298401</v>
      </c>
      <c r="X272" s="17">
        <v>0.21404736895523299</v>
      </c>
      <c r="Y272" s="17">
        <v>0.227913150970837</v>
      </c>
      <c r="Z272" s="17"/>
      <c r="AA272" s="17">
        <v>4.32690433696932E-2</v>
      </c>
      <c r="AB272" s="17">
        <v>6.3532161598056899E-2</v>
      </c>
      <c r="AC272" s="17">
        <v>0.1232508420346</v>
      </c>
      <c r="AD272" s="17">
        <v>0.155688431065264</v>
      </c>
      <c r="AE272" s="17">
        <v>0.180176794805361</v>
      </c>
      <c r="AF272" s="17">
        <v>0.15436802543730899</v>
      </c>
      <c r="AG272" s="17">
        <v>0.15795642472489599</v>
      </c>
      <c r="AH272" s="17">
        <v>0.21817499041318</v>
      </c>
      <c r="AI272" s="17">
        <v>0.21156350153503201</v>
      </c>
      <c r="AJ272" s="17">
        <v>0.16362375302056201</v>
      </c>
      <c r="AK272" s="17">
        <v>0.220349530110025</v>
      </c>
      <c r="AL272" s="17">
        <v>0.26806402582643202</v>
      </c>
      <c r="AM272" s="17">
        <v>0.281027222182332</v>
      </c>
      <c r="AN272" s="17">
        <v>0.238140203315124</v>
      </c>
      <c r="AO272" s="17">
        <v>0.215467597995981</v>
      </c>
      <c r="AP272" s="17">
        <v>0.34056140521718897</v>
      </c>
      <c r="AQ272" s="17"/>
      <c r="AR272" s="17">
        <v>0.17916588624855601</v>
      </c>
      <c r="AS272" s="17">
        <v>0.28181401989127303</v>
      </c>
      <c r="AT272" s="17"/>
      <c r="AU272" s="17">
        <v>0.20921849916325899</v>
      </c>
      <c r="AV272" s="17">
        <v>0.19962607439846</v>
      </c>
      <c r="AW272" s="17"/>
      <c r="AX272" s="17">
        <v>0.15960309153183899</v>
      </c>
      <c r="AY272" s="17">
        <v>0.21356496120920199</v>
      </c>
      <c r="AZ272" s="17"/>
      <c r="BA272" s="17">
        <v>0.25838929452416798</v>
      </c>
      <c r="BB272" s="17">
        <v>0.194880140079115</v>
      </c>
      <c r="BC272" s="17">
        <v>0.113686049019042</v>
      </c>
      <c r="BD272" s="17"/>
      <c r="BE272" s="17">
        <v>0.28518681779402</v>
      </c>
      <c r="BF272" s="17">
        <v>5.7407304393793102E-2</v>
      </c>
      <c r="BG272" s="17">
        <v>2.9822444974815201E-2</v>
      </c>
    </row>
    <row r="273" spans="2:59" x14ac:dyDescent="0.3">
      <c r="B273" t="s">
        <v>172</v>
      </c>
      <c r="C273" s="17">
        <v>0.43459830177439601</v>
      </c>
      <c r="D273" s="17">
        <v>0.44991565507214798</v>
      </c>
      <c r="E273" s="17">
        <v>0.41992214929327798</v>
      </c>
      <c r="F273" s="17"/>
      <c r="G273" s="17">
        <v>0.425740934435553</v>
      </c>
      <c r="H273" s="17">
        <v>0.45852469157239301</v>
      </c>
      <c r="I273" s="17">
        <v>0.46141177727212701</v>
      </c>
      <c r="J273" s="17">
        <v>0.386895257819594</v>
      </c>
      <c r="K273" s="17"/>
      <c r="L273" s="17">
        <v>0.41649371419679498</v>
      </c>
      <c r="M273" s="17">
        <v>0.47653438593944702</v>
      </c>
      <c r="N273" s="17">
        <v>0.43450043171393998</v>
      </c>
      <c r="O273" s="17">
        <v>0.41154071407647502</v>
      </c>
      <c r="P273" s="17"/>
      <c r="Q273" s="17">
        <v>0.39012394598475097</v>
      </c>
      <c r="R273" s="17">
        <v>0.44650707647440402</v>
      </c>
      <c r="S273" s="17">
        <v>0.44112828866817599</v>
      </c>
      <c r="T273" s="17">
        <v>0.39978003646839999</v>
      </c>
      <c r="U273" s="17">
        <v>0.47437662673762199</v>
      </c>
      <c r="V273" s="17">
        <v>0.51210869822222604</v>
      </c>
      <c r="W273" s="17">
        <v>0.46128014191457201</v>
      </c>
      <c r="X273" s="17">
        <v>0.40400066422652597</v>
      </c>
      <c r="Y273" s="17">
        <v>0.40302342972822203</v>
      </c>
      <c r="Z273" s="17"/>
      <c r="AA273" s="17">
        <v>0.15715285970888501</v>
      </c>
      <c r="AB273" s="17">
        <v>0.53743063075677</v>
      </c>
      <c r="AC273" s="17">
        <v>0.38997904676047002</v>
      </c>
      <c r="AD273" s="17">
        <v>0.35522359833903999</v>
      </c>
      <c r="AE273" s="17">
        <v>0.48064235517234799</v>
      </c>
      <c r="AF273" s="17">
        <v>0.44108159472902397</v>
      </c>
      <c r="AG273" s="17">
        <v>0.49638618472935803</v>
      </c>
      <c r="AH273" s="17">
        <v>0.32665709528748299</v>
      </c>
      <c r="AI273" s="17">
        <v>0.45415408449912797</v>
      </c>
      <c r="AJ273" s="17">
        <v>0.50688949251927595</v>
      </c>
      <c r="AK273" s="17">
        <v>0.492436568547928</v>
      </c>
      <c r="AL273" s="17">
        <v>0.38144399501342702</v>
      </c>
      <c r="AM273" s="17">
        <v>0.46305611763841298</v>
      </c>
      <c r="AN273" s="17">
        <v>0.48968597856513402</v>
      </c>
      <c r="AO273" s="17">
        <v>0.47392264065181899</v>
      </c>
      <c r="AP273" s="17">
        <v>0.36907019342659603</v>
      </c>
      <c r="AQ273" s="17"/>
      <c r="AR273" s="17">
        <v>0.433810444232125</v>
      </c>
      <c r="AS273" s="17">
        <v>0.43745682843827399</v>
      </c>
      <c r="AT273" s="17"/>
      <c r="AU273" s="17">
        <v>0.42144491108089999</v>
      </c>
      <c r="AV273" s="17">
        <v>0.44216758588559901</v>
      </c>
      <c r="AW273" s="17"/>
      <c r="AX273" s="17">
        <v>0.41497524947632702</v>
      </c>
      <c r="AY273" s="17">
        <v>0.43785706464725699</v>
      </c>
      <c r="AZ273" s="17"/>
      <c r="BA273" s="17">
        <v>0.44242632796963099</v>
      </c>
      <c r="BB273" s="17">
        <v>0.44270219371549502</v>
      </c>
      <c r="BC273" s="17">
        <v>0.40789545814636102</v>
      </c>
      <c r="BD273" s="17"/>
      <c r="BE273" s="17">
        <v>0.47488963855711502</v>
      </c>
      <c r="BF273" s="17">
        <v>0.39893281069657399</v>
      </c>
      <c r="BG273" s="17">
        <v>0.25825328903693801</v>
      </c>
    </row>
    <row r="274" spans="2:59" x14ac:dyDescent="0.3">
      <c r="B274" t="s">
        <v>173</v>
      </c>
      <c r="C274" s="17">
        <v>0.23138775175155299</v>
      </c>
      <c r="D274" s="17">
        <v>0.19423777427766201</v>
      </c>
      <c r="E274" s="17">
        <v>0.26854574064766501</v>
      </c>
      <c r="F274" s="17"/>
      <c r="G274" s="17">
        <v>0.21124854056199699</v>
      </c>
      <c r="H274" s="17">
        <v>0.225803019664779</v>
      </c>
      <c r="I274" s="17">
        <v>0.22757480550150899</v>
      </c>
      <c r="J274" s="17">
        <v>0.26326372712636298</v>
      </c>
      <c r="K274" s="17"/>
      <c r="L274" s="17">
        <v>0.20327551227837601</v>
      </c>
      <c r="M274" s="17">
        <v>0.20654567479628699</v>
      </c>
      <c r="N274" s="17">
        <v>0.24601586171280401</v>
      </c>
      <c r="O274" s="17">
        <v>0.27506886052080598</v>
      </c>
      <c r="P274" s="17"/>
      <c r="Q274" s="17">
        <v>0.21374141009512099</v>
      </c>
      <c r="R274" s="17">
        <v>0.25657018475224702</v>
      </c>
      <c r="S274" s="17">
        <v>0.27659293926343598</v>
      </c>
      <c r="T274" s="17">
        <v>0.26890417767595598</v>
      </c>
      <c r="U274" s="17">
        <v>0.20619323161858899</v>
      </c>
      <c r="V274" s="17">
        <v>0.221345507403196</v>
      </c>
      <c r="W274" s="17">
        <v>0.18202278387815601</v>
      </c>
      <c r="X274" s="17">
        <v>0.22418182402231199</v>
      </c>
      <c r="Y274" s="17">
        <v>0.221437548966022</v>
      </c>
      <c r="Z274" s="17"/>
      <c r="AA274" s="17">
        <v>0.35903397452740099</v>
      </c>
      <c r="AB274" s="17">
        <v>0.30862006676975301</v>
      </c>
      <c r="AC274" s="17">
        <v>0.32940004011652102</v>
      </c>
      <c r="AD274" s="17">
        <v>0.30028440105291998</v>
      </c>
      <c r="AE274" s="17">
        <v>0.21702558817884199</v>
      </c>
      <c r="AF274" s="17">
        <v>0.26767688476344897</v>
      </c>
      <c r="AG274" s="17">
        <v>0.200400199659374</v>
      </c>
      <c r="AH274" s="17">
        <v>0.222536037656616</v>
      </c>
      <c r="AI274" s="17">
        <v>0.249127692373461</v>
      </c>
      <c r="AJ274" s="17">
        <v>0.24359516189297101</v>
      </c>
      <c r="AK274" s="17">
        <v>0.162293149856064</v>
      </c>
      <c r="AL274" s="17">
        <v>0.24749422824110701</v>
      </c>
      <c r="AM274" s="17">
        <v>0.157599765480128</v>
      </c>
      <c r="AN274" s="17">
        <v>0.19911445369564701</v>
      </c>
      <c r="AO274" s="17">
        <v>0.22130537423576899</v>
      </c>
      <c r="AP274" s="17">
        <v>0.18294572091108199</v>
      </c>
      <c r="AQ274" s="17"/>
      <c r="AR274" s="17">
        <v>0.24444631705563699</v>
      </c>
      <c r="AS274" s="17">
        <v>0.184008301646715</v>
      </c>
      <c r="AT274" s="17"/>
      <c r="AU274" s="17">
        <v>0.24048632852663501</v>
      </c>
      <c r="AV274" s="17">
        <v>0.22582299171871001</v>
      </c>
      <c r="AW274" s="17"/>
      <c r="AX274" s="17">
        <v>0.26590913327739102</v>
      </c>
      <c r="AY274" s="17">
        <v>0.223638417419456</v>
      </c>
      <c r="AZ274" s="17"/>
      <c r="BA274" s="17">
        <v>0.18776121354442099</v>
      </c>
      <c r="BB274" s="17">
        <v>0.24030976740559401</v>
      </c>
      <c r="BC274" s="17">
        <v>0.29193454958326098</v>
      </c>
      <c r="BD274" s="17"/>
      <c r="BE274" s="17">
        <v>0.16681563686119899</v>
      </c>
      <c r="BF274" s="17">
        <v>0.33827542014329898</v>
      </c>
      <c r="BG274" s="17">
        <v>0.37460863450317899</v>
      </c>
    </row>
    <row r="275" spans="2:59" x14ac:dyDescent="0.3">
      <c r="B275" t="s">
        <v>174</v>
      </c>
      <c r="C275" s="17">
        <v>7.1226745195621097E-2</v>
      </c>
      <c r="D275" s="17">
        <v>5.1226954456770099E-2</v>
      </c>
      <c r="E275" s="17">
        <v>9.1459813167202406E-2</v>
      </c>
      <c r="F275" s="17"/>
      <c r="G275" s="17">
        <v>5.5018922722988799E-2</v>
      </c>
      <c r="H275" s="17">
        <v>6.4373411375986997E-2</v>
      </c>
      <c r="I275" s="17">
        <v>5.5544071295907001E-2</v>
      </c>
      <c r="J275" s="17">
        <v>0.112324618697458</v>
      </c>
      <c r="K275" s="17"/>
      <c r="L275" s="17">
        <v>6.0511770920348699E-2</v>
      </c>
      <c r="M275" s="17">
        <v>7.17274717357715E-2</v>
      </c>
      <c r="N275" s="17">
        <v>8.1401018459098903E-2</v>
      </c>
      <c r="O275" s="17">
        <v>7.3446826334219298E-2</v>
      </c>
      <c r="P275" s="17"/>
      <c r="Q275" s="17">
        <v>4.00507998203894E-2</v>
      </c>
      <c r="R275" s="17">
        <v>6.99028349600717E-2</v>
      </c>
      <c r="S275" s="17">
        <v>6.0068216047754301E-2</v>
      </c>
      <c r="T275" s="17">
        <v>9.0020637747683693E-2</v>
      </c>
      <c r="U275" s="17">
        <v>9.3455648550675605E-2</v>
      </c>
      <c r="V275" s="17">
        <v>7.2106258341329096E-2</v>
      </c>
      <c r="W275" s="17">
        <v>6.5938119509922899E-2</v>
      </c>
      <c r="X275" s="17">
        <v>0.14670102580161901</v>
      </c>
      <c r="Y275" s="17">
        <v>6.2759122542964799E-2</v>
      </c>
      <c r="Z275" s="17"/>
      <c r="AA275" s="17">
        <v>0.28270488017885398</v>
      </c>
      <c r="AB275" s="17">
        <v>0</v>
      </c>
      <c r="AC275" s="17">
        <v>5.8151419041846897E-2</v>
      </c>
      <c r="AD275" s="17">
        <v>0.14523986736310501</v>
      </c>
      <c r="AE275" s="17">
        <v>5.8747084839812398E-2</v>
      </c>
      <c r="AF275" s="17">
        <v>9.1032899949388305E-2</v>
      </c>
      <c r="AG275" s="17">
        <v>8.0732334257516594E-2</v>
      </c>
      <c r="AH275" s="17">
        <v>0.110024286746918</v>
      </c>
      <c r="AI275" s="17">
        <v>5.1516472911957101E-2</v>
      </c>
      <c r="AJ275" s="17">
        <v>5.8279093935175698E-2</v>
      </c>
      <c r="AK275" s="17">
        <v>5.6895512857862901E-2</v>
      </c>
      <c r="AL275" s="17">
        <v>2.0292077664636501E-2</v>
      </c>
      <c r="AM275" s="17">
        <v>5.5414594434119599E-2</v>
      </c>
      <c r="AN275" s="17">
        <v>3.8395094004521402E-2</v>
      </c>
      <c r="AO275" s="17">
        <v>3.9571869575521203E-2</v>
      </c>
      <c r="AP275" s="17">
        <v>8.8674292072278907E-2</v>
      </c>
      <c r="AQ275" s="17"/>
      <c r="AR275" s="17">
        <v>7.6738326692959297E-2</v>
      </c>
      <c r="AS275" s="17">
        <v>5.12294717991158E-2</v>
      </c>
      <c r="AT275" s="17"/>
      <c r="AU275" s="17">
        <v>7.4498184497943196E-2</v>
      </c>
      <c r="AV275" s="17">
        <v>6.9052516622901697E-2</v>
      </c>
      <c r="AW275" s="17"/>
      <c r="AX275" s="17">
        <v>7.76041776960745E-2</v>
      </c>
      <c r="AY275" s="17">
        <v>6.8754402991370006E-2</v>
      </c>
      <c r="AZ275" s="17"/>
      <c r="BA275" s="17">
        <v>6.4863060517001497E-2</v>
      </c>
      <c r="BB275" s="17">
        <v>6.2315398962001903E-2</v>
      </c>
      <c r="BC275" s="17">
        <v>9.6726369893127898E-2</v>
      </c>
      <c r="BD275" s="17"/>
      <c r="BE275" s="17">
        <v>3.9115593213212403E-2</v>
      </c>
      <c r="BF275" s="17">
        <v>0.11079222037198801</v>
      </c>
      <c r="BG275" s="17">
        <v>0.180539943708239</v>
      </c>
    </row>
    <row r="276" spans="2:59" x14ac:dyDescent="0.3">
      <c r="B276" t="s">
        <v>175</v>
      </c>
      <c r="C276" s="17">
        <v>2.3251870931195899E-2</v>
      </c>
      <c r="D276" s="17">
        <v>2.5200577223471899E-2</v>
      </c>
      <c r="E276" s="17">
        <v>2.14011251514944E-2</v>
      </c>
      <c r="F276" s="17"/>
      <c r="G276" s="17">
        <v>1.4902273272112E-2</v>
      </c>
      <c r="H276" s="17">
        <v>1.6421241249231801E-2</v>
      </c>
      <c r="I276" s="17">
        <v>1.5542070647478199E-2</v>
      </c>
      <c r="J276" s="17">
        <v>4.7498443120164199E-2</v>
      </c>
      <c r="K276" s="17"/>
      <c r="L276" s="17">
        <v>2.05883021255059E-2</v>
      </c>
      <c r="M276" s="17">
        <v>2.1035495869390301E-2</v>
      </c>
      <c r="N276" s="17">
        <v>1.55201735724248E-2</v>
      </c>
      <c r="O276" s="17">
        <v>3.3274192835464803E-2</v>
      </c>
      <c r="P276" s="17"/>
      <c r="Q276" s="17">
        <v>2.0967091824975501E-2</v>
      </c>
      <c r="R276" s="17">
        <v>2.6253263620034901E-2</v>
      </c>
      <c r="S276" s="17">
        <v>1.55348134576882E-2</v>
      </c>
      <c r="T276" s="17">
        <v>2.3199912351385601E-2</v>
      </c>
      <c r="U276" s="17">
        <v>7.9759755412605396E-3</v>
      </c>
      <c r="V276" s="17">
        <v>1.80732795495019E-2</v>
      </c>
      <c r="W276" s="17">
        <v>2.3220081719730098E-2</v>
      </c>
      <c r="X276" s="17">
        <v>1.1069116994309699E-2</v>
      </c>
      <c r="Y276" s="17">
        <v>4.7610672446570697E-2</v>
      </c>
      <c r="Z276" s="17"/>
      <c r="AA276" s="17">
        <v>0</v>
      </c>
      <c r="AB276" s="17">
        <v>2.74883201750123E-2</v>
      </c>
      <c r="AC276" s="17">
        <v>3.6593296133718201E-2</v>
      </c>
      <c r="AD276" s="17">
        <v>2.2714886656845401E-2</v>
      </c>
      <c r="AE276" s="17">
        <v>1.98973082461106E-2</v>
      </c>
      <c r="AF276" s="17">
        <v>0</v>
      </c>
      <c r="AG276" s="17">
        <v>2.46082216001129E-2</v>
      </c>
      <c r="AH276" s="17">
        <v>7.17110277524107E-2</v>
      </c>
      <c r="AI276" s="17">
        <v>7.69897788919681E-3</v>
      </c>
      <c r="AJ276" s="17">
        <v>7.8382584173989495E-3</v>
      </c>
      <c r="AK276" s="17">
        <v>1.7338055899873701E-2</v>
      </c>
      <c r="AL276" s="17">
        <v>5.0568867389770199E-2</v>
      </c>
      <c r="AM276" s="17">
        <v>0</v>
      </c>
      <c r="AN276" s="17">
        <v>2.5482808240166299E-2</v>
      </c>
      <c r="AO276" s="17">
        <v>1.1371170284061E-2</v>
      </c>
      <c r="AP276" s="17">
        <v>8.3817453771599104E-3</v>
      </c>
      <c r="AQ276" s="17"/>
      <c r="AR276" s="17">
        <v>2.3066276642991601E-2</v>
      </c>
      <c r="AS276" s="17">
        <v>2.3925249293439602E-2</v>
      </c>
      <c r="AT276" s="17"/>
      <c r="AU276" s="17">
        <v>2.1691870287898998E-2</v>
      </c>
      <c r="AV276" s="17">
        <v>2.35186321781557E-2</v>
      </c>
      <c r="AW276" s="17"/>
      <c r="AX276" s="17">
        <v>3.1355073348864802E-2</v>
      </c>
      <c r="AY276" s="17">
        <v>2.1021501608715701E-2</v>
      </c>
      <c r="AZ276" s="17"/>
      <c r="BA276" s="17">
        <v>1.7595894238391599E-2</v>
      </c>
      <c r="BB276" s="17">
        <v>2.2305339660989399E-2</v>
      </c>
      <c r="BC276" s="17">
        <v>3.4534068441600202E-2</v>
      </c>
      <c r="BD276" s="17"/>
      <c r="BE276" s="17">
        <v>9.7939150142544104E-3</v>
      </c>
      <c r="BF276" s="17">
        <v>3.2975364731560201E-2</v>
      </c>
      <c r="BG276" s="17">
        <v>8.8290902483360995E-2</v>
      </c>
    </row>
    <row r="277" spans="2:59" x14ac:dyDescent="0.3">
      <c r="B277" t="s">
        <v>83</v>
      </c>
      <c r="C277" s="17">
        <v>3.81907317858E-2</v>
      </c>
      <c r="D277" s="17">
        <v>3.9544143199877903E-2</v>
      </c>
      <c r="E277" s="17">
        <v>3.5996090182195802E-2</v>
      </c>
      <c r="F277" s="17"/>
      <c r="G277" s="17">
        <v>7.53993488945148E-2</v>
      </c>
      <c r="H277" s="17">
        <v>2.66391797341426E-2</v>
      </c>
      <c r="I277" s="17">
        <v>3.2156252785435803E-2</v>
      </c>
      <c r="J277" s="17">
        <v>2.03652410358411E-2</v>
      </c>
      <c r="K277" s="17"/>
      <c r="L277" s="17">
        <v>2.2103460415354499E-2</v>
      </c>
      <c r="M277" s="17">
        <v>1.6480205795513E-2</v>
      </c>
      <c r="N277" s="17">
        <v>5.7270841991014301E-2</v>
      </c>
      <c r="O277" s="17">
        <v>6.1354220784041E-2</v>
      </c>
      <c r="P277" s="17"/>
      <c r="Q277" s="17">
        <v>2.9823954415680799E-2</v>
      </c>
      <c r="R277" s="17">
        <v>5.1575043696614302E-2</v>
      </c>
      <c r="S277" s="17">
        <v>6.7481493541819093E-2</v>
      </c>
      <c r="T277" s="17">
        <v>5.2074900823072701E-2</v>
      </c>
      <c r="U277" s="17">
        <v>1.35810659912197E-2</v>
      </c>
      <c r="V277" s="17">
        <v>8.7197499968921406E-3</v>
      </c>
      <c r="W277" s="17">
        <v>5.7486445094635602E-2</v>
      </c>
      <c r="X277" s="17">
        <v>0</v>
      </c>
      <c r="Y277" s="17">
        <v>3.7256075345384103E-2</v>
      </c>
      <c r="Z277" s="17"/>
      <c r="AA277" s="17">
        <v>0.15783924221516801</v>
      </c>
      <c r="AB277" s="17">
        <v>6.2928820700407506E-2</v>
      </c>
      <c r="AC277" s="17">
        <v>6.2625355912843794E-2</v>
      </c>
      <c r="AD277" s="17">
        <v>2.08488155228258E-2</v>
      </c>
      <c r="AE277" s="17">
        <v>4.3510868757525897E-2</v>
      </c>
      <c r="AF277" s="17">
        <v>4.5840595120829497E-2</v>
      </c>
      <c r="AG277" s="17">
        <v>3.9916635028741897E-2</v>
      </c>
      <c r="AH277" s="17">
        <v>5.0896562143391499E-2</v>
      </c>
      <c r="AI277" s="17">
        <v>2.59392707912246E-2</v>
      </c>
      <c r="AJ277" s="17">
        <v>1.9774240214616701E-2</v>
      </c>
      <c r="AK277" s="17">
        <v>5.0687182728246301E-2</v>
      </c>
      <c r="AL277" s="17">
        <v>3.21368058646277E-2</v>
      </c>
      <c r="AM277" s="17">
        <v>4.2902300265007902E-2</v>
      </c>
      <c r="AN277" s="17">
        <v>9.1814621794071398E-3</v>
      </c>
      <c r="AO277" s="17">
        <v>3.83613472568489E-2</v>
      </c>
      <c r="AP277" s="17">
        <v>1.03666429956943E-2</v>
      </c>
      <c r="AQ277" s="17"/>
      <c r="AR277" s="17">
        <v>4.27727491277302E-2</v>
      </c>
      <c r="AS277" s="17">
        <v>2.15661289311825E-2</v>
      </c>
      <c r="AT277" s="17"/>
      <c r="AU277" s="17">
        <v>3.2660206443363399E-2</v>
      </c>
      <c r="AV277" s="17">
        <v>3.9812199196173702E-2</v>
      </c>
      <c r="AW277" s="17"/>
      <c r="AX277" s="17">
        <v>5.0553274669503302E-2</v>
      </c>
      <c r="AY277" s="17">
        <v>3.5163652123999703E-2</v>
      </c>
      <c r="AZ277" s="17"/>
      <c r="BA277" s="17">
        <v>2.8964209206386999E-2</v>
      </c>
      <c r="BB277" s="17">
        <v>3.7487160176805603E-2</v>
      </c>
      <c r="BC277" s="17">
        <v>5.5223504916607102E-2</v>
      </c>
      <c r="BD277" s="17"/>
      <c r="BE277" s="17">
        <v>2.4198398560199699E-2</v>
      </c>
      <c r="BF277" s="17">
        <v>6.1616879662785798E-2</v>
      </c>
      <c r="BG277" s="17">
        <v>6.8484785293467798E-2</v>
      </c>
    </row>
    <row r="278" spans="2:59" x14ac:dyDescent="0.3">
      <c r="B278" t="s">
        <v>176</v>
      </c>
      <c r="C278" s="17">
        <v>0.63594290033583001</v>
      </c>
      <c r="D278" s="17">
        <v>0.68979055084221796</v>
      </c>
      <c r="E278" s="17">
        <v>0.58259723085144199</v>
      </c>
      <c r="F278" s="17"/>
      <c r="G278" s="17">
        <v>0.64343091454838797</v>
      </c>
      <c r="H278" s="17">
        <v>0.66676314797586</v>
      </c>
      <c r="I278" s="17">
        <v>0.66918279976966999</v>
      </c>
      <c r="J278" s="17">
        <v>0.55654797002017398</v>
      </c>
      <c r="K278" s="17"/>
      <c r="L278" s="17">
        <v>0.69352095426041505</v>
      </c>
      <c r="M278" s="17">
        <v>0.68421115180303804</v>
      </c>
      <c r="N278" s="17">
        <v>0.59979210426465801</v>
      </c>
      <c r="O278" s="17">
        <v>0.55685589952546899</v>
      </c>
      <c r="P278" s="17"/>
      <c r="Q278" s="17">
        <v>0.69541674384383301</v>
      </c>
      <c r="R278" s="17">
        <v>0.59569867297103196</v>
      </c>
      <c r="S278" s="17">
        <v>0.58032253768930198</v>
      </c>
      <c r="T278" s="17">
        <v>0.56580037140190198</v>
      </c>
      <c r="U278" s="17">
        <v>0.678794078298255</v>
      </c>
      <c r="V278" s="17">
        <v>0.67975520470908102</v>
      </c>
      <c r="W278" s="17">
        <v>0.67133256979755596</v>
      </c>
      <c r="X278" s="17">
        <v>0.61804803318175905</v>
      </c>
      <c r="Y278" s="17">
        <v>0.630936580699059</v>
      </c>
      <c r="Z278" s="17"/>
      <c r="AA278" s="17">
        <v>0.20042190307857799</v>
      </c>
      <c r="AB278" s="17">
        <v>0.60096279235482697</v>
      </c>
      <c r="AC278" s="17">
        <v>0.51322988879507003</v>
      </c>
      <c r="AD278" s="17">
        <v>0.51091202940430402</v>
      </c>
      <c r="AE278" s="17">
        <v>0.66081914997770896</v>
      </c>
      <c r="AF278" s="17">
        <v>0.59544962016633296</v>
      </c>
      <c r="AG278" s="17">
        <v>0.65434260945425504</v>
      </c>
      <c r="AH278" s="17">
        <v>0.54483208570066399</v>
      </c>
      <c r="AI278" s="17">
        <v>0.66571758603415998</v>
      </c>
      <c r="AJ278" s="17">
        <v>0.67051324553983704</v>
      </c>
      <c r="AK278" s="17">
        <v>0.71278609865795295</v>
      </c>
      <c r="AL278" s="17">
        <v>0.64950802083985903</v>
      </c>
      <c r="AM278" s="17">
        <v>0.74408333982074504</v>
      </c>
      <c r="AN278" s="17">
        <v>0.72782618188025805</v>
      </c>
      <c r="AO278" s="17">
        <v>0.68939023864780002</v>
      </c>
      <c r="AP278" s="17">
        <v>0.709631598643785</v>
      </c>
      <c r="AQ278" s="17"/>
      <c r="AR278" s="17">
        <v>0.61297633048068201</v>
      </c>
      <c r="AS278" s="17">
        <v>0.71927084832954702</v>
      </c>
      <c r="AT278" s="17"/>
      <c r="AU278" s="17">
        <v>0.63066341024415895</v>
      </c>
      <c r="AV278" s="17">
        <v>0.64179366028405904</v>
      </c>
      <c r="AW278" s="17"/>
      <c r="AX278" s="17">
        <v>0.57457834100816596</v>
      </c>
      <c r="AY278" s="17">
        <v>0.65142202585645903</v>
      </c>
      <c r="AZ278" s="17"/>
      <c r="BA278" s="17">
        <v>0.70081562249379903</v>
      </c>
      <c r="BB278" s="17">
        <v>0.63758233379460905</v>
      </c>
      <c r="BC278" s="17">
        <v>0.52158150716540397</v>
      </c>
      <c r="BD278" s="17"/>
      <c r="BE278" s="17">
        <v>0.76007645635113497</v>
      </c>
      <c r="BF278" s="17">
        <v>0.45634011509036698</v>
      </c>
      <c r="BG278" s="17">
        <v>0.28807573401175401</v>
      </c>
    </row>
    <row r="279" spans="2:59" x14ac:dyDescent="0.3">
      <c r="B279" t="s">
        <v>177</v>
      </c>
      <c r="C279" s="17">
        <v>9.4478616126817003E-2</v>
      </c>
      <c r="D279" s="17">
        <v>7.6427531680241995E-2</v>
      </c>
      <c r="E279" s="17">
        <v>0.11286093831869699</v>
      </c>
      <c r="F279" s="17"/>
      <c r="G279" s="17">
        <v>6.9921195995100896E-2</v>
      </c>
      <c r="H279" s="17">
        <v>8.0794652625218705E-2</v>
      </c>
      <c r="I279" s="17">
        <v>7.1086141943385195E-2</v>
      </c>
      <c r="J279" s="17">
        <v>0.15982306181762199</v>
      </c>
      <c r="K279" s="17"/>
      <c r="L279" s="17">
        <v>8.1100073045854607E-2</v>
      </c>
      <c r="M279" s="17">
        <v>9.2762967605161895E-2</v>
      </c>
      <c r="N279" s="17">
        <v>9.6921192031523704E-2</v>
      </c>
      <c r="O279" s="17">
        <v>0.106721019169684</v>
      </c>
      <c r="P279" s="17"/>
      <c r="Q279" s="17">
        <v>6.1017891645364898E-2</v>
      </c>
      <c r="R279" s="17">
        <v>9.6156098580106597E-2</v>
      </c>
      <c r="S279" s="17">
        <v>7.5603029505442496E-2</v>
      </c>
      <c r="T279" s="17">
        <v>0.11322055009906901</v>
      </c>
      <c r="U279" s="17">
        <v>0.101431624091936</v>
      </c>
      <c r="V279" s="17">
        <v>9.0179537890830899E-2</v>
      </c>
      <c r="W279" s="17">
        <v>8.9158201229652997E-2</v>
      </c>
      <c r="X279" s="17">
        <v>0.15777014279592899</v>
      </c>
      <c r="Y279" s="17">
        <v>0.110369794989536</v>
      </c>
      <c r="Z279" s="17"/>
      <c r="AA279" s="17">
        <v>0.28270488017885398</v>
      </c>
      <c r="AB279" s="17">
        <v>2.74883201750123E-2</v>
      </c>
      <c r="AC279" s="17">
        <v>9.4744715175565097E-2</v>
      </c>
      <c r="AD279" s="17">
        <v>0.16795475401995</v>
      </c>
      <c r="AE279" s="17">
        <v>7.8644393085923095E-2</v>
      </c>
      <c r="AF279" s="17">
        <v>9.1032899949388305E-2</v>
      </c>
      <c r="AG279" s="17">
        <v>0.10534055585763</v>
      </c>
      <c r="AH279" s="17">
        <v>0.181735314499329</v>
      </c>
      <c r="AI279" s="17">
        <v>5.9215450801153903E-2</v>
      </c>
      <c r="AJ279" s="17">
        <v>6.6117352352574599E-2</v>
      </c>
      <c r="AK279" s="17">
        <v>7.4233568757736595E-2</v>
      </c>
      <c r="AL279" s="17">
        <v>7.0860945054406793E-2</v>
      </c>
      <c r="AM279" s="17">
        <v>5.5414594434119599E-2</v>
      </c>
      <c r="AN279" s="17">
        <v>6.3877902244687701E-2</v>
      </c>
      <c r="AO279" s="17">
        <v>5.09430398595822E-2</v>
      </c>
      <c r="AP279" s="17">
        <v>9.7056037449438803E-2</v>
      </c>
      <c r="AQ279" s="17"/>
      <c r="AR279" s="17">
        <v>9.9804603335950995E-2</v>
      </c>
      <c r="AS279" s="17">
        <v>7.5154721092555402E-2</v>
      </c>
      <c r="AT279" s="17"/>
      <c r="AU279" s="17">
        <v>9.6190054785842194E-2</v>
      </c>
      <c r="AV279" s="17">
        <v>9.2571148801057407E-2</v>
      </c>
      <c r="AW279" s="17"/>
      <c r="AX279" s="17">
        <v>0.108959251044939</v>
      </c>
      <c r="AY279" s="17">
        <v>8.9775904600085693E-2</v>
      </c>
      <c r="AZ279" s="17"/>
      <c r="BA279" s="17">
        <v>8.2458954755393096E-2</v>
      </c>
      <c r="BB279" s="17">
        <v>8.4620738622991298E-2</v>
      </c>
      <c r="BC279" s="17">
        <v>0.131260438334728</v>
      </c>
      <c r="BD279" s="17"/>
      <c r="BE279" s="17">
        <v>4.89095082274668E-2</v>
      </c>
      <c r="BF279" s="17">
        <v>0.14376758510354801</v>
      </c>
      <c r="BG279" s="17">
        <v>0.26883084619160003</v>
      </c>
    </row>
    <row r="280" spans="2:59" x14ac:dyDescent="0.3">
      <c r="B280" t="s">
        <v>178</v>
      </c>
      <c r="C280" s="17">
        <v>0.54146428420901305</v>
      </c>
      <c r="D280" s="17">
        <v>0.613363019161976</v>
      </c>
      <c r="E280" s="17">
        <v>0.46973629253274501</v>
      </c>
      <c r="F280" s="17"/>
      <c r="G280" s="17">
        <v>0.57350971855328703</v>
      </c>
      <c r="H280" s="17">
        <v>0.58596849535064099</v>
      </c>
      <c r="I280" s="17">
        <v>0.59809665782628396</v>
      </c>
      <c r="J280" s="17">
        <v>0.39672490820255202</v>
      </c>
      <c r="K280" s="17"/>
      <c r="L280" s="17">
        <v>0.61242088121455995</v>
      </c>
      <c r="M280" s="17">
        <v>0.59144818419787604</v>
      </c>
      <c r="N280" s="17">
        <v>0.50287091223313396</v>
      </c>
      <c r="O280" s="17">
        <v>0.45013488035578503</v>
      </c>
      <c r="P280" s="17"/>
      <c r="Q280" s="17">
        <v>0.63439885219846903</v>
      </c>
      <c r="R280" s="17">
        <v>0.49954257439092598</v>
      </c>
      <c r="S280" s="17">
        <v>0.50471950818385902</v>
      </c>
      <c r="T280" s="17">
        <v>0.45257982130283197</v>
      </c>
      <c r="U280" s="17">
        <v>0.57736245420631904</v>
      </c>
      <c r="V280" s="17">
        <v>0.58957566681825002</v>
      </c>
      <c r="W280" s="17">
        <v>0.58217436856790294</v>
      </c>
      <c r="X280" s="17">
        <v>0.46027789038583</v>
      </c>
      <c r="Y280" s="17">
        <v>0.52056678570952297</v>
      </c>
      <c r="Z280" s="17"/>
      <c r="AA280" s="17">
        <v>-8.2282977100275795E-2</v>
      </c>
      <c r="AB280" s="17">
        <v>0.57347447217981495</v>
      </c>
      <c r="AC280" s="17">
        <v>0.41848517361950499</v>
      </c>
      <c r="AD280" s="17">
        <v>0.342957275384354</v>
      </c>
      <c r="AE280" s="17">
        <v>0.58217475689178599</v>
      </c>
      <c r="AF280" s="17">
        <v>0.50441672021694495</v>
      </c>
      <c r="AG280" s="17">
        <v>0.54900205359662502</v>
      </c>
      <c r="AH280" s="17">
        <v>0.36309677120133399</v>
      </c>
      <c r="AI280" s="17">
        <v>0.606502135233006</v>
      </c>
      <c r="AJ280" s="17">
        <v>0.60439589318726294</v>
      </c>
      <c r="AK280" s="17">
        <v>0.63855252990021605</v>
      </c>
      <c r="AL280" s="17">
        <v>0.57864707578545205</v>
      </c>
      <c r="AM280" s="17">
        <v>0.68866874538662504</v>
      </c>
      <c r="AN280" s="17">
        <v>0.66394827963557101</v>
      </c>
      <c r="AO280" s="17">
        <v>0.63844719878821798</v>
      </c>
      <c r="AP280" s="17">
        <v>0.61257556119434697</v>
      </c>
      <c r="AQ280" s="17"/>
      <c r="AR280" s="17">
        <v>0.51317172714473103</v>
      </c>
      <c r="AS280" s="17">
        <v>0.64411612723699097</v>
      </c>
      <c r="AT280" s="17"/>
      <c r="AU280" s="17">
        <v>0.53447335545831698</v>
      </c>
      <c r="AV280" s="17">
        <v>0.54922251148300105</v>
      </c>
      <c r="AW280" s="17"/>
      <c r="AX280" s="17">
        <v>0.46561908996322698</v>
      </c>
      <c r="AY280" s="17">
        <v>0.56164612125637303</v>
      </c>
      <c r="AZ280" s="17"/>
      <c r="BA280" s="17">
        <v>0.61835666773840503</v>
      </c>
      <c r="BB280" s="17">
        <v>0.55296159517161803</v>
      </c>
      <c r="BC280" s="17">
        <v>0.39032106883067502</v>
      </c>
      <c r="BD280" s="17"/>
      <c r="BE280" s="17">
        <v>0.71116694812366799</v>
      </c>
      <c r="BF280" s="17">
        <v>0.312572529986819</v>
      </c>
      <c r="BG280" s="17">
        <v>1.92448878201536E-2</v>
      </c>
    </row>
    <row r="281" spans="2:59" x14ac:dyDescent="0.3"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</row>
    <row r="282" spans="2:59" x14ac:dyDescent="0.3">
      <c r="B282" s="6" t="s">
        <v>223</v>
      </c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</row>
    <row r="283" spans="2:59" x14ac:dyDescent="0.3">
      <c r="B283" s="24" t="s">
        <v>86</v>
      </c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</row>
    <row r="284" spans="2:59" x14ac:dyDescent="0.3">
      <c r="B284" t="s">
        <v>171</v>
      </c>
      <c r="C284" s="17">
        <v>2.6142681799684001E-2</v>
      </c>
      <c r="D284" s="17">
        <v>3.0433833818236E-2</v>
      </c>
      <c r="E284" s="17">
        <v>2.19670717286829E-2</v>
      </c>
      <c r="F284" s="17"/>
      <c r="G284" s="17">
        <v>1.4970846753286001E-2</v>
      </c>
      <c r="H284" s="17">
        <v>3.36925960012327E-2</v>
      </c>
      <c r="I284" s="17">
        <v>3.0452939154316499E-2</v>
      </c>
      <c r="J284" s="17">
        <v>2.4630109514077701E-2</v>
      </c>
      <c r="K284" s="17"/>
      <c r="L284" s="17">
        <v>3.4936283840093597E-2</v>
      </c>
      <c r="M284" s="17">
        <v>2.0891386557961699E-2</v>
      </c>
      <c r="N284" s="17">
        <v>3.0030517384928401E-2</v>
      </c>
      <c r="O284" s="17">
        <v>1.87450133096147E-2</v>
      </c>
      <c r="P284" s="17"/>
      <c r="Q284" s="17">
        <v>6.0379074697789102E-2</v>
      </c>
      <c r="R284" s="17">
        <v>2.1183593003588401E-2</v>
      </c>
      <c r="S284" s="17">
        <v>5.3524794446132701E-3</v>
      </c>
      <c r="T284" s="17">
        <v>1.3097403231892801E-2</v>
      </c>
      <c r="U284" s="17">
        <v>9.8785426912132608E-3</v>
      </c>
      <c r="V284" s="17">
        <v>3.5892760321180897E-2</v>
      </c>
      <c r="W284" s="17">
        <v>1.2932280927798899E-2</v>
      </c>
      <c r="X284" s="17">
        <v>1.8261863134821602E-2</v>
      </c>
      <c r="Y284" s="17">
        <v>3.4227093996578001E-2</v>
      </c>
      <c r="Z284" s="17"/>
      <c r="AA284" s="17">
        <v>6.2483745519652599E-2</v>
      </c>
      <c r="AB284" s="17">
        <v>0</v>
      </c>
      <c r="AC284" s="17">
        <v>2.1295114563833501E-2</v>
      </c>
      <c r="AD284" s="17">
        <v>5.3153692756747202E-2</v>
      </c>
      <c r="AE284" s="17">
        <v>2.0953255234690899E-2</v>
      </c>
      <c r="AF284" s="17">
        <v>8.3636866235237296E-3</v>
      </c>
      <c r="AG284" s="17">
        <v>4.8182673487588201E-2</v>
      </c>
      <c r="AH284" s="17">
        <v>2.1218673557045101E-2</v>
      </c>
      <c r="AI284" s="17">
        <v>5.7070783097201297E-3</v>
      </c>
      <c r="AJ284" s="17">
        <v>3.3871819553137998E-2</v>
      </c>
      <c r="AK284" s="17">
        <v>1.82320291255097E-2</v>
      </c>
      <c r="AL284" s="17">
        <v>3.7540811308244999E-2</v>
      </c>
      <c r="AM284" s="17">
        <v>2.24240999482434E-2</v>
      </c>
      <c r="AN284" s="17">
        <v>5.0913240969727602E-2</v>
      </c>
      <c r="AO284" s="17">
        <v>2.9428669133965499E-2</v>
      </c>
      <c r="AP284" s="17">
        <v>2.8511646937408999E-2</v>
      </c>
      <c r="AQ284" s="17"/>
      <c r="AR284" s="17">
        <v>2.48756988713036E-2</v>
      </c>
      <c r="AS284" s="17">
        <v>3.0739584525292799E-2</v>
      </c>
      <c r="AT284" s="17"/>
      <c r="AU284" s="17">
        <v>5.3236026268326998E-2</v>
      </c>
      <c r="AV284" s="17">
        <v>1.31666513932653E-2</v>
      </c>
      <c r="AW284" s="17"/>
      <c r="AX284" s="17">
        <v>5.6528228713492702E-2</v>
      </c>
      <c r="AY284" s="17">
        <v>1.9221047436776301E-2</v>
      </c>
      <c r="AZ284" s="17"/>
      <c r="BA284" s="17">
        <v>3.8937351687657502E-2</v>
      </c>
      <c r="BB284" s="17">
        <v>1.8830249966429902E-2</v>
      </c>
      <c r="BC284" s="17">
        <v>1.6049508739897699E-2</v>
      </c>
      <c r="BD284" s="17"/>
      <c r="BE284" s="17">
        <v>2.9047440877088101E-2</v>
      </c>
      <c r="BF284" s="17">
        <v>1.4894712598519501E-2</v>
      </c>
      <c r="BG284" s="17">
        <v>3.7750852640469498E-2</v>
      </c>
    </row>
    <row r="285" spans="2:59" x14ac:dyDescent="0.3">
      <c r="B285" t="s">
        <v>172</v>
      </c>
      <c r="C285" s="17">
        <v>7.3327760917501497E-2</v>
      </c>
      <c r="D285" s="17">
        <v>7.8401825222121399E-2</v>
      </c>
      <c r="E285" s="17">
        <v>6.8559871559322097E-2</v>
      </c>
      <c r="F285" s="17"/>
      <c r="G285" s="17">
        <v>4.88794957648871E-2</v>
      </c>
      <c r="H285" s="17">
        <v>9.8755536873013305E-2</v>
      </c>
      <c r="I285" s="17">
        <v>6.4536411345042302E-2</v>
      </c>
      <c r="J285" s="17">
        <v>8.0277543129055495E-2</v>
      </c>
      <c r="K285" s="17"/>
      <c r="L285" s="17">
        <v>5.9237348745140597E-2</v>
      </c>
      <c r="M285" s="17">
        <v>6.5686653879204596E-2</v>
      </c>
      <c r="N285" s="17">
        <v>9.2428767590728197E-2</v>
      </c>
      <c r="O285" s="17">
        <v>7.9786463994454396E-2</v>
      </c>
      <c r="P285" s="17"/>
      <c r="Q285" s="17">
        <v>6.8509387340472794E-2</v>
      </c>
      <c r="R285" s="17">
        <v>7.7630160929197306E-2</v>
      </c>
      <c r="S285" s="17">
        <v>6.0536222425628498E-2</v>
      </c>
      <c r="T285" s="17">
        <v>5.9667160345622597E-2</v>
      </c>
      <c r="U285" s="17">
        <v>8.9317628963244897E-2</v>
      </c>
      <c r="V285" s="17">
        <v>6.1059022498963403E-2</v>
      </c>
      <c r="W285" s="17">
        <v>7.9775922287539602E-2</v>
      </c>
      <c r="X285" s="17">
        <v>5.6306436948680302E-2</v>
      </c>
      <c r="Y285" s="17">
        <v>9.5296701744699897E-2</v>
      </c>
      <c r="Z285" s="17"/>
      <c r="AA285" s="17">
        <v>9.1572357115879202E-2</v>
      </c>
      <c r="AB285" s="17">
        <v>0.110379922866574</v>
      </c>
      <c r="AC285" s="17">
        <v>9.3190655579660303E-2</v>
      </c>
      <c r="AD285" s="17">
        <v>6.4498347709530904E-2</v>
      </c>
      <c r="AE285" s="17">
        <v>5.4439927220490097E-2</v>
      </c>
      <c r="AF285" s="17">
        <v>9.2457793417945799E-2</v>
      </c>
      <c r="AG285" s="17">
        <v>5.4260320152495801E-2</v>
      </c>
      <c r="AH285" s="17">
        <v>9.1922878163105404E-2</v>
      </c>
      <c r="AI285" s="17">
        <v>6.5617891501297501E-2</v>
      </c>
      <c r="AJ285" s="17">
        <v>6.9281246094690302E-2</v>
      </c>
      <c r="AK285" s="17">
        <v>8.7188970487795905E-2</v>
      </c>
      <c r="AL285" s="17">
        <v>7.8162533794473896E-2</v>
      </c>
      <c r="AM285" s="17">
        <v>6.3175110986692498E-2</v>
      </c>
      <c r="AN285" s="17">
        <v>0.105968887011563</v>
      </c>
      <c r="AO285" s="17">
        <v>4.9945985481695397E-2</v>
      </c>
      <c r="AP285" s="17">
        <v>6.5100113685081604E-2</v>
      </c>
      <c r="AQ285" s="17"/>
      <c r="AR285" s="17">
        <v>7.5168492267101206E-2</v>
      </c>
      <c r="AS285" s="17">
        <v>6.6649168200467707E-2</v>
      </c>
      <c r="AT285" s="17"/>
      <c r="AU285" s="17">
        <v>9.6646816082370399E-2</v>
      </c>
      <c r="AV285" s="17">
        <v>6.3427809049144898E-2</v>
      </c>
      <c r="AW285" s="17"/>
      <c r="AX285" s="17">
        <v>0.143196923543328</v>
      </c>
      <c r="AY285" s="17">
        <v>5.6211188697006899E-2</v>
      </c>
      <c r="AZ285" s="17"/>
      <c r="BA285" s="17">
        <v>8.9058883017571894E-2</v>
      </c>
      <c r="BB285" s="17">
        <v>6.6340882586145997E-2</v>
      </c>
      <c r="BC285" s="17">
        <v>5.76478308024575E-2</v>
      </c>
      <c r="BD285" s="17"/>
      <c r="BE285" s="17">
        <v>5.79301832437355E-2</v>
      </c>
      <c r="BF285" s="17">
        <v>8.3949630511178902E-2</v>
      </c>
      <c r="BG285" s="17">
        <v>0.14915051780359601</v>
      </c>
    </row>
    <row r="286" spans="2:59" x14ac:dyDescent="0.3">
      <c r="B286" t="s">
        <v>173</v>
      </c>
      <c r="C286" s="17">
        <v>0.15688347391188701</v>
      </c>
      <c r="D286" s="17">
        <v>0.13311815273960101</v>
      </c>
      <c r="E286" s="17">
        <v>0.18017159811712299</v>
      </c>
      <c r="F286" s="17"/>
      <c r="G286" s="17">
        <v>0.149883575315433</v>
      </c>
      <c r="H286" s="17">
        <v>0.127264193502895</v>
      </c>
      <c r="I286" s="17">
        <v>0.12710960280833</v>
      </c>
      <c r="J286" s="17">
        <v>0.22929656175781901</v>
      </c>
      <c r="K286" s="17"/>
      <c r="L286" s="17">
        <v>0.10558801805331</v>
      </c>
      <c r="M286" s="17">
        <v>0.17067947870986</v>
      </c>
      <c r="N286" s="17">
        <v>0.14353785695306601</v>
      </c>
      <c r="O286" s="17">
        <v>0.209917632218724</v>
      </c>
      <c r="P286" s="17"/>
      <c r="Q286" s="17">
        <v>0.152868221438205</v>
      </c>
      <c r="R286" s="17">
        <v>0.169257516665936</v>
      </c>
      <c r="S286" s="17">
        <v>0.152444081039324</v>
      </c>
      <c r="T286" s="17">
        <v>0.14264936109151399</v>
      </c>
      <c r="U286" s="17">
        <v>0.116830820887315</v>
      </c>
      <c r="V286" s="17">
        <v>0.19234097392982499</v>
      </c>
      <c r="W286" s="17">
        <v>0.15278482666424101</v>
      </c>
      <c r="X286" s="17">
        <v>0.14631363919478099</v>
      </c>
      <c r="Y286" s="17">
        <v>0.16971110361316799</v>
      </c>
      <c r="Z286" s="17"/>
      <c r="AA286" s="17">
        <v>0.30968449853142199</v>
      </c>
      <c r="AB286" s="17">
        <v>0.21319367752700499</v>
      </c>
      <c r="AC286" s="17">
        <v>0.24398750506911801</v>
      </c>
      <c r="AD286" s="17">
        <v>0.30442265461176099</v>
      </c>
      <c r="AE286" s="17">
        <v>0.161482934503868</v>
      </c>
      <c r="AF286" s="17">
        <v>0.161898696532283</v>
      </c>
      <c r="AG286" s="17">
        <v>0.165896473235324</v>
      </c>
      <c r="AH286" s="17">
        <v>0.1184809853646</v>
      </c>
      <c r="AI286" s="17">
        <v>0.16813423443008901</v>
      </c>
      <c r="AJ286" s="17">
        <v>0.17081283497451299</v>
      </c>
      <c r="AK286" s="17">
        <v>0.137143281263682</v>
      </c>
      <c r="AL286" s="17">
        <v>0.117389037937231</v>
      </c>
      <c r="AM286" s="17">
        <v>8.5506614398082506E-2</v>
      </c>
      <c r="AN286" s="17">
        <v>8.2923371035782595E-2</v>
      </c>
      <c r="AO286" s="17">
        <v>0.16396008487243099</v>
      </c>
      <c r="AP286" s="17">
        <v>8.9783460267405496E-2</v>
      </c>
      <c r="AQ286" s="17"/>
      <c r="AR286" s="17">
        <v>0.16241242456077901</v>
      </c>
      <c r="AS286" s="17">
        <v>0.136823181276269</v>
      </c>
      <c r="AT286" s="17"/>
      <c r="AU286" s="17">
        <v>0.159737158575852</v>
      </c>
      <c r="AV286" s="17">
        <v>0.14990276401132099</v>
      </c>
      <c r="AW286" s="17"/>
      <c r="AX286" s="17">
        <v>0.21383603176405699</v>
      </c>
      <c r="AY286" s="17">
        <v>0.14064102842739601</v>
      </c>
      <c r="AZ286" s="17"/>
      <c r="BA286" s="17">
        <v>0.13200067461339199</v>
      </c>
      <c r="BB286" s="17">
        <v>0.16257501363187299</v>
      </c>
      <c r="BC286" s="17">
        <v>0.19043311950513001</v>
      </c>
      <c r="BD286" s="17"/>
      <c r="BE286" s="17">
        <v>9.0347891708967398E-2</v>
      </c>
      <c r="BF286" s="17">
        <v>0.25944091375202699</v>
      </c>
      <c r="BG286" s="17">
        <v>0.32570785303870498</v>
      </c>
    </row>
    <row r="287" spans="2:59" x14ac:dyDescent="0.3">
      <c r="B287" t="s">
        <v>174</v>
      </c>
      <c r="C287" s="17">
        <v>0.40473755111334297</v>
      </c>
      <c r="D287" s="17">
        <v>0.40337356811021802</v>
      </c>
      <c r="E287" s="17">
        <v>0.40658045821639099</v>
      </c>
      <c r="F287" s="17"/>
      <c r="G287" s="17">
        <v>0.41081946543889197</v>
      </c>
      <c r="H287" s="17">
        <v>0.38031364430234699</v>
      </c>
      <c r="I287" s="17">
        <v>0.465401975286931</v>
      </c>
      <c r="J287" s="17">
        <v>0.35746441003760498</v>
      </c>
      <c r="K287" s="17"/>
      <c r="L287" s="17">
        <v>0.41346273664399102</v>
      </c>
      <c r="M287" s="17">
        <v>0.388852593930613</v>
      </c>
      <c r="N287" s="17">
        <v>0.450778815281282</v>
      </c>
      <c r="O287" s="17">
        <v>0.37211354930141999</v>
      </c>
      <c r="P287" s="17"/>
      <c r="Q287" s="17">
        <v>0.350671909157102</v>
      </c>
      <c r="R287" s="17">
        <v>0.418582701329763</v>
      </c>
      <c r="S287" s="17">
        <v>0.42550606222127102</v>
      </c>
      <c r="T287" s="17">
        <v>0.43237127267644199</v>
      </c>
      <c r="U287" s="17">
        <v>0.49872657109719298</v>
      </c>
      <c r="V287" s="17">
        <v>0.37474256902598602</v>
      </c>
      <c r="W287" s="17">
        <v>0.39345177030571099</v>
      </c>
      <c r="X287" s="17">
        <v>0.42472895110175601</v>
      </c>
      <c r="Y287" s="17">
        <v>0.37366503291386999</v>
      </c>
      <c r="Z287" s="17"/>
      <c r="AA287" s="17">
        <v>0.16322382632496299</v>
      </c>
      <c r="AB287" s="17">
        <v>0.44069598595036702</v>
      </c>
      <c r="AC287" s="17">
        <v>0.449549194420786</v>
      </c>
      <c r="AD287" s="17">
        <v>0.35635233148457202</v>
      </c>
      <c r="AE287" s="17">
        <v>0.44175207797826899</v>
      </c>
      <c r="AF287" s="17">
        <v>0.434731913932281</v>
      </c>
      <c r="AG287" s="17">
        <v>0.46549625270762901</v>
      </c>
      <c r="AH287" s="17">
        <v>0.429068738025913</v>
      </c>
      <c r="AI287" s="17">
        <v>0.41416673189058401</v>
      </c>
      <c r="AJ287" s="17">
        <v>0.41073273505796998</v>
      </c>
      <c r="AK287" s="17">
        <v>0.32916661005571601</v>
      </c>
      <c r="AL287" s="17">
        <v>0.40642263795141897</v>
      </c>
      <c r="AM287" s="17">
        <v>0.42705814444522899</v>
      </c>
      <c r="AN287" s="17">
        <v>0.335087577475705</v>
      </c>
      <c r="AO287" s="17">
        <v>0.38911642989780798</v>
      </c>
      <c r="AP287" s="17">
        <v>0.35558206281918597</v>
      </c>
      <c r="AQ287" s="17"/>
      <c r="AR287" s="17">
        <v>0.414632914107115</v>
      </c>
      <c r="AS287" s="17">
        <v>0.368834919674493</v>
      </c>
      <c r="AT287" s="17"/>
      <c r="AU287" s="17">
        <v>0.37086701483491402</v>
      </c>
      <c r="AV287" s="17">
        <v>0.42429063141485002</v>
      </c>
      <c r="AW287" s="17"/>
      <c r="AX287" s="17">
        <v>0.35429026430409399</v>
      </c>
      <c r="AY287" s="17">
        <v>0.41681604555901602</v>
      </c>
      <c r="AZ287" s="17"/>
      <c r="BA287" s="17">
        <v>0.34663196393842</v>
      </c>
      <c r="BB287" s="17">
        <v>0.43042067398737499</v>
      </c>
      <c r="BC287" s="17">
        <v>0.46285659988972799</v>
      </c>
      <c r="BD287" s="17"/>
      <c r="BE287" s="17">
        <v>0.37546489096628699</v>
      </c>
      <c r="BF287" s="17">
        <v>0.49860181851747198</v>
      </c>
      <c r="BG287" s="17">
        <v>0.34238004409651601</v>
      </c>
    </row>
    <row r="288" spans="2:59" x14ac:dyDescent="0.3">
      <c r="B288" t="s">
        <v>175</v>
      </c>
      <c r="C288" s="17">
        <v>0.32616219500918398</v>
      </c>
      <c r="D288" s="17">
        <v>0.34207113715837201</v>
      </c>
      <c r="E288" s="17">
        <v>0.31077660529895301</v>
      </c>
      <c r="F288" s="17"/>
      <c r="G288" s="17">
        <v>0.361527158802115</v>
      </c>
      <c r="H288" s="17">
        <v>0.35323406048864803</v>
      </c>
      <c r="I288" s="17">
        <v>0.30217079163125199</v>
      </c>
      <c r="J288" s="17">
        <v>0.28754824892414099</v>
      </c>
      <c r="K288" s="17"/>
      <c r="L288" s="17">
        <v>0.37523208081200798</v>
      </c>
      <c r="M288" s="17">
        <v>0.34100811677842702</v>
      </c>
      <c r="N288" s="17">
        <v>0.27086929467085402</v>
      </c>
      <c r="O288" s="17">
        <v>0.30516486800501602</v>
      </c>
      <c r="P288" s="17"/>
      <c r="Q288" s="17">
        <v>0.35558999028320498</v>
      </c>
      <c r="R288" s="17">
        <v>0.297352951973683</v>
      </c>
      <c r="S288" s="17">
        <v>0.34305652390734698</v>
      </c>
      <c r="T288" s="17">
        <v>0.33102947555959999</v>
      </c>
      <c r="U288" s="17">
        <v>0.27886186524304502</v>
      </c>
      <c r="V288" s="17">
        <v>0.325888886537052</v>
      </c>
      <c r="W288" s="17">
        <v>0.33701283334825799</v>
      </c>
      <c r="X288" s="17">
        <v>0.34153475744554801</v>
      </c>
      <c r="Y288" s="17">
        <v>0.32710006773168399</v>
      </c>
      <c r="Z288" s="17"/>
      <c r="AA288" s="17">
        <v>0.21519633029291599</v>
      </c>
      <c r="AB288" s="17">
        <v>0.215082359706079</v>
      </c>
      <c r="AC288" s="17">
        <v>0.19197753036660201</v>
      </c>
      <c r="AD288" s="17">
        <v>0.22157297343738999</v>
      </c>
      <c r="AE288" s="17">
        <v>0.30175404145995499</v>
      </c>
      <c r="AF288" s="17">
        <v>0.280014555393099</v>
      </c>
      <c r="AG288" s="17">
        <v>0.24244911251295201</v>
      </c>
      <c r="AH288" s="17">
        <v>0.33339192771447201</v>
      </c>
      <c r="AI288" s="17">
        <v>0.34439579920992403</v>
      </c>
      <c r="AJ288" s="17">
        <v>0.29552712410507198</v>
      </c>
      <c r="AK288" s="17">
        <v>0.418569995417992</v>
      </c>
      <c r="AL288" s="17">
        <v>0.35191537564360598</v>
      </c>
      <c r="AM288" s="17">
        <v>0.38290655664267897</v>
      </c>
      <c r="AN288" s="17">
        <v>0.404667244276256</v>
      </c>
      <c r="AO288" s="17">
        <v>0.36754883061409999</v>
      </c>
      <c r="AP288" s="17">
        <v>0.455526684290252</v>
      </c>
      <c r="AQ288" s="17"/>
      <c r="AR288" s="17">
        <v>0.30896109943640898</v>
      </c>
      <c r="AS288" s="17">
        <v>0.38857168873695103</v>
      </c>
      <c r="AT288" s="17"/>
      <c r="AU288" s="17">
        <v>0.30406459096302502</v>
      </c>
      <c r="AV288" s="17">
        <v>0.33743988346394599</v>
      </c>
      <c r="AW288" s="17"/>
      <c r="AX288" s="17">
        <v>0.21608536010381099</v>
      </c>
      <c r="AY288" s="17">
        <v>0.35602937579088001</v>
      </c>
      <c r="AZ288" s="17"/>
      <c r="BA288" s="17">
        <v>0.38033122024409799</v>
      </c>
      <c r="BB288" s="17">
        <v>0.311155306233245</v>
      </c>
      <c r="BC288" s="17">
        <v>0.25739616710347701</v>
      </c>
      <c r="BD288" s="17"/>
      <c r="BE288" s="17">
        <v>0.43868253405847302</v>
      </c>
      <c r="BF288" s="17">
        <v>0.12772730561180901</v>
      </c>
      <c r="BG288" s="17">
        <v>0.11072666897521199</v>
      </c>
    </row>
    <row r="289" spans="2:59" x14ac:dyDescent="0.3">
      <c r="B289" t="s">
        <v>83</v>
      </c>
      <c r="C289" s="17">
        <v>1.2746337248399599E-2</v>
      </c>
      <c r="D289" s="17">
        <v>1.26014829514521E-2</v>
      </c>
      <c r="E289" s="17">
        <v>1.1944395079527E-2</v>
      </c>
      <c r="F289" s="17"/>
      <c r="G289" s="17">
        <v>1.39194579253876E-2</v>
      </c>
      <c r="H289" s="17">
        <v>6.7399688318636099E-3</v>
      </c>
      <c r="I289" s="17">
        <v>1.0328279774129199E-2</v>
      </c>
      <c r="J289" s="17">
        <v>2.0783126637300999E-2</v>
      </c>
      <c r="K289" s="17"/>
      <c r="L289" s="17">
        <v>1.1543531905457699E-2</v>
      </c>
      <c r="M289" s="17">
        <v>1.28817701439342E-2</v>
      </c>
      <c r="N289" s="17">
        <v>1.2354748119140601E-2</v>
      </c>
      <c r="O289" s="17">
        <v>1.4272473170770799E-2</v>
      </c>
      <c r="P289" s="17"/>
      <c r="Q289" s="17">
        <v>1.1981417083226101E-2</v>
      </c>
      <c r="R289" s="17">
        <v>1.5993076097831401E-2</v>
      </c>
      <c r="S289" s="17">
        <v>1.31046309618161E-2</v>
      </c>
      <c r="T289" s="17">
        <v>2.1185327094927899E-2</v>
      </c>
      <c r="U289" s="17">
        <v>6.3845711179881604E-3</v>
      </c>
      <c r="V289" s="17">
        <v>1.0075787686994001E-2</v>
      </c>
      <c r="W289" s="17">
        <v>2.4042366466450901E-2</v>
      </c>
      <c r="X289" s="17">
        <v>1.2854352174414E-2</v>
      </c>
      <c r="Y289" s="17">
        <v>0</v>
      </c>
      <c r="Z289" s="17"/>
      <c r="AA289" s="17">
        <v>0.15783924221516801</v>
      </c>
      <c r="AB289" s="17">
        <v>2.0648053949974699E-2</v>
      </c>
      <c r="AC289" s="17">
        <v>0</v>
      </c>
      <c r="AD289" s="17">
        <v>0</v>
      </c>
      <c r="AE289" s="17">
        <v>1.9617763602727201E-2</v>
      </c>
      <c r="AF289" s="17">
        <v>2.25333541008675E-2</v>
      </c>
      <c r="AG289" s="17">
        <v>2.37151679040104E-2</v>
      </c>
      <c r="AH289" s="17">
        <v>5.9167971748638496E-3</v>
      </c>
      <c r="AI289" s="17">
        <v>1.9782646583855002E-3</v>
      </c>
      <c r="AJ289" s="17">
        <v>1.9774240214616701E-2</v>
      </c>
      <c r="AK289" s="17">
        <v>9.6991136493040208E-3</v>
      </c>
      <c r="AL289" s="17">
        <v>8.5696033650256194E-3</v>
      </c>
      <c r="AM289" s="17">
        <v>1.8929473579073101E-2</v>
      </c>
      <c r="AN289" s="17">
        <v>2.0439679230965398E-2</v>
      </c>
      <c r="AO289" s="17">
        <v>0</v>
      </c>
      <c r="AP289" s="17">
        <v>5.4960320006660797E-3</v>
      </c>
      <c r="AQ289" s="17"/>
      <c r="AR289" s="17">
        <v>1.39493707572924E-2</v>
      </c>
      <c r="AS289" s="17">
        <v>8.3814575865267006E-3</v>
      </c>
      <c r="AT289" s="17"/>
      <c r="AU289" s="17">
        <v>1.5448393275512199E-2</v>
      </c>
      <c r="AV289" s="17">
        <v>1.17722606674724E-2</v>
      </c>
      <c r="AW289" s="17"/>
      <c r="AX289" s="17">
        <v>1.6063191571217501E-2</v>
      </c>
      <c r="AY289" s="17">
        <v>1.10813140889243E-2</v>
      </c>
      <c r="AZ289" s="17"/>
      <c r="BA289" s="17">
        <v>1.30399064988608E-2</v>
      </c>
      <c r="BB289" s="17">
        <v>1.06778735949305E-2</v>
      </c>
      <c r="BC289" s="17">
        <v>1.561677395931E-2</v>
      </c>
      <c r="BD289" s="17"/>
      <c r="BE289" s="17">
        <v>8.5270591454495604E-3</v>
      </c>
      <c r="BF289" s="17">
        <v>1.5385619008993301E-2</v>
      </c>
      <c r="BG289" s="17">
        <v>3.4284063445501299E-2</v>
      </c>
    </row>
    <row r="290" spans="2:59" x14ac:dyDescent="0.3">
      <c r="B290" t="s">
        <v>176</v>
      </c>
      <c r="C290" s="17">
        <v>9.9470442717185595E-2</v>
      </c>
      <c r="D290" s="17">
        <v>0.108835659040357</v>
      </c>
      <c r="E290" s="17">
        <v>9.0526943288004993E-2</v>
      </c>
      <c r="F290" s="17"/>
      <c r="G290" s="17">
        <v>6.3850342518173106E-2</v>
      </c>
      <c r="H290" s="17">
        <v>0.13244813287424601</v>
      </c>
      <c r="I290" s="17">
        <v>9.4989350499358804E-2</v>
      </c>
      <c r="J290" s="17">
        <v>0.104907652643133</v>
      </c>
      <c r="K290" s="17"/>
      <c r="L290" s="17">
        <v>9.4173632585234202E-2</v>
      </c>
      <c r="M290" s="17">
        <v>8.6578040437166201E-2</v>
      </c>
      <c r="N290" s="17">
        <v>0.122459284975657</v>
      </c>
      <c r="O290" s="17">
        <v>9.8531477304069096E-2</v>
      </c>
      <c r="P290" s="17"/>
      <c r="Q290" s="17">
        <v>0.12888846203826201</v>
      </c>
      <c r="R290" s="17">
        <v>9.88137539327857E-2</v>
      </c>
      <c r="S290" s="17">
        <v>6.5888701870241803E-2</v>
      </c>
      <c r="T290" s="17">
        <v>7.2764563577515401E-2</v>
      </c>
      <c r="U290" s="17">
        <v>9.9196171654458098E-2</v>
      </c>
      <c r="V290" s="17">
        <v>9.69517828201443E-2</v>
      </c>
      <c r="W290" s="17">
        <v>9.27082032153385E-2</v>
      </c>
      <c r="X290" s="17">
        <v>7.4568300083501904E-2</v>
      </c>
      <c r="Y290" s="17">
        <v>0.12952379574127801</v>
      </c>
      <c r="Z290" s="17"/>
      <c r="AA290" s="17">
        <v>0.15405610263553199</v>
      </c>
      <c r="AB290" s="17">
        <v>0.110379922866574</v>
      </c>
      <c r="AC290" s="17">
        <v>0.114485770143494</v>
      </c>
      <c r="AD290" s="17">
        <v>0.117652040466278</v>
      </c>
      <c r="AE290" s="17">
        <v>7.5393182455180993E-2</v>
      </c>
      <c r="AF290" s="17">
        <v>0.10082148004147</v>
      </c>
      <c r="AG290" s="17">
        <v>0.102442993640084</v>
      </c>
      <c r="AH290" s="17">
        <v>0.113141551720151</v>
      </c>
      <c r="AI290" s="17">
        <v>7.1324969811017602E-2</v>
      </c>
      <c r="AJ290" s="17">
        <v>0.103153065647828</v>
      </c>
      <c r="AK290" s="17">
        <v>0.105420999613306</v>
      </c>
      <c r="AL290" s="17">
        <v>0.115703345102719</v>
      </c>
      <c r="AM290" s="17">
        <v>8.5599210934935901E-2</v>
      </c>
      <c r="AN290" s="17">
        <v>0.156882127981291</v>
      </c>
      <c r="AO290" s="17">
        <v>7.93746546156609E-2</v>
      </c>
      <c r="AP290" s="17">
        <v>9.36117606224907E-2</v>
      </c>
      <c r="AQ290" s="17"/>
      <c r="AR290" s="17">
        <v>0.100044191138405</v>
      </c>
      <c r="AS290" s="17">
        <v>9.7388752725760405E-2</v>
      </c>
      <c r="AT290" s="17"/>
      <c r="AU290" s="17">
        <v>0.14988284235069699</v>
      </c>
      <c r="AV290" s="17">
        <v>7.6594460442410306E-2</v>
      </c>
      <c r="AW290" s="17"/>
      <c r="AX290" s="17">
        <v>0.199725152256821</v>
      </c>
      <c r="AY290" s="17">
        <v>7.5432236133783206E-2</v>
      </c>
      <c r="AZ290" s="17"/>
      <c r="BA290" s="17">
        <v>0.127996234705229</v>
      </c>
      <c r="BB290" s="17">
        <v>8.5171132552575898E-2</v>
      </c>
      <c r="BC290" s="17">
        <v>7.3697339542355203E-2</v>
      </c>
      <c r="BD290" s="17"/>
      <c r="BE290" s="17">
        <v>8.6977624120823605E-2</v>
      </c>
      <c r="BF290" s="17">
        <v>9.8844343109698404E-2</v>
      </c>
      <c r="BG290" s="17">
        <v>0.18690137044406499</v>
      </c>
    </row>
    <row r="291" spans="2:59" x14ac:dyDescent="0.3">
      <c r="B291" t="s">
        <v>177</v>
      </c>
      <c r="C291" s="17">
        <v>0.73089974612252795</v>
      </c>
      <c r="D291" s="17">
        <v>0.74544470526858997</v>
      </c>
      <c r="E291" s="17">
        <v>0.71735706351534501</v>
      </c>
      <c r="F291" s="17"/>
      <c r="G291" s="17">
        <v>0.77234662424100697</v>
      </c>
      <c r="H291" s="17">
        <v>0.73354770479099496</v>
      </c>
      <c r="I291" s="17">
        <v>0.76757276691818199</v>
      </c>
      <c r="J291" s="17">
        <v>0.64501265896174598</v>
      </c>
      <c r="K291" s="17"/>
      <c r="L291" s="17">
        <v>0.78869481745599801</v>
      </c>
      <c r="M291" s="17">
        <v>0.72986071070903902</v>
      </c>
      <c r="N291" s="17">
        <v>0.72164810995213702</v>
      </c>
      <c r="O291" s="17">
        <v>0.67727841730643601</v>
      </c>
      <c r="P291" s="17"/>
      <c r="Q291" s="17">
        <v>0.70626189944030604</v>
      </c>
      <c r="R291" s="17">
        <v>0.71593565330344699</v>
      </c>
      <c r="S291" s="17">
        <v>0.76856258612861905</v>
      </c>
      <c r="T291" s="17">
        <v>0.76340074823604298</v>
      </c>
      <c r="U291" s="17">
        <v>0.777588436340239</v>
      </c>
      <c r="V291" s="17">
        <v>0.70063145556303696</v>
      </c>
      <c r="W291" s="17">
        <v>0.73046460365396904</v>
      </c>
      <c r="X291" s="17">
        <v>0.76626370854730297</v>
      </c>
      <c r="Y291" s="17">
        <v>0.70076510064555397</v>
      </c>
      <c r="Z291" s="17"/>
      <c r="AA291" s="17">
        <v>0.37842015661787898</v>
      </c>
      <c r="AB291" s="17">
        <v>0.65577834565644599</v>
      </c>
      <c r="AC291" s="17">
        <v>0.64152672478738804</v>
      </c>
      <c r="AD291" s="17">
        <v>0.57792530492196104</v>
      </c>
      <c r="AE291" s="17">
        <v>0.74350611943822398</v>
      </c>
      <c r="AF291" s="17">
        <v>0.71474646932538</v>
      </c>
      <c r="AG291" s="17">
        <v>0.70794536522058105</v>
      </c>
      <c r="AH291" s="17">
        <v>0.76246066574038496</v>
      </c>
      <c r="AI291" s="17">
        <v>0.75856253110050798</v>
      </c>
      <c r="AJ291" s="17">
        <v>0.70625985916304201</v>
      </c>
      <c r="AK291" s="17">
        <v>0.74773660547370802</v>
      </c>
      <c r="AL291" s="17">
        <v>0.75833801359502495</v>
      </c>
      <c r="AM291" s="17">
        <v>0.80996470108790897</v>
      </c>
      <c r="AN291" s="17">
        <v>0.73975482175196094</v>
      </c>
      <c r="AO291" s="17">
        <v>0.75666526051190797</v>
      </c>
      <c r="AP291" s="17">
        <v>0.81110874710943803</v>
      </c>
      <c r="AQ291" s="17"/>
      <c r="AR291" s="17">
        <v>0.72359401354352404</v>
      </c>
      <c r="AS291" s="17">
        <v>0.75740660841144403</v>
      </c>
      <c r="AT291" s="17"/>
      <c r="AU291" s="17">
        <v>0.67493160579793798</v>
      </c>
      <c r="AV291" s="17">
        <v>0.76173051487879595</v>
      </c>
      <c r="AW291" s="17"/>
      <c r="AX291" s="17">
        <v>0.57037562440790501</v>
      </c>
      <c r="AY291" s="17">
        <v>0.77284542134989598</v>
      </c>
      <c r="AZ291" s="17"/>
      <c r="BA291" s="17">
        <v>0.72696318418251804</v>
      </c>
      <c r="BB291" s="17">
        <v>0.74157598022062099</v>
      </c>
      <c r="BC291" s="17">
        <v>0.72025276699320495</v>
      </c>
      <c r="BD291" s="17"/>
      <c r="BE291" s="17">
        <v>0.81414742502475901</v>
      </c>
      <c r="BF291" s="17">
        <v>0.62632912412928099</v>
      </c>
      <c r="BG291" s="17">
        <v>0.45310671307172801</v>
      </c>
    </row>
    <row r="292" spans="2:59" x14ac:dyDescent="0.3">
      <c r="B292" t="s">
        <v>178</v>
      </c>
      <c r="C292" s="17">
        <v>-0.63142930340534198</v>
      </c>
      <c r="D292" s="17">
        <v>-0.636609046228233</v>
      </c>
      <c r="E292" s="17">
        <v>-0.62683012022733997</v>
      </c>
      <c r="F292" s="17"/>
      <c r="G292" s="17">
        <v>-0.70849628172283396</v>
      </c>
      <c r="H292" s="17">
        <v>-0.60109957191674901</v>
      </c>
      <c r="I292" s="17">
        <v>-0.67258341641882302</v>
      </c>
      <c r="J292" s="17">
        <v>-0.54010500631861302</v>
      </c>
      <c r="K292" s="17"/>
      <c r="L292" s="17">
        <v>-0.69452118487076397</v>
      </c>
      <c r="M292" s="17">
        <v>-0.64328267027187302</v>
      </c>
      <c r="N292" s="17">
        <v>-0.59918882497647996</v>
      </c>
      <c r="O292" s="17">
        <v>-0.57874694000236704</v>
      </c>
      <c r="P292" s="17"/>
      <c r="Q292" s="17">
        <v>-0.57737343740204505</v>
      </c>
      <c r="R292" s="17">
        <v>-0.61712189937066098</v>
      </c>
      <c r="S292" s="17">
        <v>-0.70267388425837696</v>
      </c>
      <c r="T292" s="17">
        <v>-0.69063618465852705</v>
      </c>
      <c r="U292" s="17">
        <v>-0.67839226468577996</v>
      </c>
      <c r="V292" s="17">
        <v>-0.60367967274289303</v>
      </c>
      <c r="W292" s="17">
        <v>-0.63775640043863102</v>
      </c>
      <c r="X292" s="17">
        <v>-0.69169540846380195</v>
      </c>
      <c r="Y292" s="17">
        <v>-0.57124130490427605</v>
      </c>
      <c r="Z292" s="17"/>
      <c r="AA292" s="17">
        <v>-0.22436405398234699</v>
      </c>
      <c r="AB292" s="17">
        <v>-0.54539842278987205</v>
      </c>
      <c r="AC292" s="17">
        <v>-0.527040954643894</v>
      </c>
      <c r="AD292" s="17">
        <v>-0.46027326445568301</v>
      </c>
      <c r="AE292" s="17">
        <v>-0.66811293698304297</v>
      </c>
      <c r="AF292" s="17">
        <v>-0.61392498928391004</v>
      </c>
      <c r="AG292" s="17">
        <v>-0.60550237158049702</v>
      </c>
      <c r="AH292" s="17">
        <v>-0.64931911402023501</v>
      </c>
      <c r="AI292" s="17">
        <v>-0.68723756128948998</v>
      </c>
      <c r="AJ292" s="17">
        <v>-0.60310679351521301</v>
      </c>
      <c r="AK292" s="17">
        <v>-0.64231560586040204</v>
      </c>
      <c r="AL292" s="17">
        <v>-0.64263466849230599</v>
      </c>
      <c r="AM292" s="17">
        <v>-0.72436549015297302</v>
      </c>
      <c r="AN292" s="17">
        <v>-0.58287269377066997</v>
      </c>
      <c r="AO292" s="17">
        <v>-0.67729060589624701</v>
      </c>
      <c r="AP292" s="17">
        <v>-0.71749698648694704</v>
      </c>
      <c r="AQ292" s="17"/>
      <c r="AR292" s="17">
        <v>-0.62354982240512002</v>
      </c>
      <c r="AS292" s="17">
        <v>-0.66001785568568305</v>
      </c>
      <c r="AT292" s="17"/>
      <c r="AU292" s="17">
        <v>-0.52504876344724005</v>
      </c>
      <c r="AV292" s="17">
        <v>-0.68513605443638603</v>
      </c>
      <c r="AW292" s="17"/>
      <c r="AX292" s="17">
        <v>-0.37065047215108399</v>
      </c>
      <c r="AY292" s="17">
        <v>-0.69741318521611295</v>
      </c>
      <c r="AZ292" s="17"/>
      <c r="BA292" s="17">
        <v>-0.59896694947728801</v>
      </c>
      <c r="BB292" s="17">
        <v>-0.65640484766804497</v>
      </c>
      <c r="BC292" s="17">
        <v>-0.64655542745085004</v>
      </c>
      <c r="BD292" s="17"/>
      <c r="BE292" s="17">
        <v>-0.72716980090393601</v>
      </c>
      <c r="BF292" s="17">
        <v>-0.52748478101958296</v>
      </c>
      <c r="BG292" s="17">
        <v>-0.26620534262766299</v>
      </c>
    </row>
    <row r="293" spans="2:59" x14ac:dyDescent="0.3"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</row>
    <row r="294" spans="2:59" x14ac:dyDescent="0.3">
      <c r="B294" s="6" t="s">
        <v>224</v>
      </c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</row>
    <row r="295" spans="2:59" x14ac:dyDescent="0.3">
      <c r="B295" s="24" t="s">
        <v>86</v>
      </c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</row>
    <row r="296" spans="2:59" x14ac:dyDescent="0.3">
      <c r="B296" t="s">
        <v>171</v>
      </c>
      <c r="C296" s="17">
        <v>0.102838208122553</v>
      </c>
      <c r="D296" s="17">
        <v>9.7049143862048104E-2</v>
      </c>
      <c r="E296" s="17">
        <v>0.108026092935518</v>
      </c>
      <c r="F296" s="17"/>
      <c r="G296" s="17">
        <v>8.7487285716053895E-2</v>
      </c>
      <c r="H296" s="17">
        <v>0.108465374403345</v>
      </c>
      <c r="I296" s="17">
        <v>0.103647426712171</v>
      </c>
      <c r="J296" s="17">
        <v>0.111905732535592</v>
      </c>
      <c r="K296" s="17"/>
      <c r="L296" s="17">
        <v>0.116547305353788</v>
      </c>
      <c r="M296" s="17">
        <v>0.100052990645326</v>
      </c>
      <c r="N296" s="17">
        <v>8.3174593264549304E-2</v>
      </c>
      <c r="O296" s="17">
        <v>0.108460514539932</v>
      </c>
      <c r="P296" s="17"/>
      <c r="Q296" s="17">
        <v>0.116164078391222</v>
      </c>
      <c r="R296" s="17">
        <v>9.2803801213138304E-2</v>
      </c>
      <c r="S296" s="17">
        <v>4.5665324910301702E-2</v>
      </c>
      <c r="T296" s="17">
        <v>0.11033709840409101</v>
      </c>
      <c r="U296" s="17">
        <v>7.4824412448550398E-2</v>
      </c>
      <c r="V296" s="17">
        <v>0.121670519238447</v>
      </c>
      <c r="W296" s="17">
        <v>7.4044322298749396E-2</v>
      </c>
      <c r="X296" s="17">
        <v>0.121776582719724</v>
      </c>
      <c r="Y296" s="17">
        <v>0.156247475941898</v>
      </c>
      <c r="Z296" s="17"/>
      <c r="AA296" s="17">
        <v>6.2483745519652599E-2</v>
      </c>
      <c r="AB296" s="17">
        <v>0.14848006723424001</v>
      </c>
      <c r="AC296" s="17">
        <v>0.15339414501419699</v>
      </c>
      <c r="AD296" s="17">
        <v>0.15660968557073701</v>
      </c>
      <c r="AE296" s="17">
        <v>9.0062982214159301E-2</v>
      </c>
      <c r="AF296" s="17">
        <v>0.13774098035062099</v>
      </c>
      <c r="AG296" s="17">
        <v>0.109955267297772</v>
      </c>
      <c r="AH296" s="17">
        <v>0.101375290030862</v>
      </c>
      <c r="AI296" s="17">
        <v>8.2904181280354997E-2</v>
      </c>
      <c r="AJ296" s="17">
        <v>9.6429022938584602E-2</v>
      </c>
      <c r="AK296" s="17">
        <v>8.0944930518804095E-2</v>
      </c>
      <c r="AL296" s="17">
        <v>0.113544171338783</v>
      </c>
      <c r="AM296" s="17">
        <v>8.6283306465011797E-2</v>
      </c>
      <c r="AN296" s="17">
        <v>4.3039517399807999E-2</v>
      </c>
      <c r="AO296" s="17">
        <v>0.109769725722712</v>
      </c>
      <c r="AP296" s="17">
        <v>8.8330610364336398E-2</v>
      </c>
      <c r="AQ296" s="17"/>
      <c r="AR296" s="17">
        <v>0.10803335731533301</v>
      </c>
      <c r="AS296" s="17">
        <v>8.3989023220937695E-2</v>
      </c>
      <c r="AT296" s="17"/>
      <c r="AU296" s="17">
        <v>0.131906004864138</v>
      </c>
      <c r="AV296" s="17">
        <v>8.7353573062916703E-2</v>
      </c>
      <c r="AW296" s="17"/>
      <c r="AX296" s="17">
        <v>0.20635075053280699</v>
      </c>
      <c r="AY296" s="17">
        <v>7.7746102107047396E-2</v>
      </c>
      <c r="AZ296" s="17"/>
      <c r="BA296" s="17">
        <v>0.10345503593389201</v>
      </c>
      <c r="BB296" s="17">
        <v>8.5294813904265895E-2</v>
      </c>
      <c r="BC296" s="17">
        <v>0.13040807887431399</v>
      </c>
      <c r="BD296" s="17"/>
      <c r="BE296" s="17">
        <v>5.9839664504277003E-2</v>
      </c>
      <c r="BF296" s="17">
        <v>9.9452956010127297E-2</v>
      </c>
      <c r="BG296" s="17">
        <v>0.40721194940069599</v>
      </c>
    </row>
    <row r="297" spans="2:59" x14ac:dyDescent="0.3">
      <c r="B297" t="s">
        <v>172</v>
      </c>
      <c r="C297" s="17">
        <v>0.25967420055289903</v>
      </c>
      <c r="D297" s="17">
        <v>0.22142195670807899</v>
      </c>
      <c r="E297" s="17">
        <v>0.29668740318767201</v>
      </c>
      <c r="F297" s="17"/>
      <c r="G297" s="17">
        <v>0.26240942896602398</v>
      </c>
      <c r="H297" s="17">
        <v>0.266536788346319</v>
      </c>
      <c r="I297" s="17">
        <v>0.25663480631316599</v>
      </c>
      <c r="J297" s="17">
        <v>0.25182146835339098</v>
      </c>
      <c r="K297" s="17"/>
      <c r="L297" s="17">
        <v>0.22442240493056601</v>
      </c>
      <c r="M297" s="17">
        <v>0.25970703179478799</v>
      </c>
      <c r="N297" s="17">
        <v>0.27507748172535301</v>
      </c>
      <c r="O297" s="17">
        <v>0.28460601837403798</v>
      </c>
      <c r="P297" s="17"/>
      <c r="Q297" s="17">
        <v>0.204315907840427</v>
      </c>
      <c r="R297" s="17">
        <v>0.26771463674527401</v>
      </c>
      <c r="S297" s="17">
        <v>0.31331459331697697</v>
      </c>
      <c r="T297" s="17">
        <v>0.23373852094733</v>
      </c>
      <c r="U297" s="17">
        <v>0.29565021223404298</v>
      </c>
      <c r="V297" s="17">
        <v>0.271199487832675</v>
      </c>
      <c r="W297" s="17">
        <v>0.27669009399202199</v>
      </c>
      <c r="X297" s="17">
        <v>0.27133461194979402</v>
      </c>
      <c r="Y297" s="17">
        <v>0.24703152779015</v>
      </c>
      <c r="Z297" s="17"/>
      <c r="AA297" s="17">
        <v>0.38152627798431499</v>
      </c>
      <c r="AB297" s="17">
        <v>0.20890154478530701</v>
      </c>
      <c r="AC297" s="17">
        <v>0.30176235426118703</v>
      </c>
      <c r="AD297" s="17">
        <v>0.256648641007448</v>
      </c>
      <c r="AE297" s="17">
        <v>0.31055156060328598</v>
      </c>
      <c r="AF297" s="17">
        <v>0.263843423188378</v>
      </c>
      <c r="AG297" s="17">
        <v>0.32766379342186702</v>
      </c>
      <c r="AH297" s="17">
        <v>0.20004839945104</v>
      </c>
      <c r="AI297" s="17">
        <v>0.19824031581739099</v>
      </c>
      <c r="AJ297" s="17">
        <v>0.295580419927858</v>
      </c>
      <c r="AK297" s="17">
        <v>0.277066376316221</v>
      </c>
      <c r="AL297" s="17">
        <v>0.204186206297923</v>
      </c>
      <c r="AM297" s="17">
        <v>0.25216607269012198</v>
      </c>
      <c r="AN297" s="17">
        <v>0.313578533239669</v>
      </c>
      <c r="AO297" s="17">
        <v>0.31612860181096403</v>
      </c>
      <c r="AP297" s="17">
        <v>0.17153923820428901</v>
      </c>
      <c r="AQ297" s="17"/>
      <c r="AR297" s="17">
        <v>0.273375282131468</v>
      </c>
      <c r="AS297" s="17">
        <v>0.20996355501734901</v>
      </c>
      <c r="AT297" s="17"/>
      <c r="AU297" s="17">
        <v>0.283395240362534</v>
      </c>
      <c r="AV297" s="17">
        <v>0.248957147902239</v>
      </c>
      <c r="AW297" s="17"/>
      <c r="AX297" s="17">
        <v>0.29852259971519701</v>
      </c>
      <c r="AY297" s="17">
        <v>0.24837036976205101</v>
      </c>
      <c r="AZ297" s="17"/>
      <c r="BA297" s="17">
        <v>0.24989917597467301</v>
      </c>
      <c r="BB297" s="17">
        <v>0.25992177724313997</v>
      </c>
      <c r="BC297" s="17">
        <v>0.27609895433309101</v>
      </c>
      <c r="BD297" s="17"/>
      <c r="BE297" s="17">
        <v>0.17602745620079599</v>
      </c>
      <c r="BF297" s="17">
        <v>0.39526596218482302</v>
      </c>
      <c r="BG297" s="17">
        <v>0.453249046617413</v>
      </c>
    </row>
    <row r="298" spans="2:59" x14ac:dyDescent="0.3">
      <c r="B298" t="s">
        <v>173</v>
      </c>
      <c r="C298" s="17">
        <v>0.21329613909027001</v>
      </c>
      <c r="D298" s="17">
        <v>0.20223444448351199</v>
      </c>
      <c r="E298" s="17">
        <v>0.22436063368492901</v>
      </c>
      <c r="F298" s="17"/>
      <c r="G298" s="17">
        <v>0.18502073076608599</v>
      </c>
      <c r="H298" s="17">
        <v>0.20828255816492999</v>
      </c>
      <c r="I298" s="17">
        <v>0.20926214426909601</v>
      </c>
      <c r="J298" s="17">
        <v>0.25278819246311102</v>
      </c>
      <c r="K298" s="17"/>
      <c r="L298" s="17">
        <v>0.18063111193880699</v>
      </c>
      <c r="M298" s="17">
        <v>0.185184523210979</v>
      </c>
      <c r="N298" s="17">
        <v>0.26854098063055398</v>
      </c>
      <c r="O298" s="17">
        <v>0.22750002736498201</v>
      </c>
      <c r="P298" s="17"/>
      <c r="Q298" s="17">
        <v>0.21531767538545399</v>
      </c>
      <c r="R298" s="17">
        <v>0.246733346102506</v>
      </c>
      <c r="S298" s="17">
        <v>0.201368014634078</v>
      </c>
      <c r="T298" s="17">
        <v>0.21969822627167401</v>
      </c>
      <c r="U298" s="17">
        <v>0.25061339221092099</v>
      </c>
      <c r="V298" s="17">
        <v>0.189602768579551</v>
      </c>
      <c r="W298" s="17">
        <v>0.21125875198414101</v>
      </c>
      <c r="X298" s="17">
        <v>0.18833575067034999</v>
      </c>
      <c r="Y298" s="17">
        <v>0.176978027607432</v>
      </c>
      <c r="Z298" s="17"/>
      <c r="AA298" s="17">
        <v>0.22622344735764199</v>
      </c>
      <c r="AB298" s="17">
        <v>0.329543953339689</v>
      </c>
      <c r="AC298" s="17">
        <v>0.266027046027495</v>
      </c>
      <c r="AD298" s="17">
        <v>0.26511272987564699</v>
      </c>
      <c r="AE298" s="17">
        <v>0.23659909154432299</v>
      </c>
      <c r="AF298" s="17">
        <v>0.20260833122125199</v>
      </c>
      <c r="AG298" s="17">
        <v>0.16897465767452799</v>
      </c>
      <c r="AH298" s="17">
        <v>0.21066652848367401</v>
      </c>
      <c r="AI298" s="17">
        <v>0.24723034485508499</v>
      </c>
      <c r="AJ298" s="17">
        <v>0.204919894990648</v>
      </c>
      <c r="AK298" s="17">
        <v>0.20890199778329099</v>
      </c>
      <c r="AL298" s="17">
        <v>0.191918847266842</v>
      </c>
      <c r="AM298" s="17">
        <v>0.21101326021785899</v>
      </c>
      <c r="AN298" s="17">
        <v>0.13512667467877501</v>
      </c>
      <c r="AO298" s="17">
        <v>0.18261362206071</v>
      </c>
      <c r="AP298" s="17">
        <v>0.19127427457986401</v>
      </c>
      <c r="AQ298" s="17"/>
      <c r="AR298" s="17">
        <v>0.21547625346128299</v>
      </c>
      <c r="AS298" s="17">
        <v>0.205386187448649</v>
      </c>
      <c r="AT298" s="17"/>
      <c r="AU298" s="17">
        <v>0.199792666942018</v>
      </c>
      <c r="AV298" s="17">
        <v>0.219286557141364</v>
      </c>
      <c r="AW298" s="17"/>
      <c r="AX298" s="17">
        <v>0.21288464441986499</v>
      </c>
      <c r="AY298" s="17">
        <v>0.210514259940555</v>
      </c>
      <c r="AZ298" s="17"/>
      <c r="BA298" s="17">
        <v>0.17950332544272901</v>
      </c>
      <c r="BB298" s="17">
        <v>0.24548222101108599</v>
      </c>
      <c r="BC298" s="17">
        <v>0.21894479584548099</v>
      </c>
      <c r="BD298" s="17"/>
      <c r="BE298" s="17">
        <v>0.19750720884254999</v>
      </c>
      <c r="BF298" s="17">
        <v>0.30408332536765698</v>
      </c>
      <c r="BG298" s="17">
        <v>6.7092362844028905E-2</v>
      </c>
    </row>
    <row r="299" spans="2:59" x14ac:dyDescent="0.3">
      <c r="B299" t="s">
        <v>174</v>
      </c>
      <c r="C299" s="17">
        <v>0.26907862344467698</v>
      </c>
      <c r="D299" s="17">
        <v>0.29374421224959801</v>
      </c>
      <c r="E299" s="17">
        <v>0.245552106520563</v>
      </c>
      <c r="F299" s="17"/>
      <c r="G299" s="17">
        <v>0.28912813027314699</v>
      </c>
      <c r="H299" s="17">
        <v>0.264739511751787</v>
      </c>
      <c r="I299" s="17">
        <v>0.28513242738707201</v>
      </c>
      <c r="J299" s="17">
        <v>0.23642454431743501</v>
      </c>
      <c r="K299" s="17"/>
      <c r="L299" s="17">
        <v>0.30827414719555402</v>
      </c>
      <c r="M299" s="17">
        <v>0.28525504274103097</v>
      </c>
      <c r="N299" s="17">
        <v>0.249133334783779</v>
      </c>
      <c r="O299" s="17">
        <v>0.22812473688009599</v>
      </c>
      <c r="P299" s="17"/>
      <c r="Q299" s="17">
        <v>0.28247352150753202</v>
      </c>
      <c r="R299" s="17">
        <v>0.26387019428694602</v>
      </c>
      <c r="S299" s="17">
        <v>0.25963644380220402</v>
      </c>
      <c r="T299" s="17">
        <v>0.33311943830188501</v>
      </c>
      <c r="U299" s="17">
        <v>0.29078409905342401</v>
      </c>
      <c r="V299" s="17">
        <v>0.25650879038771202</v>
      </c>
      <c r="W299" s="17">
        <v>0.243692199938532</v>
      </c>
      <c r="X299" s="17">
        <v>0.28007202583812002</v>
      </c>
      <c r="Y299" s="17">
        <v>0.22207226799062901</v>
      </c>
      <c r="Z299" s="17"/>
      <c r="AA299" s="17">
        <v>0.105949714075552</v>
      </c>
      <c r="AB299" s="17">
        <v>0.172883945043349</v>
      </c>
      <c r="AC299" s="17">
        <v>0.14731347305272499</v>
      </c>
      <c r="AD299" s="17">
        <v>0.21437258706529699</v>
      </c>
      <c r="AE299" s="17">
        <v>0.247218261153762</v>
      </c>
      <c r="AF299" s="17">
        <v>0.256573262519317</v>
      </c>
      <c r="AG299" s="17">
        <v>0.276226076116936</v>
      </c>
      <c r="AH299" s="17">
        <v>0.29908091125262198</v>
      </c>
      <c r="AI299" s="17">
        <v>0.337272451228739</v>
      </c>
      <c r="AJ299" s="17">
        <v>0.20286104205223199</v>
      </c>
      <c r="AK299" s="17">
        <v>0.28594522151843399</v>
      </c>
      <c r="AL299" s="17">
        <v>0.32366522975260797</v>
      </c>
      <c r="AM299" s="17">
        <v>0.31982328632686102</v>
      </c>
      <c r="AN299" s="17">
        <v>0.190080485120662</v>
      </c>
      <c r="AO299" s="17">
        <v>0.252961243652849</v>
      </c>
      <c r="AP299" s="17">
        <v>0.344017403478729</v>
      </c>
      <c r="AQ299" s="17"/>
      <c r="AR299" s="17">
        <v>0.25736285520270102</v>
      </c>
      <c r="AS299" s="17">
        <v>0.31158609987372499</v>
      </c>
      <c r="AT299" s="17"/>
      <c r="AU299" s="17">
        <v>0.24549951308046</v>
      </c>
      <c r="AV299" s="17">
        <v>0.28180702248772099</v>
      </c>
      <c r="AW299" s="17"/>
      <c r="AX299" s="17">
        <v>0.19426460864584699</v>
      </c>
      <c r="AY299" s="17">
        <v>0.290475170936563</v>
      </c>
      <c r="AZ299" s="17"/>
      <c r="BA299" s="17">
        <v>0.26606613820442798</v>
      </c>
      <c r="BB299" s="17">
        <v>0.29568122522531098</v>
      </c>
      <c r="BC299" s="17">
        <v>0.230848010363087</v>
      </c>
      <c r="BD299" s="17"/>
      <c r="BE299" s="17">
        <v>0.34197599022324898</v>
      </c>
      <c r="BF299" s="17">
        <v>0.16982624405531399</v>
      </c>
      <c r="BG299" s="17">
        <v>4.7360666242158497E-2</v>
      </c>
    </row>
    <row r="300" spans="2:59" x14ac:dyDescent="0.3">
      <c r="B300" t="s">
        <v>175</v>
      </c>
      <c r="C300" s="17">
        <v>0.143433754725725</v>
      </c>
      <c r="D300" s="17">
        <v>0.173838560608852</v>
      </c>
      <c r="E300" s="17">
        <v>0.11368052746738699</v>
      </c>
      <c r="F300" s="17"/>
      <c r="G300" s="17">
        <v>0.15934378260694901</v>
      </c>
      <c r="H300" s="17">
        <v>0.142260506183022</v>
      </c>
      <c r="I300" s="17">
        <v>0.135854289549802</v>
      </c>
      <c r="J300" s="17">
        <v>0.13569907589910399</v>
      </c>
      <c r="K300" s="17"/>
      <c r="L300" s="17">
        <v>0.166334000255525</v>
      </c>
      <c r="M300" s="17">
        <v>0.16780606494332401</v>
      </c>
      <c r="N300" s="17">
        <v>0.109632544691213</v>
      </c>
      <c r="O300" s="17">
        <v>0.123480764378555</v>
      </c>
      <c r="P300" s="17"/>
      <c r="Q300" s="17">
        <v>0.174837440866531</v>
      </c>
      <c r="R300" s="17">
        <v>0.118134703843088</v>
      </c>
      <c r="S300" s="17">
        <v>0.15737913805127399</v>
      </c>
      <c r="T300" s="17">
        <v>9.7687641906323702E-2</v>
      </c>
      <c r="U300" s="17">
        <v>8.81278840530621E-2</v>
      </c>
      <c r="V300" s="17">
        <v>0.13353540308919301</v>
      </c>
      <c r="W300" s="17">
        <v>0.170173974329418</v>
      </c>
      <c r="X300" s="17">
        <v>0.13848102882201099</v>
      </c>
      <c r="Y300" s="17">
        <v>0.19126350087668401</v>
      </c>
      <c r="Z300" s="17"/>
      <c r="AA300" s="17">
        <v>6.5977572847670599E-2</v>
      </c>
      <c r="AB300" s="17">
        <v>0.122945875916928</v>
      </c>
      <c r="AC300" s="17">
        <v>0.107320236122231</v>
      </c>
      <c r="AD300" s="17">
        <v>9.1869145369424102E-2</v>
      </c>
      <c r="AE300" s="17">
        <v>9.3862355048385901E-2</v>
      </c>
      <c r="AF300" s="17">
        <v>0.126689367618604</v>
      </c>
      <c r="AG300" s="17">
        <v>9.9991200201805297E-2</v>
      </c>
      <c r="AH300" s="17">
        <v>0.173637083779248</v>
      </c>
      <c r="AI300" s="17">
        <v>0.13237444216004399</v>
      </c>
      <c r="AJ300" s="17">
        <v>0.18043537987606101</v>
      </c>
      <c r="AK300" s="17">
        <v>0.14071678015772701</v>
      </c>
      <c r="AL300" s="17">
        <v>0.166685545343843</v>
      </c>
      <c r="AM300" s="17">
        <v>0.120455031936355</v>
      </c>
      <c r="AN300" s="17">
        <v>0.306446627167898</v>
      </c>
      <c r="AO300" s="17">
        <v>0.13852680675276499</v>
      </c>
      <c r="AP300" s="17">
        <v>0.20483847337278099</v>
      </c>
      <c r="AQ300" s="17"/>
      <c r="AR300" s="17">
        <v>0.134047066860734</v>
      </c>
      <c r="AS300" s="17">
        <v>0.17749079690400599</v>
      </c>
      <c r="AT300" s="17"/>
      <c r="AU300" s="17">
        <v>0.12743174625981299</v>
      </c>
      <c r="AV300" s="17">
        <v>0.15080165703315801</v>
      </c>
      <c r="AW300" s="17"/>
      <c r="AX300" s="17">
        <v>7.3352054519030097E-2</v>
      </c>
      <c r="AY300" s="17">
        <v>0.161732417643902</v>
      </c>
      <c r="AZ300" s="17"/>
      <c r="BA300" s="17">
        <v>0.19375744778166101</v>
      </c>
      <c r="BB300" s="17">
        <v>0.107289299469554</v>
      </c>
      <c r="BC300" s="17">
        <v>0.115785603864463</v>
      </c>
      <c r="BD300" s="17"/>
      <c r="BE300" s="17">
        <v>0.214766523737807</v>
      </c>
      <c r="BF300" s="17">
        <v>2.0081464399124099E-2</v>
      </c>
      <c r="BG300" s="17">
        <v>0</v>
      </c>
    </row>
    <row r="301" spans="2:59" x14ac:dyDescent="0.3">
      <c r="B301" t="s">
        <v>83</v>
      </c>
      <c r="C301" s="17">
        <v>1.16790740638758E-2</v>
      </c>
      <c r="D301" s="17">
        <v>1.1711682087911001E-2</v>
      </c>
      <c r="E301" s="17">
        <v>1.1693236203931499E-2</v>
      </c>
      <c r="F301" s="17"/>
      <c r="G301" s="17">
        <v>1.66106416717396E-2</v>
      </c>
      <c r="H301" s="17">
        <v>9.7152611505963993E-3</v>
      </c>
      <c r="I301" s="17">
        <v>9.4689057686933205E-3</v>
      </c>
      <c r="J301" s="17">
        <v>1.13609864313662E-2</v>
      </c>
      <c r="K301" s="17"/>
      <c r="L301" s="17">
        <v>3.7910303257592298E-3</v>
      </c>
      <c r="M301" s="17">
        <v>1.9943466645523798E-3</v>
      </c>
      <c r="N301" s="17">
        <v>1.44410649045516E-2</v>
      </c>
      <c r="O301" s="17">
        <v>2.7827938462396101E-2</v>
      </c>
      <c r="P301" s="17"/>
      <c r="Q301" s="17">
        <v>6.8913760088333397E-3</v>
      </c>
      <c r="R301" s="17">
        <v>1.0743317809047701E-2</v>
      </c>
      <c r="S301" s="17">
        <v>2.2636485285164602E-2</v>
      </c>
      <c r="T301" s="17">
        <v>5.4190741686964998E-3</v>
      </c>
      <c r="U301" s="17">
        <v>0</v>
      </c>
      <c r="V301" s="17">
        <v>2.74830308724224E-2</v>
      </c>
      <c r="W301" s="17">
        <v>2.4140657457137098E-2</v>
      </c>
      <c r="X301" s="17">
        <v>0</v>
      </c>
      <c r="Y301" s="17">
        <v>6.4071997932073198E-3</v>
      </c>
      <c r="Z301" s="17"/>
      <c r="AA301" s="17">
        <v>0.15783924221516801</v>
      </c>
      <c r="AB301" s="17">
        <v>1.7244613680487401E-2</v>
      </c>
      <c r="AC301" s="17">
        <v>2.4182745522165101E-2</v>
      </c>
      <c r="AD301" s="17">
        <v>1.5387211111447001E-2</v>
      </c>
      <c r="AE301" s="17">
        <v>2.1705749436084099E-2</v>
      </c>
      <c r="AF301" s="17">
        <v>1.25446351018272E-2</v>
      </c>
      <c r="AG301" s="17">
        <v>1.7189005287091101E-2</v>
      </c>
      <c r="AH301" s="17">
        <v>1.5191787002553201E-2</v>
      </c>
      <c r="AI301" s="17">
        <v>1.9782646583855002E-3</v>
      </c>
      <c r="AJ301" s="17">
        <v>1.9774240214616701E-2</v>
      </c>
      <c r="AK301" s="17">
        <v>6.4246937055216398E-3</v>
      </c>
      <c r="AL301" s="17">
        <v>0</v>
      </c>
      <c r="AM301" s="17">
        <v>1.02590423637899E-2</v>
      </c>
      <c r="AN301" s="17">
        <v>1.1728162393188E-2</v>
      </c>
      <c r="AO301" s="17">
        <v>0</v>
      </c>
      <c r="AP301" s="17">
        <v>0</v>
      </c>
      <c r="AQ301" s="17"/>
      <c r="AR301" s="17">
        <v>1.170518502848E-2</v>
      </c>
      <c r="AS301" s="17">
        <v>1.15843375353333E-2</v>
      </c>
      <c r="AT301" s="17"/>
      <c r="AU301" s="17">
        <v>1.1974828491036701E-2</v>
      </c>
      <c r="AV301" s="17">
        <v>1.1794042372601E-2</v>
      </c>
      <c r="AW301" s="17"/>
      <c r="AX301" s="17">
        <v>1.46253421672548E-2</v>
      </c>
      <c r="AY301" s="17">
        <v>1.1161679609881601E-2</v>
      </c>
      <c r="AZ301" s="17"/>
      <c r="BA301" s="17">
        <v>7.3188766626170101E-3</v>
      </c>
      <c r="BB301" s="17">
        <v>6.3306631466421596E-3</v>
      </c>
      <c r="BC301" s="17">
        <v>2.7914556719563902E-2</v>
      </c>
      <c r="BD301" s="17"/>
      <c r="BE301" s="17">
        <v>9.8831564913215396E-3</v>
      </c>
      <c r="BF301" s="17">
        <v>1.1290047982954901E-2</v>
      </c>
      <c r="BG301" s="17">
        <v>2.5085974895703501E-2</v>
      </c>
    </row>
    <row r="302" spans="2:59" x14ac:dyDescent="0.3">
      <c r="B302" t="s">
        <v>176</v>
      </c>
      <c r="C302" s="17">
        <v>0.36251240867545198</v>
      </c>
      <c r="D302" s="17">
        <v>0.31847110057012701</v>
      </c>
      <c r="E302" s="17">
        <v>0.40471349612319002</v>
      </c>
      <c r="F302" s="17"/>
      <c r="G302" s="17">
        <v>0.349896714682078</v>
      </c>
      <c r="H302" s="17">
        <v>0.37500216274966502</v>
      </c>
      <c r="I302" s="17">
        <v>0.36028223302533702</v>
      </c>
      <c r="J302" s="17">
        <v>0.36372720088898303</v>
      </c>
      <c r="K302" s="17"/>
      <c r="L302" s="17">
        <v>0.34096971028435402</v>
      </c>
      <c r="M302" s="17">
        <v>0.35976002244011401</v>
      </c>
      <c r="N302" s="17">
        <v>0.35825207498990302</v>
      </c>
      <c r="O302" s="17">
        <v>0.39306653291396998</v>
      </c>
      <c r="P302" s="17"/>
      <c r="Q302" s="17">
        <v>0.32047998623164897</v>
      </c>
      <c r="R302" s="17">
        <v>0.36051843795841299</v>
      </c>
      <c r="S302" s="17">
        <v>0.35897991822727898</v>
      </c>
      <c r="T302" s="17">
        <v>0.344075619351421</v>
      </c>
      <c r="U302" s="17">
        <v>0.37047462468259301</v>
      </c>
      <c r="V302" s="17">
        <v>0.39287000707112202</v>
      </c>
      <c r="W302" s="17">
        <v>0.35073441629077201</v>
      </c>
      <c r="X302" s="17">
        <v>0.39311119466951799</v>
      </c>
      <c r="Y302" s="17">
        <v>0.403279003732047</v>
      </c>
      <c r="Z302" s="17"/>
      <c r="AA302" s="17">
        <v>0.44401002350396701</v>
      </c>
      <c r="AB302" s="17">
        <v>0.35738161201954699</v>
      </c>
      <c r="AC302" s="17">
        <v>0.45515649927538399</v>
      </c>
      <c r="AD302" s="17">
        <v>0.41325832657818501</v>
      </c>
      <c r="AE302" s="17">
        <v>0.40061454281744502</v>
      </c>
      <c r="AF302" s="17">
        <v>0.40158440353899899</v>
      </c>
      <c r="AG302" s="17">
        <v>0.43761906071963902</v>
      </c>
      <c r="AH302" s="17">
        <v>0.30142368948190201</v>
      </c>
      <c r="AI302" s="17">
        <v>0.28114449709774603</v>
      </c>
      <c r="AJ302" s="17">
        <v>0.39200944286644301</v>
      </c>
      <c r="AK302" s="17">
        <v>0.35801130683502502</v>
      </c>
      <c r="AL302" s="17">
        <v>0.31773037763670597</v>
      </c>
      <c r="AM302" s="17">
        <v>0.33844937915513401</v>
      </c>
      <c r="AN302" s="17">
        <v>0.35661805063947699</v>
      </c>
      <c r="AO302" s="17">
        <v>0.42589832753367601</v>
      </c>
      <c r="AP302" s="17">
        <v>0.25986984856862499</v>
      </c>
      <c r="AQ302" s="17"/>
      <c r="AR302" s="17">
        <v>0.38140863944680098</v>
      </c>
      <c r="AS302" s="17">
        <v>0.29395257823828602</v>
      </c>
      <c r="AT302" s="17"/>
      <c r="AU302" s="17">
        <v>0.415301245226672</v>
      </c>
      <c r="AV302" s="17">
        <v>0.33631072096515602</v>
      </c>
      <c r="AW302" s="17"/>
      <c r="AX302" s="17">
        <v>0.50487335024800295</v>
      </c>
      <c r="AY302" s="17">
        <v>0.32611647186909798</v>
      </c>
      <c r="AZ302" s="17"/>
      <c r="BA302" s="17">
        <v>0.35335421190856497</v>
      </c>
      <c r="BB302" s="17">
        <v>0.34521659114740599</v>
      </c>
      <c r="BC302" s="17">
        <v>0.406507033207405</v>
      </c>
      <c r="BD302" s="17"/>
      <c r="BE302" s="17">
        <v>0.23586712070507301</v>
      </c>
      <c r="BF302" s="17">
        <v>0.49471891819495101</v>
      </c>
      <c r="BG302" s="17">
        <v>0.86046099601810899</v>
      </c>
    </row>
    <row r="303" spans="2:59" x14ac:dyDescent="0.3">
      <c r="B303" t="s">
        <v>177</v>
      </c>
      <c r="C303" s="17">
        <v>0.41251237817040198</v>
      </c>
      <c r="D303" s="17">
        <v>0.46758277285845001</v>
      </c>
      <c r="E303" s="17">
        <v>0.35923263398795002</v>
      </c>
      <c r="F303" s="17"/>
      <c r="G303" s="17">
        <v>0.44847191288009602</v>
      </c>
      <c r="H303" s="17">
        <v>0.407000017934809</v>
      </c>
      <c r="I303" s="17">
        <v>0.42098671693687401</v>
      </c>
      <c r="J303" s="17">
        <v>0.372123620216539</v>
      </c>
      <c r="K303" s="17"/>
      <c r="L303" s="17">
        <v>0.47460814745107899</v>
      </c>
      <c r="M303" s="17">
        <v>0.45306110768435498</v>
      </c>
      <c r="N303" s="17">
        <v>0.358765879474992</v>
      </c>
      <c r="O303" s="17">
        <v>0.35160550125865198</v>
      </c>
      <c r="P303" s="17"/>
      <c r="Q303" s="17">
        <v>0.45731096237406299</v>
      </c>
      <c r="R303" s="17">
        <v>0.38200489813003402</v>
      </c>
      <c r="S303" s="17">
        <v>0.41701558185347798</v>
      </c>
      <c r="T303" s="17">
        <v>0.43080708020820901</v>
      </c>
      <c r="U303" s="17">
        <v>0.37891198310648599</v>
      </c>
      <c r="V303" s="17">
        <v>0.390044193476905</v>
      </c>
      <c r="W303" s="17">
        <v>0.41386617426795003</v>
      </c>
      <c r="X303" s="17">
        <v>0.41855305466013099</v>
      </c>
      <c r="Y303" s="17">
        <v>0.41333576886731299</v>
      </c>
      <c r="Z303" s="17"/>
      <c r="AA303" s="17">
        <v>0.17192728692322201</v>
      </c>
      <c r="AB303" s="17">
        <v>0.29582982096027699</v>
      </c>
      <c r="AC303" s="17">
        <v>0.25463370917495598</v>
      </c>
      <c r="AD303" s="17">
        <v>0.30624173243472103</v>
      </c>
      <c r="AE303" s="17">
        <v>0.34108061620214702</v>
      </c>
      <c r="AF303" s="17">
        <v>0.383262630137922</v>
      </c>
      <c r="AG303" s="17">
        <v>0.37621727631874102</v>
      </c>
      <c r="AH303" s="17">
        <v>0.47271799503187101</v>
      </c>
      <c r="AI303" s="17">
        <v>0.46964689338878302</v>
      </c>
      <c r="AJ303" s="17">
        <v>0.383296421928293</v>
      </c>
      <c r="AK303" s="17">
        <v>0.42666200167616097</v>
      </c>
      <c r="AL303" s="17">
        <v>0.49035077509645197</v>
      </c>
      <c r="AM303" s="17">
        <v>0.44027831826321701</v>
      </c>
      <c r="AN303" s="17">
        <v>0.49652711228856</v>
      </c>
      <c r="AO303" s="17">
        <v>0.39148805040561402</v>
      </c>
      <c r="AP303" s="17">
        <v>0.54885587685151105</v>
      </c>
      <c r="AQ303" s="17"/>
      <c r="AR303" s="17">
        <v>0.391409922063436</v>
      </c>
      <c r="AS303" s="17">
        <v>0.48907689677773097</v>
      </c>
      <c r="AT303" s="17"/>
      <c r="AU303" s="17">
        <v>0.37293125934027299</v>
      </c>
      <c r="AV303" s="17">
        <v>0.432608679520879</v>
      </c>
      <c r="AW303" s="17"/>
      <c r="AX303" s="17">
        <v>0.26761666316487698</v>
      </c>
      <c r="AY303" s="17">
        <v>0.452207588580466</v>
      </c>
      <c r="AZ303" s="17"/>
      <c r="BA303" s="17">
        <v>0.45982358598608902</v>
      </c>
      <c r="BB303" s="17">
        <v>0.402970524694865</v>
      </c>
      <c r="BC303" s="17">
        <v>0.34663361422755001</v>
      </c>
      <c r="BD303" s="17"/>
      <c r="BE303" s="17">
        <v>0.55674251396105601</v>
      </c>
      <c r="BF303" s="17">
        <v>0.189907708454438</v>
      </c>
      <c r="BG303" s="17">
        <v>4.7360666242158497E-2</v>
      </c>
    </row>
    <row r="304" spans="2:59" x14ac:dyDescent="0.3">
      <c r="B304" t="s">
        <v>178</v>
      </c>
      <c r="C304" s="17">
        <v>-4.99999694949506E-2</v>
      </c>
      <c r="D304" s="17">
        <v>-0.14911167228832301</v>
      </c>
      <c r="E304" s="17">
        <v>4.54808621352399E-2</v>
      </c>
      <c r="F304" s="17"/>
      <c r="G304" s="17">
        <v>-9.8575198198018799E-2</v>
      </c>
      <c r="H304" s="17">
        <v>-3.1997855185144301E-2</v>
      </c>
      <c r="I304" s="17">
        <v>-6.0704483911537203E-2</v>
      </c>
      <c r="J304" s="17">
        <v>-8.3964193275566906E-3</v>
      </c>
      <c r="K304" s="17"/>
      <c r="L304" s="17">
        <v>-0.13363843716672499</v>
      </c>
      <c r="M304" s="17">
        <v>-9.3301085244241605E-2</v>
      </c>
      <c r="N304" s="17">
        <v>-5.1380448508925303E-4</v>
      </c>
      <c r="O304" s="17">
        <v>4.1461031655318302E-2</v>
      </c>
      <c r="P304" s="17"/>
      <c r="Q304" s="17">
        <v>-0.13683097614241299</v>
      </c>
      <c r="R304" s="17">
        <v>-2.1486460171621501E-2</v>
      </c>
      <c r="S304" s="17">
        <v>-5.8035663626199101E-2</v>
      </c>
      <c r="T304" s="17">
        <v>-8.6731460856787901E-2</v>
      </c>
      <c r="U304" s="17">
        <v>-8.4373584238930394E-3</v>
      </c>
      <c r="V304" s="17">
        <v>2.8258135942166298E-3</v>
      </c>
      <c r="W304" s="17">
        <v>-6.3131757977178807E-2</v>
      </c>
      <c r="X304" s="17">
        <v>-2.5441859990612801E-2</v>
      </c>
      <c r="Y304" s="17">
        <v>-1.0056765135265801E-2</v>
      </c>
      <c r="Z304" s="17"/>
      <c r="AA304" s="17">
        <v>0.272082736580745</v>
      </c>
      <c r="AB304" s="17">
        <v>6.1551791059270201E-2</v>
      </c>
      <c r="AC304" s="17">
        <v>0.20052279010042801</v>
      </c>
      <c r="AD304" s="17">
        <v>0.107016594143464</v>
      </c>
      <c r="AE304" s="17">
        <v>5.9533926615297703E-2</v>
      </c>
      <c r="AF304" s="17">
        <v>1.8321773401077698E-2</v>
      </c>
      <c r="AG304" s="17">
        <v>6.1401784400898302E-2</v>
      </c>
      <c r="AH304" s="17">
        <v>-0.17129430554996899</v>
      </c>
      <c r="AI304" s="17">
        <v>-0.18850239629103699</v>
      </c>
      <c r="AJ304" s="17">
        <v>8.7130209381496796E-3</v>
      </c>
      <c r="AK304" s="17">
        <v>-6.8650694841136103E-2</v>
      </c>
      <c r="AL304" s="17">
        <v>-0.172620397459746</v>
      </c>
      <c r="AM304" s="17">
        <v>-0.10182893910808299</v>
      </c>
      <c r="AN304" s="17">
        <v>-0.13990906164908301</v>
      </c>
      <c r="AO304" s="17">
        <v>3.4410277128062099E-2</v>
      </c>
      <c r="AP304" s="17">
        <v>-0.288986028282885</v>
      </c>
      <c r="AQ304" s="17"/>
      <c r="AR304" s="17">
        <v>-1.0001282616634501E-2</v>
      </c>
      <c r="AS304" s="17">
        <v>-0.19512431853944501</v>
      </c>
      <c r="AT304" s="17"/>
      <c r="AU304" s="17">
        <v>4.2369985886398703E-2</v>
      </c>
      <c r="AV304" s="17">
        <v>-9.6297958555722804E-2</v>
      </c>
      <c r="AW304" s="17"/>
      <c r="AX304" s="17">
        <v>0.237256687083126</v>
      </c>
      <c r="AY304" s="17">
        <v>-0.126091116711368</v>
      </c>
      <c r="AZ304" s="17"/>
      <c r="BA304" s="17">
        <v>-0.10646937407752401</v>
      </c>
      <c r="BB304" s="17">
        <v>-5.77539335474586E-2</v>
      </c>
      <c r="BC304" s="17">
        <v>5.9873418979855E-2</v>
      </c>
      <c r="BD304" s="17"/>
      <c r="BE304" s="17">
        <v>-0.32087539325598202</v>
      </c>
      <c r="BF304" s="17">
        <v>0.30481120974051301</v>
      </c>
      <c r="BG304" s="17">
        <v>0.81310032977595104</v>
      </c>
    </row>
    <row r="305" spans="2:59" x14ac:dyDescent="0.3"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</row>
    <row r="306" spans="2:59" x14ac:dyDescent="0.3">
      <c r="B306" s="6" t="s">
        <v>225</v>
      </c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</row>
    <row r="307" spans="2:59" x14ac:dyDescent="0.3">
      <c r="B307" s="24" t="s">
        <v>86</v>
      </c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</row>
    <row r="308" spans="2:59" x14ac:dyDescent="0.3">
      <c r="B308" t="s">
        <v>171</v>
      </c>
      <c r="C308" s="17">
        <v>6.9342986320091796E-2</v>
      </c>
      <c r="D308" s="17">
        <v>7.1536688778029697E-2</v>
      </c>
      <c r="E308" s="17">
        <v>6.7432120614499894E-2</v>
      </c>
      <c r="F308" s="17"/>
      <c r="G308" s="17">
        <v>4.3061036696163603E-2</v>
      </c>
      <c r="H308" s="17">
        <v>6.8536964275047907E-2</v>
      </c>
      <c r="I308" s="17">
        <v>7.2940736160155201E-2</v>
      </c>
      <c r="J308" s="17">
        <v>9.3016605560706206E-2</v>
      </c>
      <c r="K308" s="17"/>
      <c r="L308" s="17">
        <v>6.4578070506401103E-2</v>
      </c>
      <c r="M308" s="17">
        <v>5.7532995946178098E-2</v>
      </c>
      <c r="N308" s="17">
        <v>6.3532225164925599E-2</v>
      </c>
      <c r="O308" s="17">
        <v>9.1990491364559293E-2</v>
      </c>
      <c r="P308" s="17"/>
      <c r="Q308" s="17">
        <v>8.8828060814559906E-2</v>
      </c>
      <c r="R308" s="17">
        <v>5.0903720660325301E-2</v>
      </c>
      <c r="S308" s="17">
        <v>3.8173962334247302E-2</v>
      </c>
      <c r="T308" s="17">
        <v>5.7416666552624597E-2</v>
      </c>
      <c r="U308" s="17">
        <v>4.3239564720872301E-2</v>
      </c>
      <c r="V308" s="17">
        <v>6.3307835331298606E-2</v>
      </c>
      <c r="W308" s="17">
        <v>9.2773396714850506E-2</v>
      </c>
      <c r="X308" s="17">
        <v>9.3591575858543094E-2</v>
      </c>
      <c r="Y308" s="17">
        <v>9.7564579109429103E-2</v>
      </c>
      <c r="Z308" s="17"/>
      <c r="AA308" s="17">
        <v>6.90705876487578E-2</v>
      </c>
      <c r="AB308" s="17">
        <v>0.10790269494697299</v>
      </c>
      <c r="AC308" s="17">
        <v>8.2529483522798194E-2</v>
      </c>
      <c r="AD308" s="17">
        <v>0.119750691630215</v>
      </c>
      <c r="AE308" s="17">
        <v>6.36898492541563E-2</v>
      </c>
      <c r="AF308" s="17">
        <v>5.1436318381838403E-2</v>
      </c>
      <c r="AG308" s="17">
        <v>0.102460484763992</v>
      </c>
      <c r="AH308" s="17">
        <v>9.45628941347917E-2</v>
      </c>
      <c r="AI308" s="17">
        <v>6.4403862168975007E-2</v>
      </c>
      <c r="AJ308" s="17">
        <v>6.0267544215845098E-2</v>
      </c>
      <c r="AK308" s="17">
        <v>4.1044644188071501E-2</v>
      </c>
      <c r="AL308" s="17">
        <v>6.2665475268565904E-2</v>
      </c>
      <c r="AM308" s="17">
        <v>4.3343535212281202E-2</v>
      </c>
      <c r="AN308" s="17">
        <v>4.5930787287227999E-2</v>
      </c>
      <c r="AO308" s="17">
        <v>6.5452688757382402E-2</v>
      </c>
      <c r="AP308" s="17">
        <v>5.9754694590711498E-2</v>
      </c>
      <c r="AQ308" s="17"/>
      <c r="AR308" s="17">
        <v>6.9270147262261106E-2</v>
      </c>
      <c r="AS308" s="17">
        <v>6.96072630170958E-2</v>
      </c>
      <c r="AT308" s="17"/>
      <c r="AU308" s="17">
        <v>9.7424433464977298E-2</v>
      </c>
      <c r="AV308" s="17">
        <v>5.2738102497466202E-2</v>
      </c>
      <c r="AW308" s="17"/>
      <c r="AX308" s="17">
        <v>0.11535424795883201</v>
      </c>
      <c r="AY308" s="17">
        <v>5.6755614508464503E-2</v>
      </c>
      <c r="AZ308" s="17"/>
      <c r="BA308" s="17">
        <v>6.59144133578113E-2</v>
      </c>
      <c r="BB308" s="17">
        <v>6.19929358969133E-2</v>
      </c>
      <c r="BC308" s="17">
        <v>8.7241360568033E-2</v>
      </c>
      <c r="BD308" s="17"/>
      <c r="BE308" s="17">
        <v>5.5323678069742997E-2</v>
      </c>
      <c r="BF308" s="17">
        <v>6.9726596755318795E-2</v>
      </c>
      <c r="BG308" s="17">
        <v>0.16441229425158499</v>
      </c>
    </row>
    <row r="309" spans="2:59" x14ac:dyDescent="0.3">
      <c r="B309" t="s">
        <v>172</v>
      </c>
      <c r="C309" s="17">
        <v>0.25633149011610501</v>
      </c>
      <c r="D309" s="17">
        <v>0.23157942447018301</v>
      </c>
      <c r="E309" s="17">
        <v>0.28000398059993598</v>
      </c>
      <c r="F309" s="17"/>
      <c r="G309" s="17">
        <v>0.27448807454734803</v>
      </c>
      <c r="H309" s="17">
        <v>0.23479263595261601</v>
      </c>
      <c r="I309" s="17">
        <v>0.23851502297056501</v>
      </c>
      <c r="J309" s="17">
        <v>0.28261476802699298</v>
      </c>
      <c r="K309" s="17"/>
      <c r="L309" s="17">
        <v>0.22516868198331999</v>
      </c>
      <c r="M309" s="17">
        <v>0.27078752577665399</v>
      </c>
      <c r="N309" s="17">
        <v>0.27275292540110102</v>
      </c>
      <c r="O309" s="17">
        <v>0.26098143219703301</v>
      </c>
      <c r="P309" s="17"/>
      <c r="Q309" s="17">
        <v>0.21826129291024399</v>
      </c>
      <c r="R309" s="17">
        <v>0.25302641117248498</v>
      </c>
      <c r="S309" s="17">
        <v>0.26753568984463999</v>
      </c>
      <c r="T309" s="17">
        <v>0.25314827504104997</v>
      </c>
      <c r="U309" s="17">
        <v>0.25517179643065102</v>
      </c>
      <c r="V309" s="17">
        <v>0.22697325241798</v>
      </c>
      <c r="W309" s="17">
        <v>0.26666350878790401</v>
      </c>
      <c r="X309" s="17">
        <v>0.32224949971971301</v>
      </c>
      <c r="Y309" s="17">
        <v>0.29126631316537799</v>
      </c>
      <c r="Z309" s="17"/>
      <c r="AA309" s="17">
        <v>0.30485661935134201</v>
      </c>
      <c r="AB309" s="17">
        <v>0.20314587289505401</v>
      </c>
      <c r="AC309" s="17">
        <v>0.25325633207440101</v>
      </c>
      <c r="AD309" s="17">
        <v>0.280068778759754</v>
      </c>
      <c r="AE309" s="17">
        <v>0.26411689020136098</v>
      </c>
      <c r="AF309" s="17">
        <v>0.32526369481700401</v>
      </c>
      <c r="AG309" s="17">
        <v>0.30976638462495698</v>
      </c>
      <c r="AH309" s="17">
        <v>0.229773665163364</v>
      </c>
      <c r="AI309" s="17">
        <v>0.227106067964255</v>
      </c>
      <c r="AJ309" s="17">
        <v>0.31425605957000102</v>
      </c>
      <c r="AK309" s="17">
        <v>0.24319696023623599</v>
      </c>
      <c r="AL309" s="17">
        <v>0.256677541829544</v>
      </c>
      <c r="AM309" s="17">
        <v>0.271718882500317</v>
      </c>
      <c r="AN309" s="17">
        <v>0.23931473739841599</v>
      </c>
      <c r="AO309" s="17">
        <v>0.25757871590442799</v>
      </c>
      <c r="AP309" s="17">
        <v>0.15703177830961701</v>
      </c>
      <c r="AQ309" s="17"/>
      <c r="AR309" s="17">
        <v>0.26709434619953398</v>
      </c>
      <c r="AS309" s="17">
        <v>0.21728139610379699</v>
      </c>
      <c r="AT309" s="17"/>
      <c r="AU309" s="17">
        <v>0.25343699302762601</v>
      </c>
      <c r="AV309" s="17">
        <v>0.257479793279283</v>
      </c>
      <c r="AW309" s="17"/>
      <c r="AX309" s="17">
        <v>0.27974777661045602</v>
      </c>
      <c r="AY309" s="17">
        <v>0.25091152088258001</v>
      </c>
      <c r="AZ309" s="17"/>
      <c r="BA309" s="17">
        <v>0.25565984322653801</v>
      </c>
      <c r="BB309" s="17">
        <v>0.24325769132012801</v>
      </c>
      <c r="BC309" s="17">
        <v>0.27882498407367701</v>
      </c>
      <c r="BD309" s="17"/>
      <c r="BE309" s="17">
        <v>0.204734468099838</v>
      </c>
      <c r="BF309" s="17">
        <v>0.32614813558536399</v>
      </c>
      <c r="BG309" s="17">
        <v>0.41448235216899998</v>
      </c>
    </row>
    <row r="310" spans="2:59" x14ac:dyDescent="0.3">
      <c r="B310" t="s">
        <v>173</v>
      </c>
      <c r="C310" s="17">
        <v>0.252673910296006</v>
      </c>
      <c r="D310" s="17">
        <v>0.23882340113952899</v>
      </c>
      <c r="E310" s="17">
        <v>0.26749883726174101</v>
      </c>
      <c r="F310" s="17"/>
      <c r="G310" s="17">
        <v>0.22957303867596801</v>
      </c>
      <c r="H310" s="17">
        <v>0.26826168134386302</v>
      </c>
      <c r="I310" s="17">
        <v>0.23916403128986699</v>
      </c>
      <c r="J310" s="17">
        <v>0.27248308623603701</v>
      </c>
      <c r="K310" s="17"/>
      <c r="L310" s="17">
        <v>0.218556602897367</v>
      </c>
      <c r="M310" s="17">
        <v>0.23779464713367601</v>
      </c>
      <c r="N310" s="17">
        <v>0.25568523201436</v>
      </c>
      <c r="O310" s="17">
        <v>0.300752427542679</v>
      </c>
      <c r="P310" s="17"/>
      <c r="Q310" s="17">
        <v>0.185982125389164</v>
      </c>
      <c r="R310" s="17">
        <v>0.26928980411845599</v>
      </c>
      <c r="S310" s="17">
        <v>0.28264954048725999</v>
      </c>
      <c r="T310" s="17">
        <v>0.31034554379912099</v>
      </c>
      <c r="U310" s="17">
        <v>0.300973384793294</v>
      </c>
      <c r="V310" s="17">
        <v>0.27739818139542999</v>
      </c>
      <c r="W310" s="17">
        <v>0.24022842589185101</v>
      </c>
      <c r="X310" s="17">
        <v>0.23237321328885599</v>
      </c>
      <c r="Y310" s="17">
        <v>0.20711084713481701</v>
      </c>
      <c r="Z310" s="17"/>
      <c r="AA310" s="17">
        <v>0.29496846973718299</v>
      </c>
      <c r="AB310" s="17">
        <v>0.34349359231092402</v>
      </c>
      <c r="AC310" s="17">
        <v>0.31364346377046798</v>
      </c>
      <c r="AD310" s="17">
        <v>0.29860794295294901</v>
      </c>
      <c r="AE310" s="17">
        <v>0.29052385536957398</v>
      </c>
      <c r="AF310" s="17">
        <v>0.28765247188515602</v>
      </c>
      <c r="AG310" s="17">
        <v>0.195180292906424</v>
      </c>
      <c r="AH310" s="17">
        <v>0.25824310962318497</v>
      </c>
      <c r="AI310" s="17">
        <v>0.19194333831375701</v>
      </c>
      <c r="AJ310" s="17">
        <v>0.23344583980994699</v>
      </c>
      <c r="AK310" s="17">
        <v>0.21020254432278301</v>
      </c>
      <c r="AL310" s="17">
        <v>0.233081372404671</v>
      </c>
      <c r="AM310" s="17">
        <v>0.239094335533094</v>
      </c>
      <c r="AN310" s="17">
        <v>0.29711341799035001</v>
      </c>
      <c r="AO310" s="17">
        <v>0.244400021035204</v>
      </c>
      <c r="AP310" s="17">
        <v>0.224079597576052</v>
      </c>
      <c r="AQ310" s="17"/>
      <c r="AR310" s="17">
        <v>0.26705970432805098</v>
      </c>
      <c r="AS310" s="17">
        <v>0.20047897197865699</v>
      </c>
      <c r="AT310" s="17"/>
      <c r="AU310" s="17">
        <v>0.248570972641351</v>
      </c>
      <c r="AV310" s="17">
        <v>0.254972401216089</v>
      </c>
      <c r="AW310" s="17"/>
      <c r="AX310" s="17">
        <v>0.25782758877803202</v>
      </c>
      <c r="AY310" s="17">
        <v>0.25143108888371501</v>
      </c>
      <c r="AZ310" s="17"/>
      <c r="BA310" s="17">
        <v>0.21593749417576699</v>
      </c>
      <c r="BB310" s="17">
        <v>0.26490122084064399</v>
      </c>
      <c r="BC310" s="17">
        <v>0.29596415402845799</v>
      </c>
      <c r="BD310" s="17"/>
      <c r="BE310" s="17">
        <v>0.23918362337638799</v>
      </c>
      <c r="BF310" s="17">
        <v>0.29948948129486902</v>
      </c>
      <c r="BG310" s="17">
        <v>0.213962313164277</v>
      </c>
    </row>
    <row r="311" spans="2:59" x14ac:dyDescent="0.3">
      <c r="B311" t="s">
        <v>174</v>
      </c>
      <c r="C311" s="17">
        <v>0.31460965387573298</v>
      </c>
      <c r="D311" s="17">
        <v>0.34424732061435398</v>
      </c>
      <c r="E311" s="17">
        <v>0.28517037873849999</v>
      </c>
      <c r="F311" s="17"/>
      <c r="G311" s="17">
        <v>0.32102297265181801</v>
      </c>
      <c r="H311" s="17">
        <v>0.31228581657473897</v>
      </c>
      <c r="I311" s="17">
        <v>0.36258040235685401</v>
      </c>
      <c r="J311" s="17">
        <v>0.25905978244614702</v>
      </c>
      <c r="K311" s="17"/>
      <c r="L311" s="17">
        <v>0.36735080826727701</v>
      </c>
      <c r="M311" s="17">
        <v>0.306079187061229</v>
      </c>
      <c r="N311" s="17">
        <v>0.34153839388707102</v>
      </c>
      <c r="O311" s="17">
        <v>0.243541242092879</v>
      </c>
      <c r="P311" s="17"/>
      <c r="Q311" s="17">
        <v>0.36653593659660799</v>
      </c>
      <c r="R311" s="17">
        <v>0.31880637650781701</v>
      </c>
      <c r="S311" s="17">
        <v>0.32722042442879701</v>
      </c>
      <c r="T311" s="17">
        <v>0.2968353668682</v>
      </c>
      <c r="U311" s="17">
        <v>0.33441149346703702</v>
      </c>
      <c r="V311" s="17">
        <v>0.30957404562936203</v>
      </c>
      <c r="W311" s="17">
        <v>0.25067987823577897</v>
      </c>
      <c r="X311" s="17">
        <v>0.27201091434880897</v>
      </c>
      <c r="Y311" s="17">
        <v>0.30680393893421498</v>
      </c>
      <c r="Z311" s="17"/>
      <c r="AA311" s="17">
        <v>6.5580502593005394E-2</v>
      </c>
      <c r="AB311" s="17">
        <v>0.293800326584784</v>
      </c>
      <c r="AC311" s="17">
        <v>0.24229808283002899</v>
      </c>
      <c r="AD311" s="17">
        <v>0.225629796940269</v>
      </c>
      <c r="AE311" s="17">
        <v>0.31866017980825001</v>
      </c>
      <c r="AF311" s="17">
        <v>0.27390391754857402</v>
      </c>
      <c r="AG311" s="17">
        <v>0.27301763261082401</v>
      </c>
      <c r="AH311" s="17">
        <v>0.33243862839523602</v>
      </c>
      <c r="AI311" s="17">
        <v>0.40442176360793503</v>
      </c>
      <c r="AJ311" s="17">
        <v>0.32199616204390802</v>
      </c>
      <c r="AK311" s="17">
        <v>0.34722256821309799</v>
      </c>
      <c r="AL311" s="17">
        <v>0.301945370271827</v>
      </c>
      <c r="AM311" s="17">
        <v>0.319164327877898</v>
      </c>
      <c r="AN311" s="17">
        <v>0.29084948597193899</v>
      </c>
      <c r="AO311" s="17">
        <v>0.33880604272020898</v>
      </c>
      <c r="AP311" s="17">
        <v>0.39400242573773903</v>
      </c>
      <c r="AQ311" s="17"/>
      <c r="AR311" s="17">
        <v>0.30645919576983999</v>
      </c>
      <c r="AS311" s="17">
        <v>0.34418137283317102</v>
      </c>
      <c r="AT311" s="17"/>
      <c r="AU311" s="17">
        <v>0.29379924311977901</v>
      </c>
      <c r="AV311" s="17">
        <v>0.328049173661774</v>
      </c>
      <c r="AW311" s="17"/>
      <c r="AX311" s="17">
        <v>0.275623661500492</v>
      </c>
      <c r="AY311" s="17">
        <v>0.32445729215083802</v>
      </c>
      <c r="AZ311" s="17"/>
      <c r="BA311" s="17">
        <v>0.31353997106597598</v>
      </c>
      <c r="BB311" s="17">
        <v>0.34374519081776</v>
      </c>
      <c r="BC311" s="17">
        <v>0.26890039299571</v>
      </c>
      <c r="BD311" s="17"/>
      <c r="BE311" s="17">
        <v>0.36444602668781201</v>
      </c>
      <c r="BF311" s="17">
        <v>0.252093491210297</v>
      </c>
      <c r="BG311" s="17">
        <v>0.14806945191868801</v>
      </c>
    </row>
    <row r="312" spans="2:59" x14ac:dyDescent="0.3">
      <c r="B312" t="s">
        <v>175</v>
      </c>
      <c r="C312" s="17">
        <v>9.1297802480880305E-2</v>
      </c>
      <c r="D312" s="17">
        <v>9.6011869361208604E-2</v>
      </c>
      <c r="E312" s="17">
        <v>8.6960818491504402E-2</v>
      </c>
      <c r="F312" s="17"/>
      <c r="G312" s="17">
        <v>9.9113698996155297E-2</v>
      </c>
      <c r="H312" s="17">
        <v>0.111299771504804</v>
      </c>
      <c r="I312" s="17">
        <v>7.4638651001855502E-2</v>
      </c>
      <c r="J312" s="17">
        <v>7.8235910934292996E-2</v>
      </c>
      <c r="K312" s="17"/>
      <c r="L312" s="17">
        <v>0.115548266247814</v>
      </c>
      <c r="M312" s="17">
        <v>0.119288336778853</v>
      </c>
      <c r="N312" s="17">
        <v>4.1919377759752602E-2</v>
      </c>
      <c r="O312" s="17">
        <v>7.9737237298383501E-2</v>
      </c>
      <c r="P312" s="17"/>
      <c r="Q312" s="17">
        <v>0.12656974142173</v>
      </c>
      <c r="R312" s="17">
        <v>8.4057881970820605E-2</v>
      </c>
      <c r="S312" s="17">
        <v>7.13157519432399E-2</v>
      </c>
      <c r="T312" s="17">
        <v>6.0132960279513502E-2</v>
      </c>
      <c r="U312" s="17">
        <v>5.79156243589556E-2</v>
      </c>
      <c r="V312" s="17">
        <v>0.107590301242471</v>
      </c>
      <c r="W312" s="17">
        <v>0.123671990401944</v>
      </c>
      <c r="X312" s="17">
        <v>7.9774796784078603E-2</v>
      </c>
      <c r="Y312" s="17">
        <v>8.8782681317268297E-2</v>
      </c>
      <c r="Z312" s="17"/>
      <c r="AA312" s="17">
        <v>0.107684578454544</v>
      </c>
      <c r="AB312" s="17">
        <v>5.16575132622644E-2</v>
      </c>
      <c r="AC312" s="17">
        <v>0.10827263780230401</v>
      </c>
      <c r="AD312" s="17">
        <v>5.8157353420846401E-2</v>
      </c>
      <c r="AE312" s="17">
        <v>4.2979409724370497E-2</v>
      </c>
      <c r="AF312" s="17">
        <v>4.1669530823817198E-2</v>
      </c>
      <c r="AG312" s="17">
        <v>9.9270501452854806E-2</v>
      </c>
      <c r="AH312" s="17">
        <v>6.3512790584244999E-2</v>
      </c>
      <c r="AI312" s="17">
        <v>0.110146703286693</v>
      </c>
      <c r="AJ312" s="17">
        <v>3.8893353189604601E-2</v>
      </c>
      <c r="AK312" s="17">
        <v>0.137837710661805</v>
      </c>
      <c r="AL312" s="17">
        <v>0.12347933886475</v>
      </c>
      <c r="AM312" s="17">
        <v>0.11641987651261999</v>
      </c>
      <c r="AN312" s="17">
        <v>0.113781904653539</v>
      </c>
      <c r="AO312" s="17">
        <v>9.3762531582776198E-2</v>
      </c>
      <c r="AP312" s="17">
        <v>0.16513150378588001</v>
      </c>
      <c r="AQ312" s="17"/>
      <c r="AR312" s="17">
        <v>7.2531724167621103E-2</v>
      </c>
      <c r="AS312" s="17">
        <v>0.15938541014697499</v>
      </c>
      <c r="AT312" s="17"/>
      <c r="AU312" s="17">
        <v>9.1210141429392502E-2</v>
      </c>
      <c r="AV312" s="17">
        <v>9.0591205248696793E-2</v>
      </c>
      <c r="AW312" s="17"/>
      <c r="AX312" s="17">
        <v>4.8887983810303397E-2</v>
      </c>
      <c r="AY312" s="17">
        <v>0.102086508790242</v>
      </c>
      <c r="AZ312" s="17"/>
      <c r="BA312" s="17">
        <v>0.135559477482803</v>
      </c>
      <c r="BB312" s="17">
        <v>6.2276531529153099E-2</v>
      </c>
      <c r="BC312" s="17">
        <v>6.2460663979689302E-2</v>
      </c>
      <c r="BD312" s="17"/>
      <c r="BE312" s="17">
        <v>0.12426525587541599</v>
      </c>
      <c r="BF312" s="17">
        <v>3.6949718670460402E-2</v>
      </c>
      <c r="BG312" s="17">
        <v>1.75490298667874E-2</v>
      </c>
    </row>
    <row r="313" spans="2:59" x14ac:dyDescent="0.3">
      <c r="B313" t="s">
        <v>83</v>
      </c>
      <c r="C313" s="17">
        <v>1.5744156911183201E-2</v>
      </c>
      <c r="D313" s="17">
        <v>1.78012956366961E-2</v>
      </c>
      <c r="E313" s="17">
        <v>1.2933864293819699E-2</v>
      </c>
      <c r="F313" s="17"/>
      <c r="G313" s="17">
        <v>3.2741178432547202E-2</v>
      </c>
      <c r="H313" s="17">
        <v>4.8231303489291704E-3</v>
      </c>
      <c r="I313" s="17">
        <v>1.21611562207035E-2</v>
      </c>
      <c r="J313" s="17">
        <v>1.4589846795824301E-2</v>
      </c>
      <c r="K313" s="17"/>
      <c r="L313" s="17">
        <v>8.7975700978207196E-3</v>
      </c>
      <c r="M313" s="17">
        <v>8.5173073034092595E-3</v>
      </c>
      <c r="N313" s="17">
        <v>2.4571845772789501E-2</v>
      </c>
      <c r="O313" s="17">
        <v>2.2997169504466099E-2</v>
      </c>
      <c r="P313" s="17"/>
      <c r="Q313" s="17">
        <v>1.3822842867693899E-2</v>
      </c>
      <c r="R313" s="17">
        <v>2.3915805570096201E-2</v>
      </c>
      <c r="S313" s="17">
        <v>1.31046309618161E-2</v>
      </c>
      <c r="T313" s="17">
        <v>2.2121187459490699E-2</v>
      </c>
      <c r="U313" s="17">
        <v>8.2881362291907807E-3</v>
      </c>
      <c r="V313" s="17">
        <v>1.51563839834586E-2</v>
      </c>
      <c r="W313" s="17">
        <v>2.59827999676711E-2</v>
      </c>
      <c r="X313" s="17">
        <v>0</v>
      </c>
      <c r="Y313" s="17">
        <v>8.4716403388916204E-3</v>
      </c>
      <c r="Z313" s="17"/>
      <c r="AA313" s="17">
        <v>0.15783924221516801</v>
      </c>
      <c r="AB313" s="17">
        <v>0</v>
      </c>
      <c r="AC313" s="17">
        <v>0</v>
      </c>
      <c r="AD313" s="17">
        <v>1.7785436295966E-2</v>
      </c>
      <c r="AE313" s="17">
        <v>2.00298156422892E-2</v>
      </c>
      <c r="AF313" s="17">
        <v>2.0074066543609902E-2</v>
      </c>
      <c r="AG313" s="17">
        <v>2.0304703640947899E-2</v>
      </c>
      <c r="AH313" s="17">
        <v>2.14689120991782E-2</v>
      </c>
      <c r="AI313" s="17">
        <v>1.9782646583855002E-3</v>
      </c>
      <c r="AJ313" s="17">
        <v>3.1141041170693901E-2</v>
      </c>
      <c r="AK313" s="17">
        <v>2.04955723780057E-2</v>
      </c>
      <c r="AL313" s="17">
        <v>2.2150901360641E-2</v>
      </c>
      <c r="AM313" s="17">
        <v>1.02590423637899E-2</v>
      </c>
      <c r="AN313" s="17">
        <v>1.30096666985282E-2</v>
      </c>
      <c r="AO313" s="17">
        <v>0</v>
      </c>
      <c r="AP313" s="17">
        <v>0</v>
      </c>
      <c r="AQ313" s="17"/>
      <c r="AR313" s="17">
        <v>1.7584882272692798E-2</v>
      </c>
      <c r="AS313" s="17">
        <v>9.06558592030428E-3</v>
      </c>
      <c r="AT313" s="17"/>
      <c r="AU313" s="17">
        <v>1.55582163168739E-2</v>
      </c>
      <c r="AV313" s="17">
        <v>1.61693240966908E-2</v>
      </c>
      <c r="AW313" s="17"/>
      <c r="AX313" s="17">
        <v>2.2558741341884299E-2</v>
      </c>
      <c r="AY313" s="17">
        <v>1.4357974784159599E-2</v>
      </c>
      <c r="AZ313" s="17"/>
      <c r="BA313" s="17">
        <v>1.3388800691103301E-2</v>
      </c>
      <c r="BB313" s="17">
        <v>2.3826429595400999E-2</v>
      </c>
      <c r="BC313" s="17">
        <v>6.6084443544323296E-3</v>
      </c>
      <c r="BD313" s="17"/>
      <c r="BE313" s="17">
        <v>1.2046947890804099E-2</v>
      </c>
      <c r="BF313" s="17">
        <v>1.5592576483691299E-2</v>
      </c>
      <c r="BG313" s="17">
        <v>4.1524558629661999E-2</v>
      </c>
    </row>
    <row r="314" spans="2:59" x14ac:dyDescent="0.3">
      <c r="B314" t="s">
        <v>176</v>
      </c>
      <c r="C314" s="17">
        <v>0.32567447643619701</v>
      </c>
      <c r="D314" s="17">
        <v>0.30311611324821203</v>
      </c>
      <c r="E314" s="17">
        <v>0.34743610121443602</v>
      </c>
      <c r="F314" s="17"/>
      <c r="G314" s="17">
        <v>0.31754911124351198</v>
      </c>
      <c r="H314" s="17">
        <v>0.30332960022766398</v>
      </c>
      <c r="I314" s="17">
        <v>0.31145575913071999</v>
      </c>
      <c r="J314" s="17">
        <v>0.37563137358769899</v>
      </c>
      <c r="K314" s="17"/>
      <c r="L314" s="17">
        <v>0.28974675248972098</v>
      </c>
      <c r="M314" s="17">
        <v>0.32832052172283199</v>
      </c>
      <c r="N314" s="17">
        <v>0.33628515056602698</v>
      </c>
      <c r="O314" s="17">
        <v>0.35297192356159302</v>
      </c>
      <c r="P314" s="17"/>
      <c r="Q314" s="17">
        <v>0.307089353724804</v>
      </c>
      <c r="R314" s="17">
        <v>0.30393013183281098</v>
      </c>
      <c r="S314" s="17">
        <v>0.30570965217888701</v>
      </c>
      <c r="T314" s="17">
        <v>0.31056494159367498</v>
      </c>
      <c r="U314" s="17">
        <v>0.298411361151523</v>
      </c>
      <c r="V314" s="17">
        <v>0.29028108774927902</v>
      </c>
      <c r="W314" s="17">
        <v>0.35943690550275398</v>
      </c>
      <c r="X314" s="17">
        <v>0.415841075578256</v>
      </c>
      <c r="Y314" s="17">
        <v>0.38883089227480799</v>
      </c>
      <c r="Z314" s="17"/>
      <c r="AA314" s="17">
        <v>0.37392720700010001</v>
      </c>
      <c r="AB314" s="17">
        <v>0.311048567842027</v>
      </c>
      <c r="AC314" s="17">
        <v>0.335785815597199</v>
      </c>
      <c r="AD314" s="17">
        <v>0.39981947038996901</v>
      </c>
      <c r="AE314" s="17">
        <v>0.32780673945551703</v>
      </c>
      <c r="AF314" s="17">
        <v>0.376700013198843</v>
      </c>
      <c r="AG314" s="17">
        <v>0.41222686938894898</v>
      </c>
      <c r="AH314" s="17">
        <v>0.32433655929815602</v>
      </c>
      <c r="AI314" s="17">
        <v>0.29150993013323001</v>
      </c>
      <c r="AJ314" s="17">
        <v>0.37452360378584598</v>
      </c>
      <c r="AK314" s="17">
        <v>0.28424160442430801</v>
      </c>
      <c r="AL314" s="17">
        <v>0.31934301709811003</v>
      </c>
      <c r="AM314" s="17">
        <v>0.31506241771259802</v>
      </c>
      <c r="AN314" s="17">
        <v>0.28524552468564401</v>
      </c>
      <c r="AO314" s="17">
        <v>0.32303140466181102</v>
      </c>
      <c r="AP314" s="17">
        <v>0.21678647290032901</v>
      </c>
      <c r="AQ314" s="17"/>
      <c r="AR314" s="17">
        <v>0.33636449346179498</v>
      </c>
      <c r="AS314" s="17">
        <v>0.28688865912089301</v>
      </c>
      <c r="AT314" s="17"/>
      <c r="AU314" s="17">
        <v>0.35086142649260299</v>
      </c>
      <c r="AV314" s="17">
        <v>0.31021789577674902</v>
      </c>
      <c r="AW314" s="17"/>
      <c r="AX314" s="17">
        <v>0.395102024569289</v>
      </c>
      <c r="AY314" s="17">
        <v>0.30766713539104501</v>
      </c>
      <c r="AZ314" s="17"/>
      <c r="BA314" s="17">
        <v>0.32157425658434902</v>
      </c>
      <c r="BB314" s="17">
        <v>0.30525062721704199</v>
      </c>
      <c r="BC314" s="17">
        <v>0.36606634464171001</v>
      </c>
      <c r="BD314" s="17"/>
      <c r="BE314" s="17">
        <v>0.26005814616958101</v>
      </c>
      <c r="BF314" s="17">
        <v>0.39587473234068299</v>
      </c>
      <c r="BG314" s="17">
        <v>0.57889464642058497</v>
      </c>
    </row>
    <row r="315" spans="2:59" x14ac:dyDescent="0.3">
      <c r="B315" t="s">
        <v>177</v>
      </c>
      <c r="C315" s="17">
        <v>0.40590745635661302</v>
      </c>
      <c r="D315" s="17">
        <v>0.44025918997556301</v>
      </c>
      <c r="E315" s="17">
        <v>0.37213119723000398</v>
      </c>
      <c r="F315" s="17"/>
      <c r="G315" s="17">
        <v>0.42013667164797303</v>
      </c>
      <c r="H315" s="17">
        <v>0.423585588079543</v>
      </c>
      <c r="I315" s="17">
        <v>0.43721905335870997</v>
      </c>
      <c r="J315" s="17">
        <v>0.33729569338044002</v>
      </c>
      <c r="K315" s="17"/>
      <c r="L315" s="17">
        <v>0.48289907451509101</v>
      </c>
      <c r="M315" s="17">
        <v>0.42536752384008197</v>
      </c>
      <c r="N315" s="17">
        <v>0.38345777164682299</v>
      </c>
      <c r="O315" s="17">
        <v>0.32327847939126297</v>
      </c>
      <c r="P315" s="17"/>
      <c r="Q315" s="17">
        <v>0.49310567801833799</v>
      </c>
      <c r="R315" s="17">
        <v>0.40286425847863699</v>
      </c>
      <c r="S315" s="17">
        <v>0.39853617637203698</v>
      </c>
      <c r="T315" s="17">
        <v>0.35696832714771298</v>
      </c>
      <c r="U315" s="17">
        <v>0.392327117825992</v>
      </c>
      <c r="V315" s="17">
        <v>0.41716434687183301</v>
      </c>
      <c r="W315" s="17">
        <v>0.37435186863772402</v>
      </c>
      <c r="X315" s="17">
        <v>0.35178571113288798</v>
      </c>
      <c r="Y315" s="17">
        <v>0.395586620251484</v>
      </c>
      <c r="Z315" s="17"/>
      <c r="AA315" s="17">
        <v>0.17326508104754901</v>
      </c>
      <c r="AB315" s="17">
        <v>0.34545783984704898</v>
      </c>
      <c r="AC315" s="17">
        <v>0.35057072063233302</v>
      </c>
      <c r="AD315" s="17">
        <v>0.28378715036111601</v>
      </c>
      <c r="AE315" s="17">
        <v>0.36163958953261999</v>
      </c>
      <c r="AF315" s="17">
        <v>0.31557344837239099</v>
      </c>
      <c r="AG315" s="17">
        <v>0.372288134063679</v>
      </c>
      <c r="AH315" s="17">
        <v>0.395951418979481</v>
      </c>
      <c r="AI315" s="17">
        <v>0.51456846689462798</v>
      </c>
      <c r="AJ315" s="17">
        <v>0.36088951523351298</v>
      </c>
      <c r="AK315" s="17">
        <v>0.48506027887490299</v>
      </c>
      <c r="AL315" s="17">
        <v>0.42542470913657798</v>
      </c>
      <c r="AM315" s="17">
        <v>0.43558420439051798</v>
      </c>
      <c r="AN315" s="17">
        <v>0.40463139062547798</v>
      </c>
      <c r="AO315" s="17">
        <v>0.43256857430298501</v>
      </c>
      <c r="AP315" s="17">
        <v>0.55913392952361896</v>
      </c>
      <c r="AQ315" s="17"/>
      <c r="AR315" s="17">
        <v>0.37899091993746098</v>
      </c>
      <c r="AS315" s="17">
        <v>0.50356678298014601</v>
      </c>
      <c r="AT315" s="17"/>
      <c r="AU315" s="17">
        <v>0.385009384549172</v>
      </c>
      <c r="AV315" s="17">
        <v>0.41864037891047101</v>
      </c>
      <c r="AW315" s="17"/>
      <c r="AX315" s="17">
        <v>0.32451164531079502</v>
      </c>
      <c r="AY315" s="17">
        <v>0.42654380094108002</v>
      </c>
      <c r="AZ315" s="17"/>
      <c r="BA315" s="17">
        <v>0.44909944854877998</v>
      </c>
      <c r="BB315" s="17">
        <v>0.40602172234691303</v>
      </c>
      <c r="BC315" s="17">
        <v>0.33136105697539903</v>
      </c>
      <c r="BD315" s="17"/>
      <c r="BE315" s="17">
        <v>0.48871128256322799</v>
      </c>
      <c r="BF315" s="17">
        <v>0.28904320988075799</v>
      </c>
      <c r="BG315" s="17">
        <v>0.165618481785475</v>
      </c>
    </row>
    <row r="316" spans="2:59" x14ac:dyDescent="0.3">
      <c r="B316" t="s">
        <v>178</v>
      </c>
      <c r="C316" s="17">
        <v>-8.0232979920416406E-2</v>
      </c>
      <c r="D316" s="17">
        <v>-0.13714307672734999</v>
      </c>
      <c r="E316" s="17">
        <v>-2.46950960155684E-2</v>
      </c>
      <c r="F316" s="17"/>
      <c r="G316" s="17">
        <v>-0.102587560404461</v>
      </c>
      <c r="H316" s="17">
        <v>-0.12025598785187901</v>
      </c>
      <c r="I316" s="17">
        <v>-0.12576329422798899</v>
      </c>
      <c r="J316" s="17">
        <v>3.8335680207258797E-2</v>
      </c>
      <c r="K316" s="17"/>
      <c r="L316" s="17">
        <v>-0.19315232202537</v>
      </c>
      <c r="M316" s="17">
        <v>-9.7047002117249606E-2</v>
      </c>
      <c r="N316" s="17">
        <v>-4.7172621080796798E-2</v>
      </c>
      <c r="O316" s="17">
        <v>2.9693444170329999E-2</v>
      </c>
      <c r="P316" s="17"/>
      <c r="Q316" s="17">
        <v>-0.18601632429353401</v>
      </c>
      <c r="R316" s="17">
        <v>-9.8934126645826501E-2</v>
      </c>
      <c r="S316" s="17">
        <v>-9.2826524193149698E-2</v>
      </c>
      <c r="T316" s="17">
        <v>-4.6403385554038397E-2</v>
      </c>
      <c r="U316" s="17">
        <v>-9.3915756674469206E-2</v>
      </c>
      <c r="V316" s="17">
        <v>-0.12688325912255399</v>
      </c>
      <c r="W316" s="17">
        <v>-1.4914963134968999E-2</v>
      </c>
      <c r="X316" s="17">
        <v>6.4055364445368204E-2</v>
      </c>
      <c r="Y316" s="17">
        <v>-6.7557279766761701E-3</v>
      </c>
      <c r="Z316" s="17"/>
      <c r="AA316" s="17">
        <v>0.20066212595255101</v>
      </c>
      <c r="AB316" s="17">
        <v>-3.4409272005021099E-2</v>
      </c>
      <c r="AC316" s="17">
        <v>-1.47849050351336E-2</v>
      </c>
      <c r="AD316" s="17">
        <v>0.116032320028854</v>
      </c>
      <c r="AE316" s="17">
        <v>-3.3832850077103599E-2</v>
      </c>
      <c r="AF316" s="17">
        <v>6.1126564826451499E-2</v>
      </c>
      <c r="AG316" s="17">
        <v>3.9938735325270001E-2</v>
      </c>
      <c r="AH316" s="17">
        <v>-7.1614859681325596E-2</v>
      </c>
      <c r="AI316" s="17">
        <v>-0.223058536761398</v>
      </c>
      <c r="AJ316" s="17">
        <v>1.3634088552333201E-2</v>
      </c>
      <c r="AK316" s="17">
        <v>-0.20081867445059601</v>
      </c>
      <c r="AL316" s="17">
        <v>-0.106081692038468</v>
      </c>
      <c r="AM316" s="17">
        <v>-0.12052178667792</v>
      </c>
      <c r="AN316" s="17">
        <v>-0.119385865939834</v>
      </c>
      <c r="AO316" s="17">
        <v>-0.10953716964117501</v>
      </c>
      <c r="AP316" s="17">
        <v>-0.34234745662329003</v>
      </c>
      <c r="AQ316" s="17"/>
      <c r="AR316" s="17">
        <v>-4.2626426475666397E-2</v>
      </c>
      <c r="AS316" s="17">
        <v>-0.216678123859254</v>
      </c>
      <c r="AT316" s="17"/>
      <c r="AU316" s="17">
        <v>-3.4147958056568298E-2</v>
      </c>
      <c r="AV316" s="17">
        <v>-0.10842248313372201</v>
      </c>
      <c r="AW316" s="17"/>
      <c r="AX316" s="17">
        <v>7.0590379258493402E-2</v>
      </c>
      <c r="AY316" s="17">
        <v>-0.118876665550035</v>
      </c>
      <c r="AZ316" s="17"/>
      <c r="BA316" s="17">
        <v>-0.12752519196442999</v>
      </c>
      <c r="BB316" s="17">
        <v>-0.10077109512987199</v>
      </c>
      <c r="BC316" s="17">
        <v>3.4705287666310897E-2</v>
      </c>
      <c r="BD316" s="17"/>
      <c r="BE316" s="17">
        <v>-0.22865313639364701</v>
      </c>
      <c r="BF316" s="17">
        <v>0.106831522459925</v>
      </c>
      <c r="BG316" s="17">
        <v>0.41327616463511002</v>
      </c>
    </row>
    <row r="317" spans="2:59" x14ac:dyDescent="0.3"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</row>
    <row r="318" spans="2:59" x14ac:dyDescent="0.3">
      <c r="B318" s="6" t="s">
        <v>226</v>
      </c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</row>
    <row r="319" spans="2:59" x14ac:dyDescent="0.3">
      <c r="B319" s="24" t="s">
        <v>86</v>
      </c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</row>
    <row r="320" spans="2:59" x14ac:dyDescent="0.3">
      <c r="B320" t="s">
        <v>171</v>
      </c>
      <c r="C320" s="17">
        <v>8.8330866743284497E-2</v>
      </c>
      <c r="D320" s="17">
        <v>0.10686681678110101</v>
      </c>
      <c r="E320" s="17">
        <v>7.0195694374512493E-2</v>
      </c>
      <c r="F320" s="17"/>
      <c r="G320" s="17">
        <v>8.9773402541521302E-2</v>
      </c>
      <c r="H320" s="17">
        <v>7.9789462702774802E-2</v>
      </c>
      <c r="I320" s="17">
        <v>8.1974752196012302E-2</v>
      </c>
      <c r="J320" s="17">
        <v>0.103637316746203</v>
      </c>
      <c r="K320" s="17"/>
      <c r="L320" s="17">
        <v>0.148343693707713</v>
      </c>
      <c r="M320" s="17">
        <v>9.9343706027226697E-2</v>
      </c>
      <c r="N320" s="17">
        <v>4.9574852896067403E-2</v>
      </c>
      <c r="O320" s="17">
        <v>4.6487666017935997E-2</v>
      </c>
      <c r="P320" s="17"/>
      <c r="Q320" s="17">
        <v>0.177139335013352</v>
      </c>
      <c r="R320" s="17">
        <v>5.1860253411326003E-2</v>
      </c>
      <c r="S320" s="17">
        <v>7.5077583929037794E-2</v>
      </c>
      <c r="T320" s="17">
        <v>4.2875537654034401E-2</v>
      </c>
      <c r="U320" s="17">
        <v>5.2866083912836898E-2</v>
      </c>
      <c r="V320" s="17">
        <v>0.103059733883394</v>
      </c>
      <c r="W320" s="17">
        <v>9.8885366786691006E-2</v>
      </c>
      <c r="X320" s="17">
        <v>7.6236050585881704E-2</v>
      </c>
      <c r="Y320" s="17">
        <v>8.2676237960569401E-2</v>
      </c>
      <c r="Z320" s="17"/>
      <c r="AA320" s="17">
        <v>4.32690433696932E-2</v>
      </c>
      <c r="AB320" s="17">
        <v>3.8956411121183199E-2</v>
      </c>
      <c r="AC320" s="17">
        <v>4.40060728446987E-2</v>
      </c>
      <c r="AD320" s="17">
        <v>5.3046661976702998E-2</v>
      </c>
      <c r="AE320" s="17">
        <v>5.1314834528314902E-2</v>
      </c>
      <c r="AF320" s="17">
        <v>6.5608737659668501E-2</v>
      </c>
      <c r="AG320" s="17">
        <v>5.8144513971708597E-2</v>
      </c>
      <c r="AH320" s="17">
        <v>9.0555029971917E-2</v>
      </c>
      <c r="AI320" s="17">
        <v>9.6130645976815393E-2</v>
      </c>
      <c r="AJ320" s="17">
        <v>9.5449783199559796E-2</v>
      </c>
      <c r="AK320" s="17">
        <v>8.2921588903073995E-2</v>
      </c>
      <c r="AL320" s="17">
        <v>6.8130892693874595E-2</v>
      </c>
      <c r="AM320" s="17">
        <v>0.114178019176783</v>
      </c>
      <c r="AN320" s="17">
        <v>0.13151922210334799</v>
      </c>
      <c r="AO320" s="17">
        <v>9.1539916177825101E-2</v>
      </c>
      <c r="AP320" s="17">
        <v>0.24992143497345401</v>
      </c>
      <c r="AQ320" s="17"/>
      <c r="AR320" s="17">
        <v>6.9650530046282605E-2</v>
      </c>
      <c r="AS320" s="17">
        <v>0.15610738429076501</v>
      </c>
      <c r="AT320" s="17"/>
      <c r="AU320" s="17">
        <v>0.13686729409936799</v>
      </c>
      <c r="AV320" s="17">
        <v>6.7803639505396404E-2</v>
      </c>
      <c r="AW320" s="17"/>
      <c r="AX320" s="17">
        <v>9.8799735923189802E-2</v>
      </c>
      <c r="AY320" s="17">
        <v>8.6009679081264903E-2</v>
      </c>
      <c r="AZ320" s="17"/>
      <c r="BA320" s="17">
        <v>0.14653669839543801</v>
      </c>
      <c r="BB320" s="17">
        <v>5.3241895812726599E-2</v>
      </c>
      <c r="BC320" s="17">
        <v>4.5390110758344197E-2</v>
      </c>
      <c r="BD320" s="17"/>
      <c r="BE320" s="17">
        <v>0.134680029352097</v>
      </c>
      <c r="BF320" s="17">
        <v>5.56330145005152E-3</v>
      </c>
      <c r="BG320" s="17">
        <v>2.4724615086384799E-3</v>
      </c>
    </row>
    <row r="321" spans="2:59" x14ac:dyDescent="0.3">
      <c r="B321" t="s">
        <v>172</v>
      </c>
      <c r="C321" s="17">
        <v>0.22855593090735099</v>
      </c>
      <c r="D321" s="17">
        <v>0.26918764632624997</v>
      </c>
      <c r="E321" s="17">
        <v>0.18894237139945999</v>
      </c>
      <c r="F321" s="17"/>
      <c r="G321" s="17">
        <v>0.22321057295817701</v>
      </c>
      <c r="H321" s="17">
        <v>0.22949728289722901</v>
      </c>
      <c r="I321" s="17">
        <v>0.24935148862193701</v>
      </c>
      <c r="J321" s="17">
        <v>0.21188528629489001</v>
      </c>
      <c r="K321" s="17"/>
      <c r="L321" s="17">
        <v>0.29495578960378099</v>
      </c>
      <c r="M321" s="17">
        <v>0.23919086845478901</v>
      </c>
      <c r="N321" s="17">
        <v>0.19189643771003101</v>
      </c>
      <c r="O321" s="17">
        <v>0.178655283933814</v>
      </c>
      <c r="P321" s="17"/>
      <c r="Q321" s="17">
        <v>0.33232275191408001</v>
      </c>
      <c r="R321" s="17">
        <v>0.24274061678971201</v>
      </c>
      <c r="S321" s="17">
        <v>0.21517398254961601</v>
      </c>
      <c r="T321" s="17">
        <v>0.168078208239514</v>
      </c>
      <c r="U321" s="17">
        <v>0.19484360237200199</v>
      </c>
      <c r="V321" s="17">
        <v>0.21624154966835499</v>
      </c>
      <c r="W321" s="17">
        <v>0.21121984884880399</v>
      </c>
      <c r="X321" s="17">
        <v>0.192585906787994</v>
      </c>
      <c r="Y321" s="17">
        <v>0.20524083773100599</v>
      </c>
      <c r="Z321" s="17"/>
      <c r="AA321" s="17">
        <v>0</v>
      </c>
      <c r="AB321" s="17">
        <v>0.20517100968538199</v>
      </c>
      <c r="AC321" s="17">
        <v>0.21147878225422201</v>
      </c>
      <c r="AD321" s="17">
        <v>0.18085926392394799</v>
      </c>
      <c r="AE321" s="17">
        <v>0.14883902382533301</v>
      </c>
      <c r="AF321" s="17">
        <v>0.19999896740206599</v>
      </c>
      <c r="AG321" s="17">
        <v>0.263591202196442</v>
      </c>
      <c r="AH321" s="17">
        <v>0.196220986248452</v>
      </c>
      <c r="AI321" s="17">
        <v>0.23137459709849101</v>
      </c>
      <c r="AJ321" s="17">
        <v>0.25676573141041198</v>
      </c>
      <c r="AK321" s="17">
        <v>0.22960512344223399</v>
      </c>
      <c r="AL321" s="17">
        <v>0.258784502126232</v>
      </c>
      <c r="AM321" s="17">
        <v>0.23264668165668601</v>
      </c>
      <c r="AN321" s="17">
        <v>0.32010338381679299</v>
      </c>
      <c r="AO321" s="17">
        <v>0.293499422900802</v>
      </c>
      <c r="AP321" s="17">
        <v>0.34785558326803301</v>
      </c>
      <c r="AQ321" s="17"/>
      <c r="AR321" s="17">
        <v>0.20782890105204799</v>
      </c>
      <c r="AS321" s="17">
        <v>0.303758317538879</v>
      </c>
      <c r="AT321" s="17"/>
      <c r="AU321" s="17">
        <v>0.230531983211748</v>
      </c>
      <c r="AV321" s="17">
        <v>0.23089851130359601</v>
      </c>
      <c r="AW321" s="17"/>
      <c r="AX321" s="17">
        <v>0.24019444579521301</v>
      </c>
      <c r="AY321" s="17">
        <v>0.22755301406220399</v>
      </c>
      <c r="AZ321" s="17"/>
      <c r="BA321" s="17">
        <v>0.28027652504725398</v>
      </c>
      <c r="BB321" s="17">
        <v>0.210877465876951</v>
      </c>
      <c r="BC321" s="17">
        <v>0.16836531795515799</v>
      </c>
      <c r="BD321" s="17"/>
      <c r="BE321" s="17">
        <v>0.309107564231617</v>
      </c>
      <c r="BF321" s="17">
        <v>9.9403195082639798E-2</v>
      </c>
      <c r="BG321" s="17">
        <v>3.8158241543860598E-2</v>
      </c>
    </row>
    <row r="322" spans="2:59" x14ac:dyDescent="0.3">
      <c r="B322" t="s">
        <v>173</v>
      </c>
      <c r="C322" s="17">
        <v>0.28047437919213702</v>
      </c>
      <c r="D322" s="17">
        <v>0.29827856575959499</v>
      </c>
      <c r="E322" s="17">
        <v>0.26279397353777401</v>
      </c>
      <c r="F322" s="17"/>
      <c r="G322" s="17">
        <v>0.29158152340061999</v>
      </c>
      <c r="H322" s="17">
        <v>0.32085578735262599</v>
      </c>
      <c r="I322" s="17">
        <v>0.271335246627111</v>
      </c>
      <c r="J322" s="17">
        <v>0.23523964478801601</v>
      </c>
      <c r="K322" s="17"/>
      <c r="L322" s="17">
        <v>0.23916856397859901</v>
      </c>
      <c r="M322" s="17">
        <v>0.27691128391638298</v>
      </c>
      <c r="N322" s="17">
        <v>0.308772492301773</v>
      </c>
      <c r="O322" s="17">
        <v>0.30435915011046899</v>
      </c>
      <c r="P322" s="17"/>
      <c r="Q322" s="17">
        <v>0.21819806865452701</v>
      </c>
      <c r="R322" s="17">
        <v>0.267757066901601</v>
      </c>
      <c r="S322" s="17">
        <v>0.25731228764876402</v>
      </c>
      <c r="T322" s="17">
        <v>0.366785438498829</v>
      </c>
      <c r="U322" s="17">
        <v>0.33726449622360799</v>
      </c>
      <c r="V322" s="17">
        <v>0.28512489905488397</v>
      </c>
      <c r="W322" s="17">
        <v>0.248290565618285</v>
      </c>
      <c r="X322" s="17">
        <v>0.31169915627293898</v>
      </c>
      <c r="Y322" s="17">
        <v>0.28716881385152598</v>
      </c>
      <c r="Z322" s="17"/>
      <c r="AA322" s="17">
        <v>0.45851565173220898</v>
      </c>
      <c r="AB322" s="17">
        <v>0.27960917205459501</v>
      </c>
      <c r="AC322" s="17">
        <v>0.29274138523743698</v>
      </c>
      <c r="AD322" s="17">
        <v>0.24771083594134</v>
      </c>
      <c r="AE322" s="17">
        <v>0.36585661627652399</v>
      </c>
      <c r="AF322" s="17">
        <v>0.28177337001472302</v>
      </c>
      <c r="AG322" s="17">
        <v>0.27517185104207398</v>
      </c>
      <c r="AH322" s="17">
        <v>0.26626481330139701</v>
      </c>
      <c r="AI322" s="17">
        <v>0.26673763641124498</v>
      </c>
      <c r="AJ322" s="17">
        <v>0.238721641439782</v>
      </c>
      <c r="AK322" s="17">
        <v>0.33453971581747</v>
      </c>
      <c r="AL322" s="17">
        <v>0.25965197046177702</v>
      </c>
      <c r="AM322" s="17">
        <v>0.27498848880315402</v>
      </c>
      <c r="AN322" s="17">
        <v>0.23995984819713301</v>
      </c>
      <c r="AO322" s="17">
        <v>0.29053995809048899</v>
      </c>
      <c r="AP322" s="17">
        <v>0.20314408304370299</v>
      </c>
      <c r="AQ322" s="17"/>
      <c r="AR322" s="17">
        <v>0.276942545250211</v>
      </c>
      <c r="AS322" s="17">
        <v>0.293288677404341</v>
      </c>
      <c r="AT322" s="17"/>
      <c r="AU322" s="17">
        <v>0.25527816498790701</v>
      </c>
      <c r="AV322" s="17">
        <v>0.29097633021576602</v>
      </c>
      <c r="AW322" s="17"/>
      <c r="AX322" s="17">
        <v>0.26582822198473899</v>
      </c>
      <c r="AY322" s="17">
        <v>0.286816931245021</v>
      </c>
      <c r="AZ322" s="17"/>
      <c r="BA322" s="17">
        <v>0.25551317345934299</v>
      </c>
      <c r="BB322" s="17">
        <v>0.30412516058835198</v>
      </c>
      <c r="BC322" s="17">
        <v>0.28484851406973699</v>
      </c>
      <c r="BD322" s="17"/>
      <c r="BE322" s="17">
        <v>0.31942424370266798</v>
      </c>
      <c r="BF322" s="17">
        <v>0.25199346936462103</v>
      </c>
      <c r="BG322" s="17">
        <v>9.3190187846713998E-2</v>
      </c>
    </row>
    <row r="323" spans="2:59" x14ac:dyDescent="0.3">
      <c r="B323" t="s">
        <v>174</v>
      </c>
      <c r="C323" s="17">
        <v>0.22089779244021501</v>
      </c>
      <c r="D323" s="17">
        <v>0.16838123284103601</v>
      </c>
      <c r="E323" s="17">
        <v>0.27302680653864603</v>
      </c>
      <c r="F323" s="17"/>
      <c r="G323" s="17">
        <v>0.20927238190908601</v>
      </c>
      <c r="H323" s="17">
        <v>0.20396858241138699</v>
      </c>
      <c r="I323" s="17">
        <v>0.23143078406991399</v>
      </c>
      <c r="J323" s="17">
        <v>0.23810372001174901</v>
      </c>
      <c r="K323" s="17"/>
      <c r="L323" s="17">
        <v>0.193304969468888</v>
      </c>
      <c r="M323" s="17">
        <v>0.20637024850845601</v>
      </c>
      <c r="N323" s="17">
        <v>0.24025800952630999</v>
      </c>
      <c r="O323" s="17">
        <v>0.24712725075358699</v>
      </c>
      <c r="P323" s="17"/>
      <c r="Q323" s="17">
        <v>0.16040193601782601</v>
      </c>
      <c r="R323" s="17">
        <v>0.25140307298324999</v>
      </c>
      <c r="S323" s="17">
        <v>0.30226539600750602</v>
      </c>
      <c r="T323" s="17">
        <v>0.22054436661333601</v>
      </c>
      <c r="U323" s="17">
        <v>0.19593468356048199</v>
      </c>
      <c r="V323" s="17">
        <v>0.22440131446057901</v>
      </c>
      <c r="W323" s="17">
        <v>0.23641787920583399</v>
      </c>
      <c r="X323" s="17">
        <v>0.19014668346593999</v>
      </c>
      <c r="Y323" s="17">
        <v>0.20975590855007201</v>
      </c>
      <c r="Z323" s="17"/>
      <c r="AA323" s="17">
        <v>0.34037606268293003</v>
      </c>
      <c r="AB323" s="17">
        <v>0.37213658944082101</v>
      </c>
      <c r="AC323" s="17">
        <v>0.19881310121161699</v>
      </c>
      <c r="AD323" s="17">
        <v>0.25666966971677402</v>
      </c>
      <c r="AE323" s="17">
        <v>0.26672667704036501</v>
      </c>
      <c r="AF323" s="17">
        <v>0.22924906543774801</v>
      </c>
      <c r="AG323" s="17">
        <v>0.19050516470444501</v>
      </c>
      <c r="AH323" s="17">
        <v>0.20969086647266399</v>
      </c>
      <c r="AI323" s="17">
        <v>0.28075841891284098</v>
      </c>
      <c r="AJ323" s="17">
        <v>0.222266203384758</v>
      </c>
      <c r="AK323" s="17">
        <v>0.18964419599533999</v>
      </c>
      <c r="AL323" s="17">
        <v>0.24123719042557801</v>
      </c>
      <c r="AM323" s="17">
        <v>0.21547204289314001</v>
      </c>
      <c r="AN323" s="17">
        <v>0.18229167398634599</v>
      </c>
      <c r="AO323" s="17">
        <v>0.20936099039579001</v>
      </c>
      <c r="AP323" s="17">
        <v>0.13044342863818201</v>
      </c>
      <c r="AQ323" s="17"/>
      <c r="AR323" s="17">
        <v>0.24088523438090501</v>
      </c>
      <c r="AS323" s="17">
        <v>0.148378799265973</v>
      </c>
      <c r="AT323" s="17"/>
      <c r="AU323" s="17">
        <v>0.21483669239723599</v>
      </c>
      <c r="AV323" s="17">
        <v>0.22256750968911801</v>
      </c>
      <c r="AW323" s="17"/>
      <c r="AX323" s="17">
        <v>0.19742348449491801</v>
      </c>
      <c r="AY323" s="17">
        <v>0.226094616790467</v>
      </c>
      <c r="AZ323" s="17"/>
      <c r="BA323" s="17">
        <v>0.17006796132893801</v>
      </c>
      <c r="BB323" s="17">
        <v>0.25085648786727599</v>
      </c>
      <c r="BC323" s="17">
        <v>0.25951282658980401</v>
      </c>
      <c r="BD323" s="17"/>
      <c r="BE323" s="17">
        <v>0.14857681649552201</v>
      </c>
      <c r="BF323" s="17">
        <v>0.37605665344552303</v>
      </c>
      <c r="BG323" s="17">
        <v>0.28195206797962002</v>
      </c>
    </row>
    <row r="324" spans="2:59" x14ac:dyDescent="0.3">
      <c r="B324" t="s">
        <v>175</v>
      </c>
      <c r="C324" s="17">
        <v>0.14334924035021901</v>
      </c>
      <c r="D324" s="17">
        <v>0.114380549276168</v>
      </c>
      <c r="E324" s="17">
        <v>0.17099768382775901</v>
      </c>
      <c r="F324" s="17"/>
      <c r="G324" s="17">
        <v>0.122615648960615</v>
      </c>
      <c r="H324" s="17">
        <v>0.12698326128954199</v>
      </c>
      <c r="I324" s="17">
        <v>0.13716379969261999</v>
      </c>
      <c r="J324" s="17">
        <v>0.189441733925024</v>
      </c>
      <c r="K324" s="17"/>
      <c r="L324" s="17">
        <v>0.104493646234882</v>
      </c>
      <c r="M324" s="17">
        <v>0.13883366152576901</v>
      </c>
      <c r="N324" s="17">
        <v>0.16950098100915301</v>
      </c>
      <c r="O324" s="17">
        <v>0.16719590832717099</v>
      </c>
      <c r="P324" s="17"/>
      <c r="Q324" s="17">
        <v>9.1400222725500496E-2</v>
      </c>
      <c r="R324" s="17">
        <v>0.14533463334063301</v>
      </c>
      <c r="S324" s="17">
        <v>0.105290524819313</v>
      </c>
      <c r="T324" s="17">
        <v>0.14651062681093399</v>
      </c>
      <c r="U324" s="17">
        <v>0.163799613043424</v>
      </c>
      <c r="V324" s="17">
        <v>0.135565726051497</v>
      </c>
      <c r="W324" s="17">
        <v>0.16841805580300201</v>
      </c>
      <c r="X324" s="17">
        <v>0.193533224943714</v>
      </c>
      <c r="Y324" s="17">
        <v>0.18448444026449901</v>
      </c>
      <c r="Z324" s="17"/>
      <c r="AA324" s="17">
        <v>0</v>
      </c>
      <c r="AB324" s="17">
        <v>8.68822040175313E-2</v>
      </c>
      <c r="AC324" s="17">
        <v>0.18522196448559</v>
      </c>
      <c r="AD324" s="17">
        <v>0.235374825391784</v>
      </c>
      <c r="AE324" s="17">
        <v>0.15442736784885799</v>
      </c>
      <c r="AF324" s="17">
        <v>0.15524929160686499</v>
      </c>
      <c r="AG324" s="17">
        <v>0.15842339884697501</v>
      </c>
      <c r="AH324" s="17">
        <v>0.192162020921164</v>
      </c>
      <c r="AI324" s="17">
        <v>9.0869084191762706E-2</v>
      </c>
      <c r="AJ324" s="17">
        <v>0.13329667511013901</v>
      </c>
      <c r="AK324" s="17">
        <v>0.13722547025870299</v>
      </c>
      <c r="AL324" s="17">
        <v>0.134269082352098</v>
      </c>
      <c r="AM324" s="17">
        <v>0.121752866399975</v>
      </c>
      <c r="AN324" s="17">
        <v>0.126125871896379</v>
      </c>
      <c r="AO324" s="17">
        <v>6.5594720421805697E-2</v>
      </c>
      <c r="AP324" s="17">
        <v>6.0418534775342599E-2</v>
      </c>
      <c r="AQ324" s="17"/>
      <c r="AR324" s="17">
        <v>0.16290252943417599</v>
      </c>
      <c r="AS324" s="17">
        <v>7.2405452654869695E-2</v>
      </c>
      <c r="AT324" s="17"/>
      <c r="AU324" s="17">
        <v>0.129796259489942</v>
      </c>
      <c r="AV324" s="17">
        <v>0.14691829130487999</v>
      </c>
      <c r="AW324" s="17"/>
      <c r="AX324" s="17">
        <v>0.164534037813266</v>
      </c>
      <c r="AY324" s="17">
        <v>0.13479444264297799</v>
      </c>
      <c r="AZ324" s="17"/>
      <c r="BA324" s="17">
        <v>0.11425884877987399</v>
      </c>
      <c r="BB324" s="17">
        <v>0.143063982972083</v>
      </c>
      <c r="BC324" s="17">
        <v>0.19389720329135501</v>
      </c>
      <c r="BD324" s="17"/>
      <c r="BE324" s="17">
        <v>4.9560556271760398E-2</v>
      </c>
      <c r="BF324" s="17">
        <v>0.224547735065565</v>
      </c>
      <c r="BG324" s="17">
        <v>0.55894675520835602</v>
      </c>
    </row>
    <row r="325" spans="2:59" x14ac:dyDescent="0.3">
      <c r="B325" t="s">
        <v>83</v>
      </c>
      <c r="C325" s="17">
        <v>3.8391790366793299E-2</v>
      </c>
      <c r="D325" s="17">
        <v>4.2905189015850199E-2</v>
      </c>
      <c r="E325" s="17">
        <v>3.4043470321848499E-2</v>
      </c>
      <c r="F325" s="17"/>
      <c r="G325" s="17">
        <v>6.3546470229980098E-2</v>
      </c>
      <c r="H325" s="17">
        <v>3.8905623346440099E-2</v>
      </c>
      <c r="I325" s="17">
        <v>2.8743928792405501E-2</v>
      </c>
      <c r="J325" s="17">
        <v>2.1692298234117901E-2</v>
      </c>
      <c r="K325" s="17"/>
      <c r="L325" s="17">
        <v>1.9733337006136401E-2</v>
      </c>
      <c r="M325" s="17">
        <v>3.9350231567376E-2</v>
      </c>
      <c r="N325" s="17">
        <v>3.9997226556665398E-2</v>
      </c>
      <c r="O325" s="17">
        <v>5.6174740857023002E-2</v>
      </c>
      <c r="P325" s="17"/>
      <c r="Q325" s="17">
        <v>2.0537685674714201E-2</v>
      </c>
      <c r="R325" s="17">
        <v>4.0904356573477997E-2</v>
      </c>
      <c r="S325" s="17">
        <v>4.4880225045763097E-2</v>
      </c>
      <c r="T325" s="17">
        <v>5.5205822183352897E-2</v>
      </c>
      <c r="U325" s="17">
        <v>5.5291520887647397E-2</v>
      </c>
      <c r="V325" s="17">
        <v>3.56067768812902E-2</v>
      </c>
      <c r="W325" s="17">
        <v>3.6768283737384597E-2</v>
      </c>
      <c r="X325" s="17">
        <v>3.5798977943530097E-2</v>
      </c>
      <c r="Y325" s="17">
        <v>3.0673761642328001E-2</v>
      </c>
      <c r="Z325" s="17"/>
      <c r="AA325" s="17">
        <v>0.15783924221516801</v>
      </c>
      <c r="AB325" s="17">
        <v>1.7244613680487401E-2</v>
      </c>
      <c r="AC325" s="17">
        <v>6.7738693966435296E-2</v>
      </c>
      <c r="AD325" s="17">
        <v>2.63387430494509E-2</v>
      </c>
      <c r="AE325" s="17">
        <v>1.28354804806058E-2</v>
      </c>
      <c r="AF325" s="17">
        <v>6.81205678789292E-2</v>
      </c>
      <c r="AG325" s="17">
        <v>5.4163869238354999E-2</v>
      </c>
      <c r="AH325" s="17">
        <v>4.5106283084406201E-2</v>
      </c>
      <c r="AI325" s="17">
        <v>3.4129617408844501E-2</v>
      </c>
      <c r="AJ325" s="17">
        <v>5.34999654553487E-2</v>
      </c>
      <c r="AK325" s="17">
        <v>2.60639055831795E-2</v>
      </c>
      <c r="AL325" s="17">
        <v>3.7926361940441002E-2</v>
      </c>
      <c r="AM325" s="17">
        <v>4.0961901070262201E-2</v>
      </c>
      <c r="AN325" s="17">
        <v>0</v>
      </c>
      <c r="AO325" s="17">
        <v>4.9464992013288397E-2</v>
      </c>
      <c r="AP325" s="17">
        <v>8.2169353012850003E-3</v>
      </c>
      <c r="AQ325" s="17"/>
      <c r="AR325" s="17">
        <v>4.1790259836377602E-2</v>
      </c>
      <c r="AS325" s="17">
        <v>2.60613688451715E-2</v>
      </c>
      <c r="AT325" s="17"/>
      <c r="AU325" s="17">
        <v>3.2689605813798997E-2</v>
      </c>
      <c r="AV325" s="17">
        <v>4.0835717981244003E-2</v>
      </c>
      <c r="AW325" s="17"/>
      <c r="AX325" s="17">
        <v>3.3220073988674402E-2</v>
      </c>
      <c r="AY325" s="17">
        <v>3.8731316178064502E-2</v>
      </c>
      <c r="AZ325" s="17"/>
      <c r="BA325" s="17">
        <v>3.3346792989154099E-2</v>
      </c>
      <c r="BB325" s="17">
        <v>3.7835006882612002E-2</v>
      </c>
      <c r="BC325" s="17">
        <v>4.7986027335602102E-2</v>
      </c>
      <c r="BD325" s="17"/>
      <c r="BE325" s="17">
        <v>3.8650789946335903E-2</v>
      </c>
      <c r="BF325" s="17">
        <v>4.24356455915995E-2</v>
      </c>
      <c r="BG325" s="17">
        <v>2.5280285912810899E-2</v>
      </c>
    </row>
    <row r="326" spans="2:59" x14ac:dyDescent="0.3">
      <c r="B326" t="s">
        <v>176</v>
      </c>
      <c r="C326" s="17">
        <v>0.31688679765063499</v>
      </c>
      <c r="D326" s="17">
        <v>0.37605446310735102</v>
      </c>
      <c r="E326" s="17">
        <v>0.25913806577397303</v>
      </c>
      <c r="F326" s="17"/>
      <c r="G326" s="17">
        <v>0.31298397549969897</v>
      </c>
      <c r="H326" s="17">
        <v>0.30928674560000402</v>
      </c>
      <c r="I326" s="17">
        <v>0.33132624081794898</v>
      </c>
      <c r="J326" s="17">
        <v>0.31552260304109297</v>
      </c>
      <c r="K326" s="17"/>
      <c r="L326" s="17">
        <v>0.44329948331149399</v>
      </c>
      <c r="M326" s="17">
        <v>0.33853457448201502</v>
      </c>
      <c r="N326" s="17">
        <v>0.24147129060609901</v>
      </c>
      <c r="O326" s="17">
        <v>0.22514294995174999</v>
      </c>
      <c r="P326" s="17"/>
      <c r="Q326" s="17">
        <v>0.509462086927432</v>
      </c>
      <c r="R326" s="17">
        <v>0.29460087020103798</v>
      </c>
      <c r="S326" s="17">
        <v>0.29025156647865402</v>
      </c>
      <c r="T326" s="17">
        <v>0.21095374589354901</v>
      </c>
      <c r="U326" s="17">
        <v>0.247709686284839</v>
      </c>
      <c r="V326" s="17">
        <v>0.31930128355175003</v>
      </c>
      <c r="W326" s="17">
        <v>0.31010521563549498</v>
      </c>
      <c r="X326" s="17">
        <v>0.26882195737387599</v>
      </c>
      <c r="Y326" s="17">
        <v>0.28791707569157499</v>
      </c>
      <c r="Z326" s="17"/>
      <c r="AA326" s="17">
        <v>4.32690433696932E-2</v>
      </c>
      <c r="AB326" s="17">
        <v>0.24412742080656499</v>
      </c>
      <c r="AC326" s="17">
        <v>0.25548485509892099</v>
      </c>
      <c r="AD326" s="17">
        <v>0.23390592590065101</v>
      </c>
      <c r="AE326" s="17">
        <v>0.20015385835364799</v>
      </c>
      <c r="AF326" s="17">
        <v>0.26560770506173498</v>
      </c>
      <c r="AG326" s="17">
        <v>0.32173571616815</v>
      </c>
      <c r="AH326" s="17">
        <v>0.28677601622036902</v>
      </c>
      <c r="AI326" s="17">
        <v>0.32750524307530698</v>
      </c>
      <c r="AJ326" s="17">
        <v>0.35221551460997202</v>
      </c>
      <c r="AK326" s="17">
        <v>0.31252671234530799</v>
      </c>
      <c r="AL326" s="17">
        <v>0.32691539482010601</v>
      </c>
      <c r="AM326" s="17">
        <v>0.346824700833469</v>
      </c>
      <c r="AN326" s="17">
        <v>0.45162260592014197</v>
      </c>
      <c r="AO326" s="17">
        <v>0.38503933907862697</v>
      </c>
      <c r="AP326" s="17">
        <v>0.59777701824148699</v>
      </c>
      <c r="AQ326" s="17"/>
      <c r="AR326" s="17">
        <v>0.27747943109833101</v>
      </c>
      <c r="AS326" s="17">
        <v>0.45986570182964398</v>
      </c>
      <c r="AT326" s="17"/>
      <c r="AU326" s="17">
        <v>0.36739927731111599</v>
      </c>
      <c r="AV326" s="17">
        <v>0.29870215080899198</v>
      </c>
      <c r="AW326" s="17"/>
      <c r="AX326" s="17">
        <v>0.33899418171840301</v>
      </c>
      <c r="AY326" s="17">
        <v>0.31356269314346902</v>
      </c>
      <c r="AZ326" s="17"/>
      <c r="BA326" s="17">
        <v>0.42681322344269201</v>
      </c>
      <c r="BB326" s="17">
        <v>0.26411936168967698</v>
      </c>
      <c r="BC326" s="17">
        <v>0.213755428713503</v>
      </c>
      <c r="BD326" s="17"/>
      <c r="BE326" s="17">
        <v>0.443787593583713</v>
      </c>
      <c r="BF326" s="17">
        <v>0.10496649653269099</v>
      </c>
      <c r="BG326" s="17">
        <v>4.0630703052499099E-2</v>
      </c>
    </row>
    <row r="327" spans="2:59" x14ac:dyDescent="0.3">
      <c r="B327" t="s">
        <v>177</v>
      </c>
      <c r="C327" s="17">
        <v>0.36424703279043402</v>
      </c>
      <c r="D327" s="17">
        <v>0.28276178211720399</v>
      </c>
      <c r="E327" s="17">
        <v>0.44402449036640501</v>
      </c>
      <c r="F327" s="17"/>
      <c r="G327" s="17">
        <v>0.33188803086970098</v>
      </c>
      <c r="H327" s="17">
        <v>0.330951843700929</v>
      </c>
      <c r="I327" s="17">
        <v>0.36859458376253501</v>
      </c>
      <c r="J327" s="17">
        <v>0.42754545393677301</v>
      </c>
      <c r="K327" s="17"/>
      <c r="L327" s="17">
        <v>0.29779861570376998</v>
      </c>
      <c r="M327" s="17">
        <v>0.34520391003422501</v>
      </c>
      <c r="N327" s="17">
        <v>0.409758990535463</v>
      </c>
      <c r="O327" s="17">
        <v>0.41432315908075801</v>
      </c>
      <c r="P327" s="17"/>
      <c r="Q327" s="17">
        <v>0.25180215874332701</v>
      </c>
      <c r="R327" s="17">
        <v>0.396737706323883</v>
      </c>
      <c r="S327" s="17">
        <v>0.40755592082681902</v>
      </c>
      <c r="T327" s="17">
        <v>0.36705499342427</v>
      </c>
      <c r="U327" s="17">
        <v>0.35973429660390599</v>
      </c>
      <c r="V327" s="17">
        <v>0.35996704051207601</v>
      </c>
      <c r="W327" s="17">
        <v>0.40483593500883502</v>
      </c>
      <c r="X327" s="17">
        <v>0.38367990840965499</v>
      </c>
      <c r="Y327" s="17">
        <v>0.39424034881457098</v>
      </c>
      <c r="Z327" s="17"/>
      <c r="AA327" s="17">
        <v>0.34037606268293003</v>
      </c>
      <c r="AB327" s="17">
        <v>0.459018793458352</v>
      </c>
      <c r="AC327" s="17">
        <v>0.38403506569720702</v>
      </c>
      <c r="AD327" s="17">
        <v>0.49204449510855802</v>
      </c>
      <c r="AE327" s="17">
        <v>0.42115404488922198</v>
      </c>
      <c r="AF327" s="17">
        <v>0.38449835704461299</v>
      </c>
      <c r="AG327" s="17">
        <v>0.34892856355141999</v>
      </c>
      <c r="AH327" s="17">
        <v>0.40185288739382802</v>
      </c>
      <c r="AI327" s="17">
        <v>0.37162750310460302</v>
      </c>
      <c r="AJ327" s="17">
        <v>0.35556287849489798</v>
      </c>
      <c r="AK327" s="17">
        <v>0.32686966625404301</v>
      </c>
      <c r="AL327" s="17">
        <v>0.37550627277767501</v>
      </c>
      <c r="AM327" s="17">
        <v>0.33722490929311499</v>
      </c>
      <c r="AN327" s="17">
        <v>0.30841754588272502</v>
      </c>
      <c r="AO327" s="17">
        <v>0.27495571081759501</v>
      </c>
      <c r="AP327" s="17">
        <v>0.19086196341352499</v>
      </c>
      <c r="AQ327" s="17"/>
      <c r="AR327" s="17">
        <v>0.40378776381508102</v>
      </c>
      <c r="AS327" s="17">
        <v>0.220784251920843</v>
      </c>
      <c r="AT327" s="17"/>
      <c r="AU327" s="17">
        <v>0.34463295188717802</v>
      </c>
      <c r="AV327" s="17">
        <v>0.36948580099399803</v>
      </c>
      <c r="AW327" s="17"/>
      <c r="AX327" s="17">
        <v>0.36195752230818301</v>
      </c>
      <c r="AY327" s="17">
        <v>0.36088905943344601</v>
      </c>
      <c r="AZ327" s="17"/>
      <c r="BA327" s="17">
        <v>0.284326810108811</v>
      </c>
      <c r="BB327" s="17">
        <v>0.39392047083935899</v>
      </c>
      <c r="BC327" s="17">
        <v>0.45341002988115803</v>
      </c>
      <c r="BD327" s="17"/>
      <c r="BE327" s="17">
        <v>0.19813737276728299</v>
      </c>
      <c r="BF327" s="17">
        <v>0.60060438851108899</v>
      </c>
      <c r="BG327" s="17">
        <v>0.84089882318797604</v>
      </c>
    </row>
    <row r="328" spans="2:59" x14ac:dyDescent="0.3">
      <c r="B328" t="s">
        <v>178</v>
      </c>
      <c r="C328" s="17">
        <v>-4.7360235139798798E-2</v>
      </c>
      <c r="D328" s="17">
        <v>9.3292680990147495E-2</v>
      </c>
      <c r="E328" s="17">
        <v>-0.18488642459243201</v>
      </c>
      <c r="F328" s="17"/>
      <c r="G328" s="17">
        <v>-1.8904055370002198E-2</v>
      </c>
      <c r="H328" s="17">
        <v>-2.1665098100925199E-2</v>
      </c>
      <c r="I328" s="17">
        <v>-3.7268342944585399E-2</v>
      </c>
      <c r="J328" s="17">
        <v>-0.112022850895679</v>
      </c>
      <c r="K328" s="17"/>
      <c r="L328" s="17">
        <v>0.14550086760772399</v>
      </c>
      <c r="M328" s="17">
        <v>-6.6693355522100001E-3</v>
      </c>
      <c r="N328" s="17">
        <v>-0.16828769992936399</v>
      </c>
      <c r="O328" s="17">
        <v>-0.18918020912900799</v>
      </c>
      <c r="P328" s="17"/>
      <c r="Q328" s="17">
        <v>0.25765992818410599</v>
      </c>
      <c r="R328" s="17">
        <v>-0.10213683612284501</v>
      </c>
      <c r="S328" s="17">
        <v>-0.117304354348165</v>
      </c>
      <c r="T328" s="17">
        <v>-0.15610124753072099</v>
      </c>
      <c r="U328" s="17">
        <v>-0.11202461031906601</v>
      </c>
      <c r="V328" s="17">
        <v>-4.0665756960326399E-2</v>
      </c>
      <c r="W328" s="17">
        <v>-9.4730719373340405E-2</v>
      </c>
      <c r="X328" s="17">
        <v>-0.114857951035779</v>
      </c>
      <c r="Y328" s="17">
        <v>-0.106323273122996</v>
      </c>
      <c r="Z328" s="17"/>
      <c r="AA328" s="17">
        <v>-0.29710701931323702</v>
      </c>
      <c r="AB328" s="17">
        <v>-0.21489137265178701</v>
      </c>
      <c r="AC328" s="17">
        <v>-0.128550210598286</v>
      </c>
      <c r="AD328" s="17">
        <v>-0.25813856920790701</v>
      </c>
      <c r="AE328" s="17">
        <v>-0.22100018653557499</v>
      </c>
      <c r="AF328" s="17">
        <v>-0.118890651982879</v>
      </c>
      <c r="AG328" s="17">
        <v>-2.7192847383270199E-2</v>
      </c>
      <c r="AH328" s="17">
        <v>-0.11507687117345899</v>
      </c>
      <c r="AI328" s="17">
        <v>-4.4122260029296603E-2</v>
      </c>
      <c r="AJ328" s="17">
        <v>-3.3473638849256799E-3</v>
      </c>
      <c r="AK328" s="17">
        <v>-1.43429539087352E-2</v>
      </c>
      <c r="AL328" s="17">
        <v>-4.8590877957569098E-2</v>
      </c>
      <c r="AM328" s="17">
        <v>9.5997915403544E-3</v>
      </c>
      <c r="AN328" s="17">
        <v>0.14320506003741601</v>
      </c>
      <c r="AO328" s="17">
        <v>0.110083628261032</v>
      </c>
      <c r="AP328" s="17">
        <v>0.40691505482796198</v>
      </c>
      <c r="AQ328" s="17"/>
      <c r="AR328" s="17">
        <v>-0.12630833271674999</v>
      </c>
      <c r="AS328" s="17">
        <v>0.23908144990880101</v>
      </c>
      <c r="AT328" s="17"/>
      <c r="AU328" s="17">
        <v>2.27663254239381E-2</v>
      </c>
      <c r="AV328" s="17">
        <v>-7.0783650185006E-2</v>
      </c>
      <c r="AW328" s="17"/>
      <c r="AX328" s="17">
        <v>-2.29633405897804E-2</v>
      </c>
      <c r="AY328" s="17">
        <v>-4.7326366289976503E-2</v>
      </c>
      <c r="AZ328" s="17"/>
      <c r="BA328" s="17">
        <v>0.14248641333388101</v>
      </c>
      <c r="BB328" s="17">
        <v>-0.12980110914968099</v>
      </c>
      <c r="BC328" s="17">
        <v>-0.239654601167656</v>
      </c>
      <c r="BD328" s="17"/>
      <c r="BE328" s="17">
        <v>0.24565022081643101</v>
      </c>
      <c r="BF328" s="17">
        <v>-0.49563789197839703</v>
      </c>
      <c r="BG328" s="17">
        <v>-0.80026812013547699</v>
      </c>
    </row>
    <row r="329" spans="2:59" x14ac:dyDescent="0.3"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</row>
    <row r="330" spans="2:59" x14ac:dyDescent="0.3">
      <c r="B330" s="6" t="s">
        <v>95</v>
      </c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</row>
    <row r="331" spans="2:59" x14ac:dyDescent="0.3">
      <c r="B331" s="24" t="s">
        <v>86</v>
      </c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</row>
    <row r="332" spans="2:59" x14ac:dyDescent="0.3">
      <c r="B332" t="s">
        <v>227</v>
      </c>
      <c r="C332" s="17">
        <v>0.33023042608563902</v>
      </c>
      <c r="D332" s="17">
        <v>0.399322544927665</v>
      </c>
      <c r="E332" s="17">
        <v>0.26163873389936998</v>
      </c>
      <c r="F332" s="17"/>
      <c r="G332" s="17">
        <v>0.348083692245307</v>
      </c>
      <c r="H332" s="17">
        <v>0.31126814595961</v>
      </c>
      <c r="I332" s="17">
        <v>0.33176165470533803</v>
      </c>
      <c r="J332" s="17">
        <v>0.32896600752439698</v>
      </c>
      <c r="K332" s="17"/>
      <c r="L332" s="17">
        <v>0.34437744702025802</v>
      </c>
      <c r="M332" s="17">
        <v>0.35709106922016898</v>
      </c>
      <c r="N332" s="17">
        <v>0.31633493607262297</v>
      </c>
      <c r="O332" s="17">
        <v>0.29998708200810098</v>
      </c>
      <c r="P332" s="17"/>
      <c r="Q332" s="17">
        <v>0.379578369152614</v>
      </c>
      <c r="R332" s="17">
        <v>0.34219637901473698</v>
      </c>
      <c r="S332" s="17">
        <v>0.31845478527066301</v>
      </c>
      <c r="T332" s="17">
        <v>0.302717272886178</v>
      </c>
      <c r="U332" s="17">
        <v>0.34660483957567001</v>
      </c>
      <c r="V332" s="17">
        <v>0.33104607465103097</v>
      </c>
      <c r="W332" s="17">
        <v>0.31023146610401497</v>
      </c>
      <c r="X332" s="17">
        <v>0.29648714651615299</v>
      </c>
      <c r="Y332" s="17">
        <v>0.30369733430127799</v>
      </c>
      <c r="Z332" s="17"/>
      <c r="AA332" s="17">
        <v>0.10924661621736401</v>
      </c>
      <c r="AB332" s="17">
        <v>0.45551811966016698</v>
      </c>
      <c r="AC332" s="17">
        <v>0.21464893368725199</v>
      </c>
      <c r="AD332" s="17">
        <v>0.23781439028288401</v>
      </c>
      <c r="AE332" s="17">
        <v>0.26003773321745199</v>
      </c>
      <c r="AF332" s="17">
        <v>0.29981915414430199</v>
      </c>
      <c r="AG332" s="17">
        <v>0.39136761584949897</v>
      </c>
      <c r="AH332" s="17">
        <v>0.31859943113092198</v>
      </c>
      <c r="AI332" s="17">
        <v>0.38069753662991501</v>
      </c>
      <c r="AJ332" s="17">
        <v>0.39505886701430498</v>
      </c>
      <c r="AK332" s="17">
        <v>0.311430351684716</v>
      </c>
      <c r="AL332" s="17">
        <v>0.41354191693522702</v>
      </c>
      <c r="AM332" s="17">
        <v>0.39903582538231203</v>
      </c>
      <c r="AN332" s="17">
        <v>0.37192524721914499</v>
      </c>
      <c r="AO332" s="17">
        <v>0.27192207465655199</v>
      </c>
      <c r="AP332" s="17">
        <v>0.34576887017580399</v>
      </c>
      <c r="AQ332" s="17"/>
      <c r="AR332" s="17">
        <v>0.32434209163705902</v>
      </c>
      <c r="AS332" s="17">
        <v>0.35159464502627902</v>
      </c>
      <c r="AT332" s="17"/>
      <c r="AU332" s="17">
        <v>0.32250114431481702</v>
      </c>
      <c r="AV332" s="17">
        <v>0.33921532756790801</v>
      </c>
      <c r="AW332" s="17"/>
      <c r="AX332" s="17">
        <v>0.34946376568001702</v>
      </c>
      <c r="AY332" s="17">
        <v>0.32678919674136198</v>
      </c>
      <c r="AZ332" s="17"/>
      <c r="BA332" s="17">
        <v>0.36294746647571002</v>
      </c>
      <c r="BB332" s="17">
        <v>0.32747160194854702</v>
      </c>
      <c r="BC332" s="17">
        <v>0.27840688896420202</v>
      </c>
      <c r="BD332" s="17"/>
      <c r="BE332" s="17">
        <v>0.46308546124069999</v>
      </c>
      <c r="BF332" s="17">
        <v>0.11466828210697599</v>
      </c>
      <c r="BG332" s="17">
        <v>2.3348485901506202E-2</v>
      </c>
    </row>
    <row r="333" spans="2:59" x14ac:dyDescent="0.3">
      <c r="B333" t="s">
        <v>228</v>
      </c>
      <c r="C333" s="17">
        <v>0.34175201571726999</v>
      </c>
      <c r="D333" s="17">
        <v>0.26554449719551398</v>
      </c>
      <c r="E333" s="17">
        <v>0.41612957687154301</v>
      </c>
      <c r="F333" s="17"/>
      <c r="G333" s="17">
        <v>0.30799733033656301</v>
      </c>
      <c r="H333" s="17">
        <v>0.31295412175003501</v>
      </c>
      <c r="I333" s="17">
        <v>0.35794572792436602</v>
      </c>
      <c r="J333" s="17">
        <v>0.39136690983639499</v>
      </c>
      <c r="K333" s="17"/>
      <c r="L333" s="17">
        <v>0.33320717272760703</v>
      </c>
      <c r="M333" s="17">
        <v>0.353157768358067</v>
      </c>
      <c r="N333" s="17">
        <v>0.34171009075113801</v>
      </c>
      <c r="O333" s="17">
        <v>0.33784458322061101</v>
      </c>
      <c r="P333" s="17"/>
      <c r="Q333" s="17">
        <v>0.30345744299792399</v>
      </c>
      <c r="R333" s="17">
        <v>0.336713821979993</v>
      </c>
      <c r="S333" s="17">
        <v>0.35640534618145497</v>
      </c>
      <c r="T333" s="17">
        <v>0.313438619363821</v>
      </c>
      <c r="U333" s="17">
        <v>0.36345069008418601</v>
      </c>
      <c r="V333" s="17">
        <v>0.32118116702738803</v>
      </c>
      <c r="W333" s="17">
        <v>0.38160417984947897</v>
      </c>
      <c r="X333" s="17">
        <v>0.42275409834278899</v>
      </c>
      <c r="Y333" s="17">
        <v>0.34661126078758298</v>
      </c>
      <c r="Z333" s="17"/>
      <c r="AA333" s="17">
        <v>0.373530136745435</v>
      </c>
      <c r="AB333" s="17">
        <v>0.29425771719016303</v>
      </c>
      <c r="AC333" s="17">
        <v>0.33049499762967499</v>
      </c>
      <c r="AD333" s="17">
        <v>0.42092660199381698</v>
      </c>
      <c r="AE333" s="17">
        <v>0.35559561473836598</v>
      </c>
      <c r="AF333" s="17">
        <v>0.37819014683059998</v>
      </c>
      <c r="AG333" s="17">
        <v>0.30672657440108603</v>
      </c>
      <c r="AH333" s="17">
        <v>0.37550846034806701</v>
      </c>
      <c r="AI333" s="17">
        <v>0.32794771357497599</v>
      </c>
      <c r="AJ333" s="17">
        <v>0.329556756260108</v>
      </c>
      <c r="AK333" s="17">
        <v>0.33005445212935303</v>
      </c>
      <c r="AL333" s="17">
        <v>0.28627469744061901</v>
      </c>
      <c r="AM333" s="17">
        <v>0.32237996299664401</v>
      </c>
      <c r="AN333" s="17">
        <v>0.39382131585128599</v>
      </c>
      <c r="AO333" s="17">
        <v>0.43050583644245699</v>
      </c>
      <c r="AP333" s="17">
        <v>0.28300751280273501</v>
      </c>
      <c r="AQ333" s="17"/>
      <c r="AR333" s="17">
        <v>0.35427035647390998</v>
      </c>
      <c r="AS333" s="17">
        <v>0.296332623351931</v>
      </c>
      <c r="AT333" s="17"/>
      <c r="AU333" s="17">
        <v>0.34620262267945601</v>
      </c>
      <c r="AV333" s="17">
        <v>0.34039982001671698</v>
      </c>
      <c r="AW333" s="17"/>
      <c r="AX333" s="17">
        <v>0.38289108950685102</v>
      </c>
      <c r="AY333" s="17">
        <v>0.33098311167923</v>
      </c>
      <c r="AZ333" s="17"/>
      <c r="BA333" s="17">
        <v>0.332792316110818</v>
      </c>
      <c r="BB333" s="17">
        <v>0.34482314959562599</v>
      </c>
      <c r="BC333" s="17">
        <v>0.35216489040158899</v>
      </c>
      <c r="BD333" s="17"/>
      <c r="BE333" s="17">
        <v>0.20802810963989199</v>
      </c>
      <c r="BF333" s="17">
        <v>0.53724600196744698</v>
      </c>
      <c r="BG333" s="17">
        <v>0.71084549557263399</v>
      </c>
    </row>
    <row r="334" spans="2:59" x14ac:dyDescent="0.3">
      <c r="B334" t="s">
        <v>229</v>
      </c>
      <c r="C334" s="17">
        <v>0.28668380480729799</v>
      </c>
      <c r="D334" s="17">
        <v>0.29175445078454099</v>
      </c>
      <c r="E334" s="17">
        <v>0.28277220089578398</v>
      </c>
      <c r="F334" s="17"/>
      <c r="G334" s="17">
        <v>0.27868395972481402</v>
      </c>
      <c r="H334" s="17">
        <v>0.34140646541960201</v>
      </c>
      <c r="I334" s="17">
        <v>0.27990472850064702</v>
      </c>
      <c r="J334" s="17">
        <v>0.24248976099919201</v>
      </c>
      <c r="K334" s="17"/>
      <c r="L334" s="17">
        <v>0.31382034160344602</v>
      </c>
      <c r="M334" s="17">
        <v>0.25818842784804902</v>
      </c>
      <c r="N334" s="17">
        <v>0.288282593577872</v>
      </c>
      <c r="O334" s="17">
        <v>0.286175252916263</v>
      </c>
      <c r="P334" s="17"/>
      <c r="Q334" s="17">
        <v>0.29323128603605902</v>
      </c>
      <c r="R334" s="17">
        <v>0.24296359124509601</v>
      </c>
      <c r="S334" s="17">
        <v>0.28352580821275503</v>
      </c>
      <c r="T334" s="17">
        <v>0.34085867098742001</v>
      </c>
      <c r="U334" s="17">
        <v>0.25451817598385901</v>
      </c>
      <c r="V334" s="17">
        <v>0.31427504553902302</v>
      </c>
      <c r="W334" s="17">
        <v>0.274533040072927</v>
      </c>
      <c r="X334" s="17">
        <v>0.25683528597233402</v>
      </c>
      <c r="Y334" s="17">
        <v>0.31092191729648999</v>
      </c>
      <c r="Z334" s="17"/>
      <c r="AA334" s="17">
        <v>0.35938400482203298</v>
      </c>
      <c r="AB334" s="17">
        <v>0.20807798447352999</v>
      </c>
      <c r="AC334" s="17">
        <v>0.37773410089519499</v>
      </c>
      <c r="AD334" s="17">
        <v>0.27020168206675399</v>
      </c>
      <c r="AE334" s="17">
        <v>0.34303306428540498</v>
      </c>
      <c r="AF334" s="17">
        <v>0.23744429278107301</v>
      </c>
      <c r="AG334" s="17">
        <v>0.26098326935753602</v>
      </c>
      <c r="AH334" s="17">
        <v>0.26164555160109099</v>
      </c>
      <c r="AI334" s="17">
        <v>0.256476985543937</v>
      </c>
      <c r="AJ334" s="17">
        <v>0.24016570522152</v>
      </c>
      <c r="AK334" s="17">
        <v>0.32115009685096801</v>
      </c>
      <c r="AL334" s="17">
        <v>0.26325185341354101</v>
      </c>
      <c r="AM334" s="17">
        <v>0.26117366859422497</v>
      </c>
      <c r="AN334" s="17">
        <v>0.23425343692957001</v>
      </c>
      <c r="AO334" s="17">
        <v>0.29480038529720598</v>
      </c>
      <c r="AP334" s="17">
        <v>0.36907390932705197</v>
      </c>
      <c r="AQ334" s="17"/>
      <c r="AR334" s="17">
        <v>0.27586499841143203</v>
      </c>
      <c r="AS334" s="17">
        <v>0.32593689930050002</v>
      </c>
      <c r="AT334" s="17"/>
      <c r="AU334" s="17">
        <v>0.29962394569110301</v>
      </c>
      <c r="AV334" s="17">
        <v>0.27643888543540002</v>
      </c>
      <c r="AW334" s="17"/>
      <c r="AX334" s="17">
        <v>0.18284153813397799</v>
      </c>
      <c r="AY334" s="17">
        <v>0.31165609192441002</v>
      </c>
      <c r="AZ334" s="17"/>
      <c r="BA334" s="17">
        <v>0.27646181862249802</v>
      </c>
      <c r="BB334" s="17">
        <v>0.29339076586558599</v>
      </c>
      <c r="BC334" s="17">
        <v>0.293335973716571</v>
      </c>
      <c r="BD334" s="17"/>
      <c r="BE334" s="17">
        <v>0.311535586666286</v>
      </c>
      <c r="BF334" s="17">
        <v>0.28050199276208798</v>
      </c>
      <c r="BG334" s="17">
        <v>0.133578118488172</v>
      </c>
    </row>
    <row r="335" spans="2:59" x14ac:dyDescent="0.3">
      <c r="B335" t="s">
        <v>83</v>
      </c>
      <c r="C335" s="17">
        <v>4.13337533897929E-2</v>
      </c>
      <c r="D335" s="17">
        <v>4.337850709228E-2</v>
      </c>
      <c r="E335" s="17">
        <v>3.94594883333029E-2</v>
      </c>
      <c r="F335" s="17"/>
      <c r="G335" s="17">
        <v>6.5235017693316605E-2</v>
      </c>
      <c r="H335" s="17">
        <v>3.43712668707526E-2</v>
      </c>
      <c r="I335" s="17">
        <v>3.0387888869649E-2</v>
      </c>
      <c r="J335" s="17">
        <v>3.7177321640014901E-2</v>
      </c>
      <c r="K335" s="17"/>
      <c r="L335" s="17">
        <v>8.5950386486894192E-3</v>
      </c>
      <c r="M335" s="17">
        <v>3.1562734573714599E-2</v>
      </c>
      <c r="N335" s="17">
        <v>5.3672379598367299E-2</v>
      </c>
      <c r="O335" s="17">
        <v>7.5993081855025693E-2</v>
      </c>
      <c r="P335" s="17"/>
      <c r="Q335" s="17">
        <v>2.3732901813402599E-2</v>
      </c>
      <c r="R335" s="17">
        <v>7.8126207760174204E-2</v>
      </c>
      <c r="S335" s="17">
        <v>4.1614060335126601E-2</v>
      </c>
      <c r="T335" s="17">
        <v>4.2985436762580598E-2</v>
      </c>
      <c r="U335" s="17">
        <v>3.5426294356285797E-2</v>
      </c>
      <c r="V335" s="17">
        <v>3.3497712782557802E-2</v>
      </c>
      <c r="W335" s="17">
        <v>3.3631313973578901E-2</v>
      </c>
      <c r="X335" s="17">
        <v>2.3923469168723701E-2</v>
      </c>
      <c r="Y335" s="17">
        <v>3.87694876146496E-2</v>
      </c>
      <c r="Z335" s="17"/>
      <c r="AA335" s="17">
        <v>0.15783924221516801</v>
      </c>
      <c r="AB335" s="17">
        <v>4.2146178676139803E-2</v>
      </c>
      <c r="AC335" s="17">
        <v>7.7121967787878096E-2</v>
      </c>
      <c r="AD335" s="17">
        <v>7.1057325656545406E-2</v>
      </c>
      <c r="AE335" s="17">
        <v>4.1333587758777303E-2</v>
      </c>
      <c r="AF335" s="17">
        <v>8.4546406244024402E-2</v>
      </c>
      <c r="AG335" s="17">
        <v>4.0922540391878898E-2</v>
      </c>
      <c r="AH335" s="17">
        <v>4.4246556919919897E-2</v>
      </c>
      <c r="AI335" s="17">
        <v>3.4877764251172297E-2</v>
      </c>
      <c r="AJ335" s="17">
        <v>3.5218671504066899E-2</v>
      </c>
      <c r="AK335" s="17">
        <v>3.7365099334963299E-2</v>
      </c>
      <c r="AL335" s="17">
        <v>3.69315322106126E-2</v>
      </c>
      <c r="AM335" s="17">
        <v>1.7410543026818999E-2</v>
      </c>
      <c r="AN335" s="17">
        <v>0</v>
      </c>
      <c r="AO335" s="17">
        <v>2.7717036037845501E-3</v>
      </c>
      <c r="AP335" s="17">
        <v>2.14970769440926E-3</v>
      </c>
      <c r="AQ335" s="17"/>
      <c r="AR335" s="17">
        <v>4.5522553477599099E-2</v>
      </c>
      <c r="AS335" s="17">
        <v>2.6135832321290201E-2</v>
      </c>
      <c r="AT335" s="17"/>
      <c r="AU335" s="17">
        <v>3.1672287314624799E-2</v>
      </c>
      <c r="AV335" s="17">
        <v>4.39459669799745E-2</v>
      </c>
      <c r="AW335" s="17"/>
      <c r="AX335" s="17">
        <v>8.4803606679154694E-2</v>
      </c>
      <c r="AY335" s="17">
        <v>3.0571599654998099E-2</v>
      </c>
      <c r="AZ335" s="17"/>
      <c r="BA335" s="17">
        <v>2.7798398790974399E-2</v>
      </c>
      <c r="BB335" s="17">
        <v>3.4314482590240399E-2</v>
      </c>
      <c r="BC335" s="17">
        <v>7.6092246917638204E-2</v>
      </c>
      <c r="BD335" s="17"/>
      <c r="BE335" s="17">
        <v>1.73508424531214E-2</v>
      </c>
      <c r="BF335" s="17">
        <v>6.7583723163488499E-2</v>
      </c>
      <c r="BG335" s="17">
        <v>0.132227900037688</v>
      </c>
    </row>
    <row r="336" spans="2:59" x14ac:dyDescent="0.3"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</row>
    <row r="337" spans="2:59" x14ac:dyDescent="0.3">
      <c r="B337" s="6" t="s">
        <v>240</v>
      </c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</row>
    <row r="338" spans="2:59" x14ac:dyDescent="0.3">
      <c r="B338" s="24" t="s">
        <v>86</v>
      </c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</row>
    <row r="339" spans="2:59" x14ac:dyDescent="0.3">
      <c r="B339" t="s">
        <v>230</v>
      </c>
      <c r="C339" s="17">
        <v>0.40286963853084801</v>
      </c>
      <c r="D339" s="17">
        <v>0.43804130234579702</v>
      </c>
      <c r="E339" s="17">
        <v>0.369398892288613</v>
      </c>
      <c r="F339" s="17"/>
      <c r="G339" s="17">
        <v>0.386311880291555</v>
      </c>
      <c r="H339" s="17">
        <v>0.40006192116500899</v>
      </c>
      <c r="I339" s="17">
        <v>0.42025900454349702</v>
      </c>
      <c r="J339" s="17">
        <v>0.39942149979588498</v>
      </c>
      <c r="K339" s="17"/>
      <c r="L339" s="17">
        <v>0.46386213031602302</v>
      </c>
      <c r="M339" s="17">
        <v>0.42898234163748</v>
      </c>
      <c r="N339" s="17">
        <v>0.379537782928695</v>
      </c>
      <c r="O339" s="17">
        <v>0.32935251876869998</v>
      </c>
      <c r="P339" s="17"/>
      <c r="Q339" s="17">
        <v>0.51238117402619798</v>
      </c>
      <c r="R339" s="17">
        <v>0.385275023525667</v>
      </c>
      <c r="S339" s="17">
        <v>0.39373046782570797</v>
      </c>
      <c r="T339" s="17">
        <v>0.34638093905877498</v>
      </c>
      <c r="U339" s="17">
        <v>0.36851144114627699</v>
      </c>
      <c r="V339" s="17">
        <v>0.38185817411396999</v>
      </c>
      <c r="W339" s="17">
        <v>0.43237456014861703</v>
      </c>
      <c r="X339" s="17">
        <v>0.37466909149537803</v>
      </c>
      <c r="Y339" s="17">
        <v>0.373097812276736</v>
      </c>
      <c r="Z339" s="17"/>
      <c r="AA339" s="17">
        <v>0.279611865377766</v>
      </c>
      <c r="AB339" s="17">
        <v>0.32719498681806503</v>
      </c>
      <c r="AC339" s="17">
        <v>0.35004076316684102</v>
      </c>
      <c r="AD339" s="17">
        <v>0.19887997690831499</v>
      </c>
      <c r="AE339" s="17">
        <v>0.40676573815688799</v>
      </c>
      <c r="AF339" s="17">
        <v>0.321897802438184</v>
      </c>
      <c r="AG339" s="17">
        <v>0.36017185806206797</v>
      </c>
      <c r="AH339" s="17">
        <v>0.41658410247702299</v>
      </c>
      <c r="AI339" s="17">
        <v>0.43507709587258298</v>
      </c>
      <c r="AJ339" s="17">
        <v>0.35938205919772798</v>
      </c>
      <c r="AK339" s="17">
        <v>0.47129355907015802</v>
      </c>
      <c r="AL339" s="17">
        <v>0.39221086072248101</v>
      </c>
      <c r="AM339" s="17">
        <v>0.45239528266547901</v>
      </c>
      <c r="AN339" s="17">
        <v>0.382529207357722</v>
      </c>
      <c r="AO339" s="17">
        <v>0.50873471902178102</v>
      </c>
      <c r="AP339" s="17">
        <v>0.60186473286170505</v>
      </c>
      <c r="AQ339" s="17"/>
      <c r="AR339" s="17">
        <v>0.37799051530107802</v>
      </c>
      <c r="AS339" s="17">
        <v>0.49313676591185701</v>
      </c>
      <c r="AT339" s="17"/>
      <c r="AU339" s="17">
        <v>0.39619095794764198</v>
      </c>
      <c r="AV339" s="17">
        <v>0.40838519722441402</v>
      </c>
      <c r="AW339" s="17"/>
      <c r="AX339" s="17">
        <v>0.32882018749912301</v>
      </c>
      <c r="AY339" s="17">
        <v>0.42320320254663701</v>
      </c>
      <c r="AZ339" s="17"/>
      <c r="BA339" s="17">
        <v>0.45282190859640398</v>
      </c>
      <c r="BB339" s="17">
        <v>0.40479727396009102</v>
      </c>
      <c r="BC339" s="17">
        <v>0.31372513314490702</v>
      </c>
      <c r="BD339" s="17"/>
      <c r="BE339" s="17">
        <v>0.52204723836953404</v>
      </c>
      <c r="BF339" s="17">
        <v>0.240134877878009</v>
      </c>
      <c r="BG339" s="17">
        <v>4.1707928628215998E-2</v>
      </c>
    </row>
    <row r="340" spans="2:59" x14ac:dyDescent="0.3">
      <c r="B340" t="s">
        <v>231</v>
      </c>
      <c r="C340" s="17">
        <v>0.36495246558466199</v>
      </c>
      <c r="D340" s="17">
        <v>0.393632684396654</v>
      </c>
      <c r="E340" s="17">
        <v>0.33780489473863801</v>
      </c>
      <c r="F340" s="17"/>
      <c r="G340" s="17">
        <v>0.37671533195623902</v>
      </c>
      <c r="H340" s="17">
        <v>0.39505967823693899</v>
      </c>
      <c r="I340" s="17">
        <v>0.35148786551983802</v>
      </c>
      <c r="J340" s="17">
        <v>0.33779847272541302</v>
      </c>
      <c r="K340" s="17"/>
      <c r="L340" s="17">
        <v>0.46580556554382102</v>
      </c>
      <c r="M340" s="17">
        <v>0.40862023202678799</v>
      </c>
      <c r="N340" s="17">
        <v>0.31457609314102702</v>
      </c>
      <c r="O340" s="17">
        <v>0.25596679494333202</v>
      </c>
      <c r="P340" s="17"/>
      <c r="Q340" s="17">
        <v>0.47363627675939002</v>
      </c>
      <c r="R340" s="17">
        <v>0.34128257487373798</v>
      </c>
      <c r="S340" s="17">
        <v>0.32995682011233202</v>
      </c>
      <c r="T340" s="17">
        <v>0.31989661367883598</v>
      </c>
      <c r="U340" s="17">
        <v>0.318176507621658</v>
      </c>
      <c r="V340" s="17">
        <v>0.382412591604886</v>
      </c>
      <c r="W340" s="17">
        <v>0.311721823960036</v>
      </c>
      <c r="X340" s="17">
        <v>0.38457728580950501</v>
      </c>
      <c r="Y340" s="17">
        <v>0.37814236973647603</v>
      </c>
      <c r="Z340" s="17"/>
      <c r="AA340" s="17">
        <v>0.377255189109724</v>
      </c>
      <c r="AB340" s="17">
        <v>0.23447286662618999</v>
      </c>
      <c r="AC340" s="17">
        <v>0.23529916141937701</v>
      </c>
      <c r="AD340" s="17">
        <v>0.249508060751025</v>
      </c>
      <c r="AE340" s="17">
        <v>0.33710645303499598</v>
      </c>
      <c r="AF340" s="17">
        <v>0.32879082675482701</v>
      </c>
      <c r="AG340" s="17">
        <v>0.28258071637059001</v>
      </c>
      <c r="AH340" s="17">
        <v>0.33279036470128398</v>
      </c>
      <c r="AI340" s="17">
        <v>0.34256410845298102</v>
      </c>
      <c r="AJ340" s="17">
        <v>0.36114057329819399</v>
      </c>
      <c r="AK340" s="17">
        <v>0.43448951354434001</v>
      </c>
      <c r="AL340" s="17">
        <v>0.420637393643916</v>
      </c>
      <c r="AM340" s="17">
        <v>0.41943226531947397</v>
      </c>
      <c r="AN340" s="17">
        <v>0.42690788338421998</v>
      </c>
      <c r="AO340" s="17">
        <v>0.419461375415903</v>
      </c>
      <c r="AP340" s="17">
        <v>0.60717485325946996</v>
      </c>
      <c r="AQ340" s="17"/>
      <c r="AR340" s="17">
        <v>0.33330125644347902</v>
      </c>
      <c r="AS340" s="17">
        <v>0.479790263561862</v>
      </c>
      <c r="AT340" s="17"/>
      <c r="AU340" s="17">
        <v>0.38435736358344103</v>
      </c>
      <c r="AV340" s="17">
        <v>0.35918781755013701</v>
      </c>
      <c r="AW340" s="17"/>
      <c r="AX340" s="17">
        <v>0.32335025712037901</v>
      </c>
      <c r="AY340" s="17">
        <v>0.37692494185727499</v>
      </c>
      <c r="AZ340" s="17"/>
      <c r="BA340" s="17">
        <v>0.45086468265276403</v>
      </c>
      <c r="BB340" s="17">
        <v>0.33312027515732101</v>
      </c>
      <c r="BC340" s="17">
        <v>0.26899677665183902</v>
      </c>
      <c r="BD340" s="17"/>
      <c r="BE340" s="17">
        <v>0.50778607834617695</v>
      </c>
      <c r="BF340" s="17">
        <v>0.13927142588254099</v>
      </c>
      <c r="BG340" s="17">
        <v>1.8001462771847401E-2</v>
      </c>
    </row>
    <row r="341" spans="2:59" x14ac:dyDescent="0.3">
      <c r="B341" t="s">
        <v>232</v>
      </c>
      <c r="C341" s="17">
        <v>0.30986530760944803</v>
      </c>
      <c r="D341" s="17">
        <v>0.32688788163898103</v>
      </c>
      <c r="E341" s="17">
        <v>0.29330380501266801</v>
      </c>
      <c r="F341" s="17"/>
      <c r="G341" s="17">
        <v>0.25688012645893599</v>
      </c>
      <c r="H341" s="17">
        <v>0.346753166374554</v>
      </c>
      <c r="I341" s="17">
        <v>0.36009095547963998</v>
      </c>
      <c r="J341" s="17">
        <v>0.26534151885072699</v>
      </c>
      <c r="K341" s="17"/>
      <c r="L341" s="17">
        <v>0.38601994955285601</v>
      </c>
      <c r="M341" s="17">
        <v>0.31853190076728</v>
      </c>
      <c r="N341" s="17">
        <v>0.29843213967759302</v>
      </c>
      <c r="O341" s="17">
        <v>0.22745559829187401</v>
      </c>
      <c r="P341" s="17"/>
      <c r="Q341" s="17">
        <v>0.362463783308138</v>
      </c>
      <c r="R341" s="17">
        <v>0.34642734687090698</v>
      </c>
      <c r="S341" s="17">
        <v>0.25795142613727401</v>
      </c>
      <c r="T341" s="17">
        <v>0.29294321506306897</v>
      </c>
      <c r="U341" s="17">
        <v>0.25389818902217398</v>
      </c>
      <c r="V341" s="17">
        <v>0.322435517350731</v>
      </c>
      <c r="W341" s="17">
        <v>0.31796214985433702</v>
      </c>
      <c r="X341" s="17">
        <v>0.28688930030911902</v>
      </c>
      <c r="Y341" s="17">
        <v>0.286273046751569</v>
      </c>
      <c r="Z341" s="17"/>
      <c r="AA341" s="17">
        <v>0</v>
      </c>
      <c r="AB341" s="17">
        <v>0.191050261204984</v>
      </c>
      <c r="AC341" s="17">
        <v>0.16914321187858999</v>
      </c>
      <c r="AD341" s="17">
        <v>0.136425508216651</v>
      </c>
      <c r="AE341" s="17">
        <v>0.30743410040706798</v>
      </c>
      <c r="AF341" s="17">
        <v>0.262505571852094</v>
      </c>
      <c r="AG341" s="17">
        <v>0.250539761037958</v>
      </c>
      <c r="AH341" s="17">
        <v>0.34342600596151601</v>
      </c>
      <c r="AI341" s="17">
        <v>0.35540165076368802</v>
      </c>
      <c r="AJ341" s="17">
        <v>0.27015439809876601</v>
      </c>
      <c r="AK341" s="17">
        <v>0.38120826734066998</v>
      </c>
      <c r="AL341" s="17">
        <v>0.35335594233064099</v>
      </c>
      <c r="AM341" s="17">
        <v>0.31595497031842001</v>
      </c>
      <c r="AN341" s="17">
        <v>0.32432682421706799</v>
      </c>
      <c r="AO341" s="17">
        <v>0.43253066088721298</v>
      </c>
      <c r="AP341" s="17">
        <v>0.50792842358637103</v>
      </c>
      <c r="AQ341" s="17"/>
      <c r="AR341" s="17">
        <v>0.289281186131714</v>
      </c>
      <c r="AS341" s="17">
        <v>0.38454919008780702</v>
      </c>
      <c r="AT341" s="17"/>
      <c r="AU341" s="17">
        <v>0.30881017639366098</v>
      </c>
      <c r="AV341" s="17">
        <v>0.31601255710306397</v>
      </c>
      <c r="AW341" s="17"/>
      <c r="AX341" s="17">
        <v>0.23618437793434399</v>
      </c>
      <c r="AY341" s="17">
        <v>0.32987463931942101</v>
      </c>
      <c r="AZ341" s="17"/>
      <c r="BA341" s="17">
        <v>0.378585983876434</v>
      </c>
      <c r="BB341" s="17">
        <v>0.29400207855673399</v>
      </c>
      <c r="BC341" s="17">
        <v>0.21744455854157099</v>
      </c>
      <c r="BD341" s="17"/>
      <c r="BE341" s="17">
        <v>0.395250336771717</v>
      </c>
      <c r="BF341" s="17">
        <v>0.19694752475553201</v>
      </c>
      <c r="BG341" s="17">
        <v>4.0812124293405999E-2</v>
      </c>
    </row>
    <row r="342" spans="2:59" x14ac:dyDescent="0.3">
      <c r="B342" t="s">
        <v>233</v>
      </c>
      <c r="C342" s="17">
        <v>0.25258199697512901</v>
      </c>
      <c r="D342" s="17">
        <v>0.22070472492176499</v>
      </c>
      <c r="E342" s="17">
        <v>0.28456556627937901</v>
      </c>
      <c r="F342" s="17"/>
      <c r="G342" s="17">
        <v>0.260281463798123</v>
      </c>
      <c r="H342" s="17">
        <v>0.25397928959001098</v>
      </c>
      <c r="I342" s="17">
        <v>0.25899963319982999</v>
      </c>
      <c r="J342" s="17">
        <v>0.23817164870586299</v>
      </c>
      <c r="K342" s="17"/>
      <c r="L342" s="17">
        <v>0.22131695221971701</v>
      </c>
      <c r="M342" s="17">
        <v>0.25173124896389798</v>
      </c>
      <c r="N342" s="17">
        <v>0.22777642553628299</v>
      </c>
      <c r="O342" s="17">
        <v>0.30950285851725701</v>
      </c>
      <c r="P342" s="17"/>
      <c r="Q342" s="17">
        <v>0.201389789131314</v>
      </c>
      <c r="R342" s="17">
        <v>0.28002699670987502</v>
      </c>
      <c r="S342" s="17">
        <v>0.20192173806178801</v>
      </c>
      <c r="T342" s="17">
        <v>0.26918375530813599</v>
      </c>
      <c r="U342" s="17">
        <v>0.25538748542665002</v>
      </c>
      <c r="V342" s="17">
        <v>0.23260735580453701</v>
      </c>
      <c r="W342" s="17">
        <v>0.30181673256510799</v>
      </c>
      <c r="X342" s="17">
        <v>0.23870965157794199</v>
      </c>
      <c r="Y342" s="17">
        <v>0.28741543213753101</v>
      </c>
      <c r="Z342" s="17"/>
      <c r="AA342" s="17">
        <v>0.20391198813433001</v>
      </c>
      <c r="AB342" s="17">
        <v>0.22907775370571501</v>
      </c>
      <c r="AC342" s="17">
        <v>0.36809898285237502</v>
      </c>
      <c r="AD342" s="17">
        <v>0.32083161234546498</v>
      </c>
      <c r="AE342" s="17">
        <v>0.26061237751717597</v>
      </c>
      <c r="AF342" s="17">
        <v>0.29648383526878602</v>
      </c>
      <c r="AG342" s="17">
        <v>0.23292349139002699</v>
      </c>
      <c r="AH342" s="17">
        <v>0.19215383353705401</v>
      </c>
      <c r="AI342" s="17">
        <v>0.20369377198081101</v>
      </c>
      <c r="AJ342" s="17">
        <v>0.35015451668036901</v>
      </c>
      <c r="AK342" s="17">
        <v>0.274568066733612</v>
      </c>
      <c r="AL342" s="17">
        <v>0.26828258873695499</v>
      </c>
      <c r="AM342" s="17">
        <v>0.23391884623884701</v>
      </c>
      <c r="AN342" s="17">
        <v>0.161070887752539</v>
      </c>
      <c r="AO342" s="17">
        <v>0.187101518815283</v>
      </c>
      <c r="AP342" s="17">
        <v>0.141475139082886</v>
      </c>
      <c r="AQ342" s="17"/>
      <c r="AR342" s="17">
        <v>0.26388186233674898</v>
      </c>
      <c r="AS342" s="17">
        <v>0.21158351095271499</v>
      </c>
      <c r="AT342" s="17"/>
      <c r="AU342" s="17">
        <v>0.24936022054210699</v>
      </c>
      <c r="AV342" s="17">
        <v>0.252511616319539</v>
      </c>
      <c r="AW342" s="17"/>
      <c r="AX342" s="17">
        <v>0.29720156363066103</v>
      </c>
      <c r="AY342" s="17">
        <v>0.24143837368412399</v>
      </c>
      <c r="AZ342" s="17"/>
      <c r="BA342" s="17">
        <v>0.18679269685519101</v>
      </c>
      <c r="BB342" s="17">
        <v>0.27960982614649899</v>
      </c>
      <c r="BC342" s="17">
        <v>0.32173479202677202</v>
      </c>
      <c r="BD342" s="17"/>
      <c r="BE342" s="17">
        <v>0.13695734435891099</v>
      </c>
      <c r="BF342" s="17">
        <v>0.37564043884688397</v>
      </c>
      <c r="BG342" s="17">
        <v>0.70059375935547397</v>
      </c>
    </row>
    <row r="343" spans="2:59" x14ac:dyDescent="0.3">
      <c r="B343" t="s">
        <v>234</v>
      </c>
      <c r="C343" s="17">
        <v>0.24619666938939699</v>
      </c>
      <c r="D343" s="17">
        <v>0.27486523367481802</v>
      </c>
      <c r="E343" s="17">
        <v>0.218586005073413</v>
      </c>
      <c r="F343" s="17"/>
      <c r="G343" s="17">
        <v>0.27340735881425199</v>
      </c>
      <c r="H343" s="17">
        <v>0.25490499882846301</v>
      </c>
      <c r="I343" s="17">
        <v>0.238158215169474</v>
      </c>
      <c r="J343" s="17">
        <v>0.21770954925375599</v>
      </c>
      <c r="K343" s="17"/>
      <c r="L343" s="17">
        <v>0.32448029237614001</v>
      </c>
      <c r="M343" s="17">
        <v>0.26402212161848598</v>
      </c>
      <c r="N343" s="17">
        <v>0.181207874670196</v>
      </c>
      <c r="O343" s="17">
        <v>0.200986637087569</v>
      </c>
      <c r="P343" s="17"/>
      <c r="Q343" s="17">
        <v>0.346262401162378</v>
      </c>
      <c r="R343" s="17">
        <v>0.20013322729823499</v>
      </c>
      <c r="S343" s="17">
        <v>0.20787774121843</v>
      </c>
      <c r="T343" s="17">
        <v>0.21915723098985601</v>
      </c>
      <c r="U343" s="17">
        <v>0.23773151412610999</v>
      </c>
      <c r="V343" s="17">
        <v>0.25324314945475201</v>
      </c>
      <c r="W343" s="17">
        <v>0.16940038431106999</v>
      </c>
      <c r="X343" s="17">
        <v>0.27157359772342499</v>
      </c>
      <c r="Y343" s="17">
        <v>0.28223606727657502</v>
      </c>
      <c r="Z343" s="17"/>
      <c r="AA343" s="17">
        <v>0.279611865377766</v>
      </c>
      <c r="AB343" s="17">
        <v>0.135367305961763</v>
      </c>
      <c r="AC343" s="17">
        <v>0.18593432621032899</v>
      </c>
      <c r="AD343" s="17">
        <v>0.135182705358524</v>
      </c>
      <c r="AE343" s="17">
        <v>0.183735719302803</v>
      </c>
      <c r="AF343" s="17">
        <v>0.25579053907528798</v>
      </c>
      <c r="AG343" s="17">
        <v>0.203071412107482</v>
      </c>
      <c r="AH343" s="17">
        <v>0.23817113775556201</v>
      </c>
      <c r="AI343" s="17">
        <v>0.24512142573562501</v>
      </c>
      <c r="AJ343" s="17">
        <v>0.23455959817224201</v>
      </c>
      <c r="AK343" s="17">
        <v>0.30055654948979998</v>
      </c>
      <c r="AL343" s="17">
        <v>0.27370334914912597</v>
      </c>
      <c r="AM343" s="17">
        <v>0.24551469041466301</v>
      </c>
      <c r="AN343" s="17">
        <v>0.27714738317269599</v>
      </c>
      <c r="AO343" s="17">
        <v>0.206109857026335</v>
      </c>
      <c r="AP343" s="17">
        <v>0.46741714079130398</v>
      </c>
      <c r="AQ343" s="17"/>
      <c r="AR343" s="17">
        <v>0.21404158953024599</v>
      </c>
      <c r="AS343" s="17">
        <v>0.36286262513013001</v>
      </c>
      <c r="AT343" s="17"/>
      <c r="AU343" s="17">
        <v>0.28196193390246499</v>
      </c>
      <c r="AV343" s="17">
        <v>0.23112594405143999</v>
      </c>
      <c r="AW343" s="17"/>
      <c r="AX343" s="17">
        <v>0.18306497537313199</v>
      </c>
      <c r="AY343" s="17">
        <v>0.26298390240945402</v>
      </c>
      <c r="AZ343" s="17"/>
      <c r="BA343" s="17">
        <v>0.31540792557799702</v>
      </c>
      <c r="BB343" s="17">
        <v>0.21948475376742799</v>
      </c>
      <c r="BC343" s="17">
        <v>0.170637000303037</v>
      </c>
      <c r="BD343" s="17"/>
      <c r="BE343" s="17">
        <v>0.34861267929742401</v>
      </c>
      <c r="BF343" s="17">
        <v>8.1203351676995897E-2</v>
      </c>
      <c r="BG343" s="17">
        <v>6.3170994164327898E-3</v>
      </c>
    </row>
    <row r="344" spans="2:59" x14ac:dyDescent="0.3">
      <c r="B344" t="s">
        <v>235</v>
      </c>
      <c r="C344" s="17">
        <v>0.22508730243432901</v>
      </c>
      <c r="D344" s="17">
        <v>0.171419408664711</v>
      </c>
      <c r="E344" s="17">
        <v>0.27551948342545302</v>
      </c>
      <c r="F344" s="17"/>
      <c r="G344" s="17">
        <v>0.19656927782785599</v>
      </c>
      <c r="H344" s="17">
        <v>0.221150596285238</v>
      </c>
      <c r="I344" s="17">
        <v>0.21279934257633601</v>
      </c>
      <c r="J344" s="17">
        <v>0.27269663015633999</v>
      </c>
      <c r="K344" s="17"/>
      <c r="L344" s="17">
        <v>0.17909831137899801</v>
      </c>
      <c r="M344" s="17">
        <v>0.22612754971823601</v>
      </c>
      <c r="N344" s="17">
        <v>0.222337071059789</v>
      </c>
      <c r="O344" s="17">
        <v>0.276454036325743</v>
      </c>
      <c r="P344" s="17"/>
      <c r="Q344" s="17">
        <v>0.177493769317908</v>
      </c>
      <c r="R344" s="17">
        <v>0.21928519474981301</v>
      </c>
      <c r="S344" s="17">
        <v>0.179287741440848</v>
      </c>
      <c r="T344" s="17">
        <v>0.29244376293813301</v>
      </c>
      <c r="U344" s="17">
        <v>0.18615735219932</v>
      </c>
      <c r="V344" s="17">
        <v>0.240558666489743</v>
      </c>
      <c r="W344" s="17">
        <v>0.20745386717346401</v>
      </c>
      <c r="X344" s="17">
        <v>0.26340164758611201</v>
      </c>
      <c r="Y344" s="17">
        <v>0.28273445112858298</v>
      </c>
      <c r="Z344" s="17"/>
      <c r="AA344" s="17">
        <v>0.43223773205042698</v>
      </c>
      <c r="AB344" s="17">
        <v>0.27253009802268102</v>
      </c>
      <c r="AC344" s="17">
        <v>0.37545564413993299</v>
      </c>
      <c r="AD344" s="17">
        <v>0.27279889214187197</v>
      </c>
      <c r="AE344" s="17">
        <v>0.294375233590218</v>
      </c>
      <c r="AF344" s="17">
        <v>0.25937721325055602</v>
      </c>
      <c r="AG344" s="17">
        <v>0.24992740920509601</v>
      </c>
      <c r="AH344" s="17">
        <v>0.163485854993042</v>
      </c>
      <c r="AI344" s="17">
        <v>0.19624457013902499</v>
      </c>
      <c r="AJ344" s="17">
        <v>0.283886366472695</v>
      </c>
      <c r="AK344" s="17">
        <v>0.20694185880466501</v>
      </c>
      <c r="AL344" s="17">
        <v>0.17387952385267599</v>
      </c>
      <c r="AM344" s="17">
        <v>0.10968343738611699</v>
      </c>
      <c r="AN344" s="17">
        <v>0.19482475944412</v>
      </c>
      <c r="AO344" s="17">
        <v>0.19203108427006399</v>
      </c>
      <c r="AP344" s="17">
        <v>0.14671772587165999</v>
      </c>
      <c r="AQ344" s="17"/>
      <c r="AR344" s="17">
        <v>0.23859170765075999</v>
      </c>
      <c r="AS344" s="17">
        <v>0.17609024355012301</v>
      </c>
      <c r="AT344" s="17"/>
      <c r="AU344" s="17">
        <v>0.261325395300816</v>
      </c>
      <c r="AV344" s="17">
        <v>0.20987905230517201</v>
      </c>
      <c r="AW344" s="17"/>
      <c r="AX344" s="17">
        <v>0.29041018587408801</v>
      </c>
      <c r="AY344" s="17">
        <v>0.20567926287451099</v>
      </c>
      <c r="AZ344" s="17"/>
      <c r="BA344" s="17">
        <v>0.17343125837757201</v>
      </c>
      <c r="BB344" s="17">
        <v>0.21494206049738501</v>
      </c>
      <c r="BC344" s="17">
        <v>0.33057664562168998</v>
      </c>
      <c r="BD344" s="17"/>
      <c r="BE344" s="17">
        <v>0.111234735394122</v>
      </c>
      <c r="BF344" s="17">
        <v>0.36884913784978302</v>
      </c>
      <c r="BG344" s="17">
        <v>0.60291264521407795</v>
      </c>
    </row>
    <row r="345" spans="2:59" x14ac:dyDescent="0.3">
      <c r="B345" t="s">
        <v>236</v>
      </c>
      <c r="C345" s="17">
        <v>0.21834194019869199</v>
      </c>
      <c r="D345" s="17">
        <v>0.18161008785451499</v>
      </c>
      <c r="E345" s="17">
        <v>0.25371925775072002</v>
      </c>
      <c r="F345" s="17"/>
      <c r="G345" s="17">
        <v>0.24331423129926699</v>
      </c>
      <c r="H345" s="17">
        <v>0.22237688292930699</v>
      </c>
      <c r="I345" s="17">
        <v>0.19424742213902399</v>
      </c>
      <c r="J345" s="17">
        <v>0.216720626041777</v>
      </c>
      <c r="K345" s="17"/>
      <c r="L345" s="17">
        <v>0.183058531339193</v>
      </c>
      <c r="M345" s="17">
        <v>0.201240249639072</v>
      </c>
      <c r="N345" s="17">
        <v>0.23828988827058101</v>
      </c>
      <c r="O345" s="17">
        <v>0.25701149932725198</v>
      </c>
      <c r="P345" s="17"/>
      <c r="Q345" s="17">
        <v>0.11845232561924</v>
      </c>
      <c r="R345" s="17">
        <v>0.230000990574563</v>
      </c>
      <c r="S345" s="17">
        <v>0.27731572309994501</v>
      </c>
      <c r="T345" s="17">
        <v>0.244438594628238</v>
      </c>
      <c r="U345" s="17">
        <v>0.22754019746305201</v>
      </c>
      <c r="V345" s="17">
        <v>0.21594642035765599</v>
      </c>
      <c r="W345" s="17">
        <v>0.242763901900688</v>
      </c>
      <c r="X345" s="17">
        <v>0.27547639073151597</v>
      </c>
      <c r="Y345" s="17">
        <v>0.21380879730532101</v>
      </c>
      <c r="Z345" s="17"/>
      <c r="AA345" s="17">
        <v>0.22690982986392599</v>
      </c>
      <c r="AB345" s="17">
        <v>0.26661670803531101</v>
      </c>
      <c r="AC345" s="17">
        <v>0.21831901979009799</v>
      </c>
      <c r="AD345" s="17">
        <v>0.26813298349893799</v>
      </c>
      <c r="AE345" s="17">
        <v>0.33306338940843</v>
      </c>
      <c r="AF345" s="17">
        <v>0.232826224899363</v>
      </c>
      <c r="AG345" s="17">
        <v>0.27146170637281197</v>
      </c>
      <c r="AH345" s="17">
        <v>0.17544081859435501</v>
      </c>
      <c r="AI345" s="17">
        <v>0.25195769489401398</v>
      </c>
      <c r="AJ345" s="17">
        <v>0.26469368713400798</v>
      </c>
      <c r="AK345" s="17">
        <v>0.186523047005695</v>
      </c>
      <c r="AL345" s="17">
        <v>0.18834861592787999</v>
      </c>
      <c r="AM345" s="17">
        <v>0.21912468504889299</v>
      </c>
      <c r="AN345" s="17">
        <v>0.21644298747003901</v>
      </c>
      <c r="AO345" s="17">
        <v>0.118694819112279</v>
      </c>
      <c r="AP345" s="17">
        <v>0.102883010913649</v>
      </c>
      <c r="AQ345" s="17"/>
      <c r="AR345" s="17">
        <v>0.243289787720292</v>
      </c>
      <c r="AS345" s="17">
        <v>0.127825465429209</v>
      </c>
      <c r="AT345" s="17"/>
      <c r="AU345" s="17">
        <v>0.23140782309810101</v>
      </c>
      <c r="AV345" s="17">
        <v>0.21488484317033099</v>
      </c>
      <c r="AW345" s="17"/>
      <c r="AX345" s="17">
        <v>0.26346829904721603</v>
      </c>
      <c r="AY345" s="17">
        <v>0.204976093726774</v>
      </c>
      <c r="AZ345" s="17"/>
      <c r="BA345" s="17">
        <v>0.16668028144022501</v>
      </c>
      <c r="BB345" s="17">
        <v>0.219782817765792</v>
      </c>
      <c r="BC345" s="17">
        <v>0.30493174862210398</v>
      </c>
      <c r="BD345" s="17"/>
      <c r="BE345" s="17">
        <v>0.122281284712857</v>
      </c>
      <c r="BF345" s="17">
        <v>0.34931000566770598</v>
      </c>
      <c r="BG345" s="17">
        <v>0.51001218035251406</v>
      </c>
    </row>
    <row r="346" spans="2:59" x14ac:dyDescent="0.3">
      <c r="B346" t="s">
        <v>237</v>
      </c>
      <c r="C346" s="17">
        <v>0.183983781926461</v>
      </c>
      <c r="D346" s="17">
        <v>0.19923883473717299</v>
      </c>
      <c r="E346" s="17">
        <v>0.16950343298760701</v>
      </c>
      <c r="F346" s="17"/>
      <c r="G346" s="17">
        <v>0.20627521137732499</v>
      </c>
      <c r="H346" s="17">
        <v>0.20583467958820201</v>
      </c>
      <c r="I346" s="17">
        <v>0.15227589709749101</v>
      </c>
      <c r="J346" s="17">
        <v>0.17145163574459099</v>
      </c>
      <c r="K346" s="17"/>
      <c r="L346" s="17">
        <v>0.21735002990667199</v>
      </c>
      <c r="M346" s="17">
        <v>0.198288609463354</v>
      </c>
      <c r="N346" s="17">
        <v>0.156407576668635</v>
      </c>
      <c r="O346" s="17">
        <v>0.15580158381123899</v>
      </c>
      <c r="P346" s="17"/>
      <c r="Q346" s="17">
        <v>0.32890606954585999</v>
      </c>
      <c r="R346" s="17">
        <v>0.164783904700257</v>
      </c>
      <c r="S346" s="17">
        <v>0.164953493320696</v>
      </c>
      <c r="T346" s="17">
        <v>0.118172462294689</v>
      </c>
      <c r="U346" s="17">
        <v>0.13709673962264399</v>
      </c>
      <c r="V346" s="17">
        <v>0.20795713621254799</v>
      </c>
      <c r="W346" s="17">
        <v>0.17164522900843299</v>
      </c>
      <c r="X346" s="17">
        <v>0.13997336387494699</v>
      </c>
      <c r="Y346" s="17">
        <v>0.14057934773594</v>
      </c>
      <c r="Z346" s="17"/>
      <c r="AA346" s="17">
        <v>0.19890690527579</v>
      </c>
      <c r="AB346" s="17">
        <v>0.194753371791267</v>
      </c>
      <c r="AC346" s="17">
        <v>0.16287396735057999</v>
      </c>
      <c r="AD346" s="17">
        <v>0.25282493614939799</v>
      </c>
      <c r="AE346" s="17">
        <v>0.121202785323343</v>
      </c>
      <c r="AF346" s="17">
        <v>0.15897510808142601</v>
      </c>
      <c r="AG346" s="17">
        <v>0.20928832990363699</v>
      </c>
      <c r="AH346" s="17">
        <v>0.14959114212903801</v>
      </c>
      <c r="AI346" s="17">
        <v>0.172310122240248</v>
      </c>
      <c r="AJ346" s="17">
        <v>0.151555047246442</v>
      </c>
      <c r="AK346" s="17">
        <v>0.14560098073351099</v>
      </c>
      <c r="AL346" s="17">
        <v>0.17657977103709499</v>
      </c>
      <c r="AM346" s="17">
        <v>0.20872666963036501</v>
      </c>
      <c r="AN346" s="17">
        <v>0.18060802324570299</v>
      </c>
      <c r="AO346" s="17">
        <v>0.21156846583220401</v>
      </c>
      <c r="AP346" s="17">
        <v>0.37033236264850899</v>
      </c>
      <c r="AQ346" s="17"/>
      <c r="AR346" s="17">
        <v>0.155210077361845</v>
      </c>
      <c r="AS346" s="17">
        <v>0.28838133770727897</v>
      </c>
      <c r="AT346" s="17"/>
      <c r="AU346" s="17">
        <v>0.26607282244868002</v>
      </c>
      <c r="AV346" s="17">
        <v>0.147147929871529</v>
      </c>
      <c r="AW346" s="17"/>
      <c r="AX346" s="17">
        <v>0.220813320162217</v>
      </c>
      <c r="AY346" s="17">
        <v>0.17496502186833199</v>
      </c>
      <c r="AZ346" s="17"/>
      <c r="BA346" s="17">
        <v>0.26156411291589599</v>
      </c>
      <c r="BB346" s="17">
        <v>0.136048367575238</v>
      </c>
      <c r="BC346" s="17">
        <v>0.12865374991637701</v>
      </c>
      <c r="BD346" s="17"/>
      <c r="BE346" s="17">
        <v>0.264673475532402</v>
      </c>
      <c r="BF346" s="17">
        <v>4.5395232495611601E-2</v>
      </c>
      <c r="BG346" s="17">
        <v>1.9088688865296199E-2</v>
      </c>
    </row>
    <row r="347" spans="2:59" x14ac:dyDescent="0.3">
      <c r="B347" t="s">
        <v>238</v>
      </c>
      <c r="C347" s="17">
        <v>8.3976248793704106E-2</v>
      </c>
      <c r="D347" s="17">
        <v>7.4729324369723696E-2</v>
      </c>
      <c r="E347" s="17">
        <v>9.2537699532032003E-2</v>
      </c>
      <c r="F347" s="17"/>
      <c r="G347" s="17">
        <v>4.3486825164599598E-2</v>
      </c>
      <c r="H347" s="17">
        <v>9.2296141866481898E-2</v>
      </c>
      <c r="I347" s="17">
        <v>9.6073902360051006E-2</v>
      </c>
      <c r="J347" s="17">
        <v>0.10283566223490299</v>
      </c>
      <c r="K347" s="17"/>
      <c r="L347" s="17">
        <v>7.3386833053931594E-2</v>
      </c>
      <c r="M347" s="17">
        <v>7.2805366574971594E-2</v>
      </c>
      <c r="N347" s="17">
        <v>7.9688636127996607E-2</v>
      </c>
      <c r="O347" s="17">
        <v>0.110928066347633</v>
      </c>
      <c r="P347" s="17"/>
      <c r="Q347" s="17">
        <v>4.9266045094485997E-2</v>
      </c>
      <c r="R347" s="17">
        <v>8.8213943084175697E-2</v>
      </c>
      <c r="S347" s="17">
        <v>9.9041514805452702E-2</v>
      </c>
      <c r="T347" s="17">
        <v>8.2790788214941805E-2</v>
      </c>
      <c r="U347" s="17">
        <v>0.104597990482618</v>
      </c>
      <c r="V347" s="17">
        <v>7.5059603952802201E-2</v>
      </c>
      <c r="W347" s="17">
        <v>0.11451234731036899</v>
      </c>
      <c r="X347" s="17">
        <v>7.8920753598872406E-2</v>
      </c>
      <c r="Y347" s="17">
        <v>8.1796140511975299E-2</v>
      </c>
      <c r="Z347" s="17"/>
      <c r="AA347" s="17">
        <v>0.39053072644355402</v>
      </c>
      <c r="AB347" s="17">
        <v>8.8374541277502397E-2</v>
      </c>
      <c r="AC347" s="17">
        <v>8.8578150844677905E-2</v>
      </c>
      <c r="AD347" s="17">
        <v>0.116240918520746</v>
      </c>
      <c r="AE347" s="17">
        <v>8.7517882054507098E-2</v>
      </c>
      <c r="AF347" s="17">
        <v>7.8775674154489495E-2</v>
      </c>
      <c r="AG347" s="17">
        <v>0.121496714973505</v>
      </c>
      <c r="AH347" s="17">
        <v>5.3634757767617898E-2</v>
      </c>
      <c r="AI347" s="17">
        <v>5.3194121189203199E-2</v>
      </c>
      <c r="AJ347" s="17">
        <v>5.61631593607093E-2</v>
      </c>
      <c r="AK347" s="17">
        <v>0.10585585116757</v>
      </c>
      <c r="AL347" s="17">
        <v>6.1039917786560399E-2</v>
      </c>
      <c r="AM347" s="17">
        <v>7.4641830033900805E-2</v>
      </c>
      <c r="AN347" s="17">
        <v>6.1172803288307397E-2</v>
      </c>
      <c r="AO347" s="17">
        <v>0.113295474689547</v>
      </c>
      <c r="AP347" s="17">
        <v>4.8245291730336301E-2</v>
      </c>
      <c r="AQ347" s="17"/>
      <c r="AR347" s="17">
        <v>9.2850824062027798E-2</v>
      </c>
      <c r="AS347" s="17">
        <v>5.1777267792654201E-2</v>
      </c>
      <c r="AT347" s="17"/>
      <c r="AU347" s="17">
        <v>6.0170129061477798E-2</v>
      </c>
      <c r="AV347" s="17">
        <v>9.5983209429160499E-2</v>
      </c>
      <c r="AW347" s="17"/>
      <c r="AX347" s="17">
        <v>8.6879239559987401E-2</v>
      </c>
      <c r="AY347" s="17">
        <v>8.2078554909720394E-2</v>
      </c>
      <c r="AZ347" s="17"/>
      <c r="BA347" s="17">
        <v>6.4126770130505106E-2</v>
      </c>
      <c r="BB347" s="17">
        <v>9.1241683284371197E-2</v>
      </c>
      <c r="BC347" s="17">
        <v>0.106291777214544</v>
      </c>
      <c r="BD347" s="17"/>
      <c r="BE347" s="17">
        <v>4.5847482899217799E-2</v>
      </c>
      <c r="BF347" s="17">
        <v>0.14067325954981999</v>
      </c>
      <c r="BG347" s="17">
        <v>0.18653712206742701</v>
      </c>
    </row>
    <row r="348" spans="2:59" x14ac:dyDescent="0.3">
      <c r="B348" t="s">
        <v>239</v>
      </c>
      <c r="C348" s="17">
        <v>5.7093097705193302E-2</v>
      </c>
      <c r="D348" s="17">
        <v>3.7776234961246803E-2</v>
      </c>
      <c r="E348" s="17">
        <v>7.5591119707155305E-2</v>
      </c>
      <c r="F348" s="17"/>
      <c r="G348" s="17">
        <v>3.3538303346782199E-2</v>
      </c>
      <c r="H348" s="17">
        <v>5.8626095880810802E-2</v>
      </c>
      <c r="I348" s="17">
        <v>5.8068860993330397E-2</v>
      </c>
      <c r="J348" s="17">
        <v>7.8276866861244201E-2</v>
      </c>
      <c r="K348" s="17"/>
      <c r="L348" s="17">
        <v>3.3495128927103497E-2</v>
      </c>
      <c r="M348" s="17">
        <v>6.0364738613813702E-2</v>
      </c>
      <c r="N348" s="17">
        <v>6.5329059750023399E-2</v>
      </c>
      <c r="O348" s="17">
        <v>7.2002284380786305E-2</v>
      </c>
      <c r="P348" s="17"/>
      <c r="Q348" s="17">
        <v>3.8399620742017297E-2</v>
      </c>
      <c r="R348" s="17">
        <v>7.95237587564772E-2</v>
      </c>
      <c r="S348" s="17">
        <v>4.4976676315441902E-2</v>
      </c>
      <c r="T348" s="17">
        <v>4.2951253362541103E-2</v>
      </c>
      <c r="U348" s="17">
        <v>6.7961394442093301E-2</v>
      </c>
      <c r="V348" s="17">
        <v>7.3681547720708201E-2</v>
      </c>
      <c r="W348" s="17">
        <v>4.52198346688844E-2</v>
      </c>
      <c r="X348" s="17">
        <v>4.7664164652078601E-2</v>
      </c>
      <c r="Y348" s="17">
        <v>6.6181782466497793E-2</v>
      </c>
      <c r="Z348" s="17"/>
      <c r="AA348" s="17">
        <v>0.22690982986392599</v>
      </c>
      <c r="AB348" s="17">
        <v>5.2819391265617403E-2</v>
      </c>
      <c r="AC348" s="17">
        <v>5.0309692312574601E-2</v>
      </c>
      <c r="AD348" s="17">
        <v>5.1698874626347799E-2</v>
      </c>
      <c r="AE348" s="17">
        <v>7.6171292991493098E-2</v>
      </c>
      <c r="AF348" s="17">
        <v>5.36770884194483E-2</v>
      </c>
      <c r="AG348" s="17">
        <v>6.7843475317872007E-2</v>
      </c>
      <c r="AH348" s="17">
        <v>8.4258912632312097E-2</v>
      </c>
      <c r="AI348" s="17">
        <v>5.9337592715716599E-2</v>
      </c>
      <c r="AJ348" s="17">
        <v>4.2057518301322698E-2</v>
      </c>
      <c r="AK348" s="17">
        <v>4.94954179286771E-2</v>
      </c>
      <c r="AL348" s="17">
        <v>4.7352209379627898E-2</v>
      </c>
      <c r="AM348" s="17">
        <v>2.07852761096411E-2</v>
      </c>
      <c r="AN348" s="17">
        <v>7.4834379733444006E-2</v>
      </c>
      <c r="AO348" s="17">
        <v>5.9342752290032899E-2</v>
      </c>
      <c r="AP348" s="17">
        <v>9.0140371131822005E-3</v>
      </c>
      <c r="AQ348" s="17"/>
      <c r="AR348" s="17">
        <v>5.8806322347807E-2</v>
      </c>
      <c r="AS348" s="17">
        <v>5.0877128371433003E-2</v>
      </c>
      <c r="AT348" s="17"/>
      <c r="AU348" s="17">
        <v>6.4258096176657203E-2</v>
      </c>
      <c r="AV348" s="17">
        <v>5.5012063645087601E-2</v>
      </c>
      <c r="AW348" s="17"/>
      <c r="AX348" s="17">
        <v>8.6707286530055494E-2</v>
      </c>
      <c r="AY348" s="17">
        <v>4.7418651321527998E-2</v>
      </c>
      <c r="AZ348" s="17"/>
      <c r="BA348" s="17">
        <v>5.3031581247795299E-2</v>
      </c>
      <c r="BB348" s="17">
        <v>5.6092062808131497E-2</v>
      </c>
      <c r="BC348" s="17">
        <v>6.5719204167136502E-2</v>
      </c>
      <c r="BD348" s="17"/>
      <c r="BE348" s="17">
        <v>3.4090609314447802E-2</v>
      </c>
      <c r="BF348" s="17">
        <v>6.5548564528677397E-2</v>
      </c>
      <c r="BG348" s="17">
        <v>0.19114305057584999</v>
      </c>
    </row>
    <row r="349" spans="2:59" x14ac:dyDescent="0.3">
      <c r="B349" t="s">
        <v>83</v>
      </c>
      <c r="C349" s="17">
        <v>1.6804782780740501E-2</v>
      </c>
      <c r="D349" s="17">
        <v>2.37134772656915E-2</v>
      </c>
      <c r="E349" s="17">
        <v>9.9810359115983308E-3</v>
      </c>
      <c r="F349" s="17"/>
      <c r="G349" s="17">
        <v>2.5198075539732401E-2</v>
      </c>
      <c r="H349" s="17">
        <v>2.0461030248384401E-2</v>
      </c>
      <c r="I349" s="17">
        <v>1.52476015086723E-2</v>
      </c>
      <c r="J349" s="17">
        <v>6.2819252823975904E-3</v>
      </c>
      <c r="K349" s="17"/>
      <c r="L349" s="17">
        <v>4.9155420126236003E-3</v>
      </c>
      <c r="M349" s="17">
        <v>1.16813952562343E-2</v>
      </c>
      <c r="N349" s="17">
        <v>1.95502206854586E-2</v>
      </c>
      <c r="O349" s="17">
        <v>3.2557084788617303E-2</v>
      </c>
      <c r="P349" s="17"/>
      <c r="Q349" s="17">
        <v>8.6037740187409097E-3</v>
      </c>
      <c r="R349" s="17">
        <v>1.68882002070295E-2</v>
      </c>
      <c r="S349" s="17">
        <v>2.9599172354367601E-2</v>
      </c>
      <c r="T349" s="17">
        <v>1.6338114724918099E-2</v>
      </c>
      <c r="U349" s="17">
        <v>1.17224068349346E-2</v>
      </c>
      <c r="V349" s="17">
        <v>1.32973473823817E-2</v>
      </c>
      <c r="W349" s="17">
        <v>2.2202612626981699E-2</v>
      </c>
      <c r="X349" s="17">
        <v>1.2854352174414E-2</v>
      </c>
      <c r="Y349" s="17">
        <v>2.0900350215217599E-2</v>
      </c>
      <c r="Z349" s="17"/>
      <c r="AA349" s="17">
        <v>0</v>
      </c>
      <c r="AB349" s="17">
        <v>0</v>
      </c>
      <c r="AC349" s="17">
        <v>4.2871386157401402E-2</v>
      </c>
      <c r="AD349" s="17">
        <v>1.5387211111447001E-2</v>
      </c>
      <c r="AE349" s="17">
        <v>2.3431721191203202E-2</v>
      </c>
      <c r="AF349" s="17">
        <v>1.11043383329145E-2</v>
      </c>
      <c r="AG349" s="17">
        <v>1.55393234538426E-2</v>
      </c>
      <c r="AH349" s="17">
        <v>1.5552114924314299E-2</v>
      </c>
      <c r="AI349" s="17">
        <v>2.4414975299848801E-2</v>
      </c>
      <c r="AJ349" s="17">
        <v>2.0979869012823098E-2</v>
      </c>
      <c r="AK349" s="17">
        <v>1.4442385582654401E-2</v>
      </c>
      <c r="AL349" s="17">
        <v>0</v>
      </c>
      <c r="AM349" s="17">
        <v>1.9995213364457701E-2</v>
      </c>
      <c r="AN349" s="17">
        <v>1.2167022816528299E-2</v>
      </c>
      <c r="AO349" s="17">
        <v>2.7717036037845501E-3</v>
      </c>
      <c r="AP349" s="17">
        <v>0</v>
      </c>
      <c r="AQ349" s="17"/>
      <c r="AR349" s="17">
        <v>1.7068308238695401E-2</v>
      </c>
      <c r="AS349" s="17">
        <v>1.58486523792923E-2</v>
      </c>
      <c r="AT349" s="17"/>
      <c r="AU349" s="17">
        <v>7.9209907330210095E-3</v>
      </c>
      <c r="AV349" s="17">
        <v>1.84966332904733E-2</v>
      </c>
      <c r="AW349" s="17"/>
      <c r="AX349" s="17">
        <v>2.2048280138936699E-2</v>
      </c>
      <c r="AY349" s="17">
        <v>1.58170442489808E-2</v>
      </c>
      <c r="AZ349" s="17"/>
      <c r="BA349" s="17">
        <v>8.59908339054004E-3</v>
      </c>
      <c r="BB349" s="17">
        <v>1.7929380957032399E-2</v>
      </c>
      <c r="BC349" s="17">
        <v>2.9096416773603001E-2</v>
      </c>
      <c r="BD349" s="17"/>
      <c r="BE349" s="17">
        <v>1.1875572103436699E-2</v>
      </c>
      <c r="BF349" s="17">
        <v>3.07039900026033E-2</v>
      </c>
      <c r="BG349" s="17">
        <v>1.16486744507255E-2</v>
      </c>
    </row>
    <row r="350" spans="2:59" x14ac:dyDescent="0.3">
      <c r="B350" t="s">
        <v>84</v>
      </c>
      <c r="C350" s="17">
        <v>1.4413290153889599E-2</v>
      </c>
      <c r="D350" s="17">
        <v>1.80178613740716E-2</v>
      </c>
      <c r="E350" s="17">
        <v>1.08756073209605E-2</v>
      </c>
      <c r="F350" s="17"/>
      <c r="G350" s="17">
        <v>7.6781121068650498E-3</v>
      </c>
      <c r="H350" s="17">
        <v>9.6889501024861602E-3</v>
      </c>
      <c r="I350" s="17">
        <v>1.2201988877686899E-2</v>
      </c>
      <c r="J350" s="17">
        <v>2.8742557394036701E-2</v>
      </c>
      <c r="K350" s="17"/>
      <c r="L350" s="17">
        <v>1.30420985216882E-2</v>
      </c>
      <c r="M350" s="17">
        <v>9.8683035918180392E-3</v>
      </c>
      <c r="N350" s="17">
        <v>1.88144157494517E-2</v>
      </c>
      <c r="O350" s="17">
        <v>1.6764966841046201E-2</v>
      </c>
      <c r="P350" s="17"/>
      <c r="Q350" s="17">
        <v>1.11959808105161E-2</v>
      </c>
      <c r="R350" s="17">
        <v>7.7993961502402596E-3</v>
      </c>
      <c r="S350" s="17">
        <v>2.9459758310706401E-2</v>
      </c>
      <c r="T350" s="17">
        <v>1.1016670979648001E-2</v>
      </c>
      <c r="U350" s="17">
        <v>2.7353925667070199E-2</v>
      </c>
      <c r="V350" s="17">
        <v>1.0698764240933399E-2</v>
      </c>
      <c r="W350" s="17">
        <v>1.0085005975363E-2</v>
      </c>
      <c r="X350" s="17">
        <v>0</v>
      </c>
      <c r="Y350" s="17">
        <v>2.05720403796542E-2</v>
      </c>
      <c r="Z350" s="17"/>
      <c r="AA350" s="17">
        <v>0.12806424811265801</v>
      </c>
      <c r="AB350" s="17">
        <v>5.5529761470332402E-2</v>
      </c>
      <c r="AC350" s="17">
        <v>0</v>
      </c>
      <c r="AD350" s="17">
        <v>9.4840197014695697E-3</v>
      </c>
      <c r="AE350" s="17">
        <v>1.5747073905984899E-2</v>
      </c>
      <c r="AF350" s="17">
        <v>1.2598621545099499E-2</v>
      </c>
      <c r="AG350" s="17">
        <v>2.4868866564861002E-2</v>
      </c>
      <c r="AH350" s="17">
        <v>2.1117258034600898E-2</v>
      </c>
      <c r="AI350" s="17">
        <v>0</v>
      </c>
      <c r="AJ350" s="17">
        <v>1.2617203718161499E-2</v>
      </c>
      <c r="AK350" s="17">
        <v>2.6465142710566099E-3</v>
      </c>
      <c r="AL350" s="17">
        <v>1.6158311251532199E-2</v>
      </c>
      <c r="AM350" s="17">
        <v>3.4993295513345103E-2</v>
      </c>
      <c r="AN350" s="17">
        <v>0</v>
      </c>
      <c r="AO350" s="17">
        <v>0</v>
      </c>
      <c r="AP350" s="17">
        <v>0</v>
      </c>
      <c r="AQ350" s="17"/>
      <c r="AR350" s="17">
        <v>1.7142774995477401E-2</v>
      </c>
      <c r="AS350" s="17">
        <v>4.51009727990123E-3</v>
      </c>
      <c r="AT350" s="17"/>
      <c r="AU350" s="17">
        <v>5.1590835556206997E-3</v>
      </c>
      <c r="AV350" s="17">
        <v>1.9000562804281002E-2</v>
      </c>
      <c r="AW350" s="17"/>
      <c r="AX350" s="17">
        <v>6.6990654268863099E-3</v>
      </c>
      <c r="AY350" s="17">
        <v>1.6524472780593099E-2</v>
      </c>
      <c r="AZ350" s="17"/>
      <c r="BA350" s="17">
        <v>8.8130169552893094E-3</v>
      </c>
      <c r="BB350" s="17">
        <v>1.93102503519237E-2</v>
      </c>
      <c r="BC350" s="17">
        <v>1.6062679821793699E-2</v>
      </c>
      <c r="BD350" s="17"/>
      <c r="BE350" s="17">
        <v>8.6596406227945205E-3</v>
      </c>
      <c r="BF350" s="17">
        <v>2.8729650167828701E-2</v>
      </c>
      <c r="BG350" s="17">
        <v>1.3741878435983E-2</v>
      </c>
    </row>
    <row r="351" spans="2:59" x14ac:dyDescent="0.3"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</row>
    <row r="352" spans="2:59" x14ac:dyDescent="0.3">
      <c r="B352" s="6" t="s">
        <v>249</v>
      </c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</row>
    <row r="353" spans="2:59" x14ac:dyDescent="0.3">
      <c r="B353" s="24" t="s">
        <v>86</v>
      </c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</row>
    <row r="354" spans="2:59" x14ac:dyDescent="0.3">
      <c r="B354" t="s">
        <v>241</v>
      </c>
      <c r="C354" s="17">
        <v>0.52500143362799501</v>
      </c>
      <c r="D354" s="17">
        <v>0.518309828246862</v>
      </c>
      <c r="E354" s="17">
        <v>0.53159581032705105</v>
      </c>
      <c r="F354" s="17"/>
      <c r="G354" s="17">
        <v>0.49878928400563399</v>
      </c>
      <c r="H354" s="17">
        <v>0.502862855487205</v>
      </c>
      <c r="I354" s="17">
        <v>0.56806925522398699</v>
      </c>
      <c r="J354" s="17">
        <v>0.52506733049439602</v>
      </c>
      <c r="K354" s="17"/>
      <c r="L354" s="17">
        <v>0.54733032535744297</v>
      </c>
      <c r="M354" s="17">
        <v>0.53077782592182299</v>
      </c>
      <c r="N354" s="17">
        <v>0.50620768190738197</v>
      </c>
      <c r="O354" s="17">
        <v>0.51052349752405402</v>
      </c>
      <c r="P354" s="17"/>
      <c r="Q354" s="17">
        <v>0.448877170560883</v>
      </c>
      <c r="R354" s="17">
        <v>0.53746629924255696</v>
      </c>
      <c r="S354" s="17">
        <v>0.61508118581540705</v>
      </c>
      <c r="T354" s="17">
        <v>0.53942134977856304</v>
      </c>
      <c r="U354" s="17">
        <v>0.57687810841171505</v>
      </c>
      <c r="V354" s="17">
        <v>0.56066196855101202</v>
      </c>
      <c r="W354" s="17">
        <v>0.48884561605187898</v>
      </c>
      <c r="X354" s="17">
        <v>0.46058647429871502</v>
      </c>
      <c r="Y354" s="17">
        <v>0.510800379100806</v>
      </c>
      <c r="Z354" s="17"/>
      <c r="AA354" s="17">
        <v>0.40595656527593499</v>
      </c>
      <c r="AB354" s="17">
        <v>0.39491268909932498</v>
      </c>
      <c r="AC354" s="17">
        <v>0.57474075402347502</v>
      </c>
      <c r="AD354" s="17">
        <v>0.48302069551976401</v>
      </c>
      <c r="AE354" s="17">
        <v>0.52272195360461504</v>
      </c>
      <c r="AF354" s="17">
        <v>0.59523933429063403</v>
      </c>
      <c r="AG354" s="17">
        <v>0.51622677549415097</v>
      </c>
      <c r="AH354" s="17">
        <v>0.474417897191722</v>
      </c>
      <c r="AI354" s="17">
        <v>0.49724426922097098</v>
      </c>
      <c r="AJ354" s="17">
        <v>0.46404560992247601</v>
      </c>
      <c r="AK354" s="17">
        <v>0.56465365857235095</v>
      </c>
      <c r="AL354" s="17">
        <v>0.59908660065091202</v>
      </c>
      <c r="AM354" s="17">
        <v>0.52891908373501995</v>
      </c>
      <c r="AN354" s="17">
        <v>0.50004870937312995</v>
      </c>
      <c r="AO354" s="17">
        <v>0.56783353715394902</v>
      </c>
      <c r="AP354" s="17">
        <v>0.52000981208012598</v>
      </c>
      <c r="AQ354" s="17"/>
      <c r="AR354" s="17">
        <v>0.53581318976778203</v>
      </c>
      <c r="AS354" s="17">
        <v>0.485773919070139</v>
      </c>
      <c r="AT354" s="17"/>
      <c r="AU354" s="17">
        <v>0.47936611071639301</v>
      </c>
      <c r="AV354" s="17">
        <v>0.54727189588007297</v>
      </c>
      <c r="AW354" s="17"/>
      <c r="AX354" s="17">
        <v>0.43198490394101802</v>
      </c>
      <c r="AY354" s="17">
        <v>0.54662043111587899</v>
      </c>
      <c r="AZ354" s="17"/>
      <c r="BA354" s="17">
        <v>0.50237104823136702</v>
      </c>
      <c r="BB354" s="17">
        <v>0.54031526917942596</v>
      </c>
      <c r="BC354" s="17">
        <v>0.53896916334318601</v>
      </c>
      <c r="BD354" s="17"/>
      <c r="BE354" s="17">
        <v>0.53575312523956398</v>
      </c>
      <c r="BF354" s="17">
        <v>0.493516598311041</v>
      </c>
      <c r="BG354" s="17">
        <v>0.53952095300807301</v>
      </c>
    </row>
    <row r="355" spans="2:59" x14ac:dyDescent="0.3">
      <c r="B355" t="s">
        <v>242</v>
      </c>
      <c r="C355" s="17">
        <v>0.41338892051035397</v>
      </c>
      <c r="D355" s="17">
        <v>0.42653892735243099</v>
      </c>
      <c r="E355" s="17">
        <v>0.40092785720546598</v>
      </c>
      <c r="F355" s="17"/>
      <c r="G355" s="17">
        <v>0.38531518384952701</v>
      </c>
      <c r="H355" s="17">
        <v>0.38470177535878097</v>
      </c>
      <c r="I355" s="17">
        <v>0.44374628695978802</v>
      </c>
      <c r="J355" s="17">
        <v>0.43541545369763601</v>
      </c>
      <c r="K355" s="17"/>
      <c r="L355" s="17">
        <v>0.413910314688956</v>
      </c>
      <c r="M355" s="17">
        <v>0.38869149642032003</v>
      </c>
      <c r="N355" s="17">
        <v>0.42940134689180898</v>
      </c>
      <c r="O355" s="17">
        <v>0.42319862641661699</v>
      </c>
      <c r="P355" s="17"/>
      <c r="Q355" s="17">
        <v>0.388787343665772</v>
      </c>
      <c r="R355" s="17">
        <v>0.339519078166653</v>
      </c>
      <c r="S355" s="17">
        <v>0.48932896414221999</v>
      </c>
      <c r="T355" s="17">
        <v>0.40773657140735098</v>
      </c>
      <c r="U355" s="17">
        <v>0.45303748517263798</v>
      </c>
      <c r="V355" s="17">
        <v>0.40544833094374599</v>
      </c>
      <c r="W355" s="17">
        <v>0.48341446724624498</v>
      </c>
      <c r="X355" s="17">
        <v>0.42390496344518203</v>
      </c>
      <c r="Y355" s="17">
        <v>0.40160376591341201</v>
      </c>
      <c r="Z355" s="17"/>
      <c r="AA355" s="17">
        <v>9.7643323731957707E-2</v>
      </c>
      <c r="AB355" s="17">
        <v>0.42624953156090301</v>
      </c>
      <c r="AC355" s="17">
        <v>0.403919193968173</v>
      </c>
      <c r="AD355" s="17">
        <v>0.45721150806953298</v>
      </c>
      <c r="AE355" s="17">
        <v>0.41048254945708501</v>
      </c>
      <c r="AF355" s="17">
        <v>0.39051841952252703</v>
      </c>
      <c r="AG355" s="17">
        <v>0.41558645617191198</v>
      </c>
      <c r="AH355" s="17">
        <v>0.44548283257980698</v>
      </c>
      <c r="AI355" s="17">
        <v>0.47516647619073399</v>
      </c>
      <c r="AJ355" s="17">
        <v>0.405664259313604</v>
      </c>
      <c r="AK355" s="17">
        <v>0.37397768941662901</v>
      </c>
      <c r="AL355" s="17">
        <v>0.41633231093327899</v>
      </c>
      <c r="AM355" s="17">
        <v>0.44811308147277701</v>
      </c>
      <c r="AN355" s="17">
        <v>0.50024752079471502</v>
      </c>
      <c r="AO355" s="17">
        <v>0.41947851662723801</v>
      </c>
      <c r="AP355" s="17">
        <v>0.32535512815710899</v>
      </c>
      <c r="AQ355" s="17"/>
      <c r="AR355" s="17">
        <v>0.417798645857615</v>
      </c>
      <c r="AS355" s="17">
        <v>0.397389432266326</v>
      </c>
      <c r="AT355" s="17"/>
      <c r="AU355" s="17">
        <v>0.41577536550169297</v>
      </c>
      <c r="AV355" s="17">
        <v>0.41322333086270302</v>
      </c>
      <c r="AW355" s="17"/>
      <c r="AX355" s="17">
        <v>0.37333569952058798</v>
      </c>
      <c r="AY355" s="17">
        <v>0.42102139282639101</v>
      </c>
      <c r="AZ355" s="17"/>
      <c r="BA355" s="17">
        <v>0.397926406166486</v>
      </c>
      <c r="BB355" s="17">
        <v>0.41912398748172802</v>
      </c>
      <c r="BC355" s="17">
        <v>0.43064943873234901</v>
      </c>
      <c r="BD355" s="17"/>
      <c r="BE355" s="17">
        <v>0.41850830652081999</v>
      </c>
      <c r="BF355" s="17">
        <v>0.39903042240571202</v>
      </c>
      <c r="BG355" s="17">
        <v>0.41852823663104999</v>
      </c>
    </row>
    <row r="356" spans="2:59" x14ac:dyDescent="0.3">
      <c r="B356" t="s">
        <v>243</v>
      </c>
      <c r="C356" s="17">
        <v>0.39216419081797199</v>
      </c>
      <c r="D356" s="17">
        <v>0.36249145955034401</v>
      </c>
      <c r="E356" s="17">
        <v>0.42128767093893299</v>
      </c>
      <c r="F356" s="17"/>
      <c r="G356" s="17">
        <v>0.41456500415803399</v>
      </c>
      <c r="H356" s="17">
        <v>0.38942967783219401</v>
      </c>
      <c r="I356" s="17">
        <v>0.415062445351913</v>
      </c>
      <c r="J356" s="17">
        <v>0.34783232877584602</v>
      </c>
      <c r="K356" s="17"/>
      <c r="L356" s="17">
        <v>0.41610724077825301</v>
      </c>
      <c r="M356" s="17">
        <v>0.40665393339170097</v>
      </c>
      <c r="N356" s="17">
        <v>0.37387665600058501</v>
      </c>
      <c r="O356" s="17">
        <v>0.36819058919019598</v>
      </c>
      <c r="P356" s="17"/>
      <c r="Q356" s="17">
        <v>0.42830154043080099</v>
      </c>
      <c r="R356" s="17">
        <v>0.37805893145790298</v>
      </c>
      <c r="S356" s="17">
        <v>0.364997447796097</v>
      </c>
      <c r="T356" s="17">
        <v>0.36795451170343901</v>
      </c>
      <c r="U356" s="17">
        <v>0.45679670911794001</v>
      </c>
      <c r="V356" s="17">
        <v>0.37361576716751499</v>
      </c>
      <c r="W356" s="17">
        <v>0.34554957949660697</v>
      </c>
      <c r="X356" s="17">
        <v>0.48863963502379498</v>
      </c>
      <c r="Y356" s="17">
        <v>0.37484642466052398</v>
      </c>
      <c r="Z356" s="17"/>
      <c r="AA356" s="17">
        <v>0.28560471206600002</v>
      </c>
      <c r="AB356" s="17">
        <v>0.33755253125826501</v>
      </c>
      <c r="AC356" s="17">
        <v>0.53316627286562102</v>
      </c>
      <c r="AD356" s="17">
        <v>0.44991733936446399</v>
      </c>
      <c r="AE356" s="17">
        <v>0.36631871904444002</v>
      </c>
      <c r="AF356" s="17">
        <v>0.38581035873198599</v>
      </c>
      <c r="AG356" s="17">
        <v>0.31528610330086898</v>
      </c>
      <c r="AH356" s="17">
        <v>0.355703910719396</v>
      </c>
      <c r="AI356" s="17">
        <v>0.314720447386719</v>
      </c>
      <c r="AJ356" s="17">
        <v>0.388198654328963</v>
      </c>
      <c r="AK356" s="17">
        <v>0.42817373100235701</v>
      </c>
      <c r="AL356" s="17">
        <v>0.381775690344897</v>
      </c>
      <c r="AM356" s="17">
        <v>0.42220141049847998</v>
      </c>
      <c r="AN356" s="17">
        <v>0.40861034143506197</v>
      </c>
      <c r="AO356" s="17">
        <v>0.42300458047707401</v>
      </c>
      <c r="AP356" s="17">
        <v>0.44885551794704998</v>
      </c>
      <c r="AQ356" s="17"/>
      <c r="AR356" s="17">
        <v>0.37454280352157598</v>
      </c>
      <c r="AS356" s="17">
        <v>0.45609859867566599</v>
      </c>
      <c r="AT356" s="17"/>
      <c r="AU356" s="17">
        <v>0.408873914886006</v>
      </c>
      <c r="AV356" s="17">
        <v>0.387774114914195</v>
      </c>
      <c r="AW356" s="17"/>
      <c r="AX356" s="17">
        <v>0.34351004312449501</v>
      </c>
      <c r="AY356" s="17">
        <v>0.402598509561026</v>
      </c>
      <c r="AZ356" s="17"/>
      <c r="BA356" s="17">
        <v>0.37176448131678502</v>
      </c>
      <c r="BB356" s="17">
        <v>0.41935773640657598</v>
      </c>
      <c r="BC356" s="17">
        <v>0.38290320167436798</v>
      </c>
      <c r="BD356" s="17"/>
      <c r="BE356" s="17">
        <v>0.40317277846184602</v>
      </c>
      <c r="BF356" s="17">
        <v>0.404154664189462</v>
      </c>
      <c r="BG356" s="17">
        <v>0.283056799319856</v>
      </c>
    </row>
    <row r="357" spans="2:59" x14ac:dyDescent="0.3">
      <c r="B357" t="s">
        <v>244</v>
      </c>
      <c r="C357" s="17">
        <v>0.31574679893848701</v>
      </c>
      <c r="D357" s="17">
        <v>0.32411365658900998</v>
      </c>
      <c r="E357" s="17">
        <v>0.30866363969876698</v>
      </c>
      <c r="F357" s="17"/>
      <c r="G357" s="17">
        <v>0.31254744705329501</v>
      </c>
      <c r="H357" s="17">
        <v>0.30368810687452902</v>
      </c>
      <c r="I357" s="17">
        <v>0.32028226201604898</v>
      </c>
      <c r="J357" s="17">
        <v>0.32924273359955403</v>
      </c>
      <c r="K357" s="17"/>
      <c r="L357" s="17">
        <v>0.37254749136884802</v>
      </c>
      <c r="M357" s="17">
        <v>0.31854772992066799</v>
      </c>
      <c r="N357" s="17">
        <v>0.28549214610892398</v>
      </c>
      <c r="O357" s="17">
        <v>0.27686387422694703</v>
      </c>
      <c r="P357" s="17"/>
      <c r="Q357" s="17">
        <v>0.35399751535094798</v>
      </c>
      <c r="R357" s="17">
        <v>0.349630993653815</v>
      </c>
      <c r="S357" s="17">
        <v>0.24646526883974701</v>
      </c>
      <c r="T357" s="17">
        <v>0.29585544482274501</v>
      </c>
      <c r="U357" s="17">
        <v>0.32508700823160502</v>
      </c>
      <c r="V357" s="17">
        <v>0.291045719900133</v>
      </c>
      <c r="W357" s="17">
        <v>0.30461842112133802</v>
      </c>
      <c r="X357" s="17">
        <v>0.29865215232635201</v>
      </c>
      <c r="Y357" s="17">
        <v>0.32490956991252901</v>
      </c>
      <c r="Z357" s="17"/>
      <c r="AA357" s="17">
        <v>0.105949714075552</v>
      </c>
      <c r="AB357" s="17">
        <v>0.28254699216229201</v>
      </c>
      <c r="AC357" s="17">
        <v>0.27554239385705898</v>
      </c>
      <c r="AD357" s="17">
        <v>0.178684092818851</v>
      </c>
      <c r="AE357" s="17">
        <v>0.27436862006492801</v>
      </c>
      <c r="AF357" s="17">
        <v>0.26524095427114303</v>
      </c>
      <c r="AG357" s="17">
        <v>0.319830146655803</v>
      </c>
      <c r="AH357" s="17">
        <v>0.339939854003036</v>
      </c>
      <c r="AI357" s="17">
        <v>0.274442447849025</v>
      </c>
      <c r="AJ357" s="17">
        <v>0.35597950820429097</v>
      </c>
      <c r="AK357" s="17">
        <v>0.35873537106640702</v>
      </c>
      <c r="AL357" s="17">
        <v>0.32741821016313499</v>
      </c>
      <c r="AM357" s="17">
        <v>0.34328173430023901</v>
      </c>
      <c r="AN357" s="17">
        <v>0.307782152360981</v>
      </c>
      <c r="AO357" s="17">
        <v>0.33807754063822498</v>
      </c>
      <c r="AP357" s="17">
        <v>0.45813598451543702</v>
      </c>
      <c r="AQ357" s="17"/>
      <c r="AR357" s="17">
        <v>0.30188258006805002</v>
      </c>
      <c r="AS357" s="17">
        <v>0.36604934373711101</v>
      </c>
      <c r="AT357" s="17"/>
      <c r="AU357" s="17">
        <v>0.32539154192606901</v>
      </c>
      <c r="AV357" s="17">
        <v>0.31346538404687901</v>
      </c>
      <c r="AW357" s="17"/>
      <c r="AX357" s="17">
        <v>0.26527075134513101</v>
      </c>
      <c r="AY357" s="17">
        <v>0.33029372983965599</v>
      </c>
      <c r="AZ357" s="17"/>
      <c r="BA357" s="17">
        <v>0.33737512295293898</v>
      </c>
      <c r="BB357" s="17">
        <v>0.32213492963365398</v>
      </c>
      <c r="BC357" s="17">
        <v>0.26808539741728299</v>
      </c>
      <c r="BD357" s="17"/>
      <c r="BE357" s="17">
        <v>0.343629282016573</v>
      </c>
      <c r="BF357" s="17">
        <v>0.30923464355365199</v>
      </c>
      <c r="BG357" s="17">
        <v>0.142782504943571</v>
      </c>
    </row>
    <row r="358" spans="2:59" x14ac:dyDescent="0.3">
      <c r="B358" t="s">
        <v>245</v>
      </c>
      <c r="C358" s="17">
        <v>0.28340386745652701</v>
      </c>
      <c r="D358" s="17">
        <v>0.296150919145174</v>
      </c>
      <c r="E358" s="17">
        <v>0.27082511656989</v>
      </c>
      <c r="F358" s="17"/>
      <c r="G358" s="17">
        <v>0.26666876713273602</v>
      </c>
      <c r="H358" s="17">
        <v>0.28356684592412101</v>
      </c>
      <c r="I358" s="17">
        <v>0.27090618984720299</v>
      </c>
      <c r="J358" s="17">
        <v>0.31132861563863701</v>
      </c>
      <c r="K358" s="17"/>
      <c r="L358" s="17">
        <v>0.30093462247715103</v>
      </c>
      <c r="M358" s="17">
        <v>0.31490434892934399</v>
      </c>
      <c r="N358" s="17">
        <v>0.271158601093619</v>
      </c>
      <c r="O358" s="17">
        <v>0.243150855909782</v>
      </c>
      <c r="P358" s="17"/>
      <c r="Q358" s="17">
        <v>0.27643868231935698</v>
      </c>
      <c r="R358" s="17">
        <v>0.29056926433455199</v>
      </c>
      <c r="S358" s="17">
        <v>0.28871565218126599</v>
      </c>
      <c r="T358" s="17">
        <v>0.29147543718135599</v>
      </c>
      <c r="U358" s="17">
        <v>0.282260155001121</v>
      </c>
      <c r="V358" s="17">
        <v>0.28577435551165697</v>
      </c>
      <c r="W358" s="17">
        <v>0.26653022285021799</v>
      </c>
      <c r="X358" s="17">
        <v>0.221606835213843</v>
      </c>
      <c r="Y358" s="17">
        <v>0.30793083704769397</v>
      </c>
      <c r="Z358" s="17"/>
      <c r="AA358" s="17">
        <v>0.41754628066442601</v>
      </c>
      <c r="AB358" s="17">
        <v>0.234298611124721</v>
      </c>
      <c r="AC358" s="17">
        <v>0.27191251675202099</v>
      </c>
      <c r="AD358" s="17">
        <v>0.16872413543845599</v>
      </c>
      <c r="AE358" s="17">
        <v>0.30162354349281401</v>
      </c>
      <c r="AF358" s="17">
        <v>0.318387337817782</v>
      </c>
      <c r="AG358" s="17">
        <v>0.29480339820553503</v>
      </c>
      <c r="AH358" s="17">
        <v>0.28422532629351099</v>
      </c>
      <c r="AI358" s="17">
        <v>0.29844838722874001</v>
      </c>
      <c r="AJ358" s="17">
        <v>0.26988325203251001</v>
      </c>
      <c r="AK358" s="17">
        <v>0.220116340922937</v>
      </c>
      <c r="AL358" s="17">
        <v>0.27533171327996703</v>
      </c>
      <c r="AM358" s="17">
        <v>0.29574737077985702</v>
      </c>
      <c r="AN358" s="17">
        <v>0.254217672383517</v>
      </c>
      <c r="AO358" s="17">
        <v>0.39486912028212001</v>
      </c>
      <c r="AP358" s="17">
        <v>0.343999397111797</v>
      </c>
      <c r="AQ358" s="17"/>
      <c r="AR358" s="17">
        <v>0.28068660414948299</v>
      </c>
      <c r="AS358" s="17">
        <v>0.29326271781871199</v>
      </c>
      <c r="AT358" s="17"/>
      <c r="AU358" s="17">
        <v>0.29055929444596701</v>
      </c>
      <c r="AV358" s="17">
        <v>0.27969913679899699</v>
      </c>
      <c r="AW358" s="17"/>
      <c r="AX358" s="17">
        <v>0.25693345378770999</v>
      </c>
      <c r="AY358" s="17">
        <v>0.29059050672870301</v>
      </c>
      <c r="AZ358" s="17"/>
      <c r="BA358" s="17">
        <v>0.311122349141224</v>
      </c>
      <c r="BB358" s="17">
        <v>0.25583382028959401</v>
      </c>
      <c r="BC358" s="17">
        <v>0.28067923245563198</v>
      </c>
      <c r="BD358" s="17"/>
      <c r="BE358" s="17">
        <v>0.32414015768752502</v>
      </c>
      <c r="BF358" s="17">
        <v>0.19631643282519901</v>
      </c>
      <c r="BG358" s="17">
        <v>0.24814758909942999</v>
      </c>
    </row>
    <row r="359" spans="2:59" x14ac:dyDescent="0.3">
      <c r="B359" t="s">
        <v>246</v>
      </c>
      <c r="C359" s="17">
        <v>0.21957768159937899</v>
      </c>
      <c r="D359" s="17">
        <v>0.22513842828917199</v>
      </c>
      <c r="E359" s="17">
        <v>0.21490898564253699</v>
      </c>
      <c r="F359" s="17"/>
      <c r="G359" s="17">
        <v>0.18701657496227</v>
      </c>
      <c r="H359" s="17">
        <v>0.25871777112127903</v>
      </c>
      <c r="I359" s="17">
        <v>0.211112108718644</v>
      </c>
      <c r="J359" s="17">
        <v>0.22045469677962301</v>
      </c>
      <c r="K359" s="17"/>
      <c r="L359" s="17">
        <v>0.27993039260102698</v>
      </c>
      <c r="M359" s="17">
        <v>0.22930589331467</v>
      </c>
      <c r="N359" s="17">
        <v>0.184395261856375</v>
      </c>
      <c r="O359" s="17">
        <v>0.17581926011617199</v>
      </c>
      <c r="P359" s="17"/>
      <c r="Q359" s="17">
        <v>0.30639047160997401</v>
      </c>
      <c r="R359" s="17">
        <v>0.19907906423292901</v>
      </c>
      <c r="S359" s="17">
        <v>0.14193576921316101</v>
      </c>
      <c r="T359" s="17">
        <v>0.18764182903698501</v>
      </c>
      <c r="U359" s="17">
        <v>0.20229201568748501</v>
      </c>
      <c r="V359" s="17">
        <v>0.217598041140041</v>
      </c>
      <c r="W359" s="17">
        <v>0.16327164696469401</v>
      </c>
      <c r="X359" s="17">
        <v>0.239626549155559</v>
      </c>
      <c r="Y359" s="17">
        <v>0.27414053363845198</v>
      </c>
      <c r="Z359" s="17"/>
      <c r="AA359" s="17">
        <v>0.312442583770208</v>
      </c>
      <c r="AB359" s="17">
        <v>0.20686647266654801</v>
      </c>
      <c r="AC359" s="17">
        <v>0.18572330736881301</v>
      </c>
      <c r="AD359" s="17">
        <v>8.22574303089047E-2</v>
      </c>
      <c r="AE359" s="17">
        <v>0.18136140127938799</v>
      </c>
      <c r="AF359" s="17">
        <v>0.18821276679608101</v>
      </c>
      <c r="AG359" s="17">
        <v>0.21261498499671599</v>
      </c>
      <c r="AH359" s="17">
        <v>0.18162078950134899</v>
      </c>
      <c r="AI359" s="17">
        <v>0.20680819037564899</v>
      </c>
      <c r="AJ359" s="17">
        <v>0.22038514962895001</v>
      </c>
      <c r="AK359" s="17">
        <v>0.281857826919299</v>
      </c>
      <c r="AL359" s="17">
        <v>0.177335259873139</v>
      </c>
      <c r="AM359" s="17">
        <v>0.22887329475757201</v>
      </c>
      <c r="AN359" s="17">
        <v>0.23744096354309699</v>
      </c>
      <c r="AO359" s="17">
        <v>0.232157612441725</v>
      </c>
      <c r="AP359" s="17">
        <v>0.38355384557134697</v>
      </c>
      <c r="AQ359" s="17"/>
      <c r="AR359" s="17">
        <v>0.190258708436988</v>
      </c>
      <c r="AS359" s="17">
        <v>0.325953596083502</v>
      </c>
      <c r="AT359" s="17"/>
      <c r="AU359" s="17">
        <v>0.22893238033642799</v>
      </c>
      <c r="AV359" s="17">
        <v>0.21470735888945999</v>
      </c>
      <c r="AW359" s="17"/>
      <c r="AX359" s="17">
        <v>0.19315697164877499</v>
      </c>
      <c r="AY359" s="17">
        <v>0.22787706143852399</v>
      </c>
      <c r="AZ359" s="17"/>
      <c r="BA359" s="17">
        <v>0.26841202713036499</v>
      </c>
      <c r="BB359" s="17">
        <v>0.21046986883573299</v>
      </c>
      <c r="BC359" s="17">
        <v>0.15036828447065101</v>
      </c>
      <c r="BD359" s="17"/>
      <c r="BE359" s="17">
        <v>0.26094010600739798</v>
      </c>
      <c r="BF359" s="17">
        <v>0.16957338940201</v>
      </c>
      <c r="BG359" s="17">
        <v>7.6080056562840503E-2</v>
      </c>
    </row>
    <row r="360" spans="2:59" x14ac:dyDescent="0.3">
      <c r="B360" t="s">
        <v>247</v>
      </c>
      <c r="C360" s="17">
        <v>0.12721633675660399</v>
      </c>
      <c r="D360" s="17">
        <v>0.12891188447684299</v>
      </c>
      <c r="E360" s="17">
        <v>0.12499049434644099</v>
      </c>
      <c r="F360" s="17"/>
      <c r="G360" s="17">
        <v>0.120298028690005</v>
      </c>
      <c r="H360" s="17">
        <v>0.150692404226628</v>
      </c>
      <c r="I360" s="17">
        <v>0.11899571385810701</v>
      </c>
      <c r="J360" s="17">
        <v>0.11853727704995599</v>
      </c>
      <c r="K360" s="17"/>
      <c r="L360" s="17">
        <v>0.150072020677046</v>
      </c>
      <c r="M360" s="17">
        <v>0.110154863670494</v>
      </c>
      <c r="N360" s="17">
        <v>0.106607251743528</v>
      </c>
      <c r="O360" s="17">
        <v>0.13867814603876899</v>
      </c>
      <c r="P360" s="17"/>
      <c r="Q360" s="17">
        <v>0.20228197925871999</v>
      </c>
      <c r="R360" s="17">
        <v>0.118770898573371</v>
      </c>
      <c r="S360" s="17">
        <v>6.4036177092209504E-2</v>
      </c>
      <c r="T360" s="17">
        <v>0.12155093408746</v>
      </c>
      <c r="U360" s="17">
        <v>0.116370157076833</v>
      </c>
      <c r="V360" s="17">
        <v>0.126541214951298</v>
      </c>
      <c r="W360" s="17">
        <v>0.104220284580024</v>
      </c>
      <c r="X360" s="17">
        <v>8.0758487168853907E-2</v>
      </c>
      <c r="Y360" s="17">
        <v>0.142496986106874</v>
      </c>
      <c r="Z360" s="17"/>
      <c r="AA360" s="17">
        <v>0.13292933242812</v>
      </c>
      <c r="AB360" s="17">
        <v>0.19151476713746099</v>
      </c>
      <c r="AC360" s="17">
        <v>0.11567408678439001</v>
      </c>
      <c r="AD360" s="17">
        <v>7.4529374576172799E-2</v>
      </c>
      <c r="AE360" s="17">
        <v>0.11310623675956499</v>
      </c>
      <c r="AF360" s="17">
        <v>0.13688689246317501</v>
      </c>
      <c r="AG360" s="17">
        <v>0.13955078194184301</v>
      </c>
      <c r="AH360" s="17">
        <v>0.162488648553924</v>
      </c>
      <c r="AI360" s="17">
        <v>8.7040121925747005E-2</v>
      </c>
      <c r="AJ360" s="17">
        <v>0.13440916863532101</v>
      </c>
      <c r="AK360" s="17">
        <v>0.102865810630386</v>
      </c>
      <c r="AL360" s="17">
        <v>0.14095350216154801</v>
      </c>
      <c r="AM360" s="17">
        <v>0.129257117147171</v>
      </c>
      <c r="AN360" s="17">
        <v>0.113391555576074</v>
      </c>
      <c r="AO360" s="17">
        <v>0.17469794237644001</v>
      </c>
      <c r="AP360" s="17">
        <v>0.157238445026117</v>
      </c>
      <c r="AQ360" s="17"/>
      <c r="AR360" s="17">
        <v>0.124025217667908</v>
      </c>
      <c r="AS360" s="17">
        <v>0.13879444385494899</v>
      </c>
      <c r="AT360" s="17"/>
      <c r="AU360" s="17">
        <v>0.14719446784711601</v>
      </c>
      <c r="AV360" s="17">
        <v>0.118331495795707</v>
      </c>
      <c r="AW360" s="17"/>
      <c r="AX360" s="17">
        <v>0.15219290367759999</v>
      </c>
      <c r="AY360" s="17">
        <v>0.122205620091232</v>
      </c>
      <c r="AZ360" s="17"/>
      <c r="BA360" s="17">
        <v>0.15795022706930301</v>
      </c>
      <c r="BB360" s="17">
        <v>0.11499657809767599</v>
      </c>
      <c r="BC360" s="17">
        <v>9.4247796548690393E-2</v>
      </c>
      <c r="BD360" s="17"/>
      <c r="BE360" s="17">
        <v>0.14714954820432599</v>
      </c>
      <c r="BF360" s="17">
        <v>9.2156653436842803E-2</v>
      </c>
      <c r="BG360" s="17">
        <v>8.87894848600988E-2</v>
      </c>
    </row>
    <row r="361" spans="2:59" x14ac:dyDescent="0.3">
      <c r="B361" t="s">
        <v>248</v>
      </c>
      <c r="C361" s="17">
        <v>3.3547088096546697E-2</v>
      </c>
      <c r="D361" s="17">
        <v>3.9555100592710897E-2</v>
      </c>
      <c r="E361" s="17">
        <v>2.6867250765286101E-2</v>
      </c>
      <c r="F361" s="17"/>
      <c r="G361" s="17">
        <v>5.9825546001701799E-2</v>
      </c>
      <c r="H361" s="17">
        <v>3.11583106419492E-2</v>
      </c>
      <c r="I361" s="17">
        <v>2.18980982650335E-2</v>
      </c>
      <c r="J361" s="17">
        <v>2.27819624416974E-2</v>
      </c>
      <c r="K361" s="17"/>
      <c r="L361" s="17">
        <v>1.91735793892252E-2</v>
      </c>
      <c r="M361" s="17">
        <v>3.0107688922927599E-2</v>
      </c>
      <c r="N361" s="17">
        <v>4.2667924438813502E-2</v>
      </c>
      <c r="O361" s="17">
        <v>4.46525850202543E-2</v>
      </c>
      <c r="P361" s="17"/>
      <c r="Q361" s="17">
        <v>1.0005422531293001E-2</v>
      </c>
      <c r="R361" s="17">
        <v>5.4518544809349603E-2</v>
      </c>
      <c r="S361" s="17">
        <v>6.0967589312500202E-2</v>
      </c>
      <c r="T361" s="17">
        <v>3.5808355798493702E-2</v>
      </c>
      <c r="U361" s="17">
        <v>2.6487971237488899E-2</v>
      </c>
      <c r="V361" s="17">
        <v>4.0430648497470002E-2</v>
      </c>
      <c r="W361" s="17">
        <v>4.25777043947499E-2</v>
      </c>
      <c r="X361" s="17">
        <v>9.0574682088593907E-3</v>
      </c>
      <c r="Y361" s="17">
        <v>1.56759272431766E-2</v>
      </c>
      <c r="Z361" s="17"/>
      <c r="AA361" s="17">
        <v>0.15783924221516801</v>
      </c>
      <c r="AB361" s="17">
        <v>1.4617340238427401E-2</v>
      </c>
      <c r="AC361" s="17">
        <v>2.74020109807439E-2</v>
      </c>
      <c r="AD361" s="17">
        <v>6.8744197584705097E-2</v>
      </c>
      <c r="AE361" s="17">
        <v>3.9942662579708299E-2</v>
      </c>
      <c r="AF361" s="17">
        <v>3.0800050618979301E-2</v>
      </c>
      <c r="AG361" s="17">
        <v>5.3224515346652901E-2</v>
      </c>
      <c r="AH361" s="17">
        <v>2.4701339729173599E-2</v>
      </c>
      <c r="AI361" s="17">
        <v>4.8914133070431298E-2</v>
      </c>
      <c r="AJ361" s="17">
        <v>4.7806827021305003E-2</v>
      </c>
      <c r="AK361" s="17">
        <v>4.0185264309148497E-2</v>
      </c>
      <c r="AL361" s="17">
        <v>1.7699882502476099E-2</v>
      </c>
      <c r="AM361" s="17">
        <v>2.7508012412394499E-2</v>
      </c>
      <c r="AN361" s="17">
        <v>4.5637209566712104E-3</v>
      </c>
      <c r="AO361" s="17">
        <v>2.7717036037845501E-3</v>
      </c>
      <c r="AP361" s="17">
        <v>1.5441724612549E-2</v>
      </c>
      <c r="AQ361" s="17"/>
      <c r="AR361" s="17">
        <v>3.9910902107077401E-2</v>
      </c>
      <c r="AS361" s="17">
        <v>1.04577209748685E-2</v>
      </c>
      <c r="AT361" s="17"/>
      <c r="AU361" s="17">
        <v>1.66174837529292E-2</v>
      </c>
      <c r="AV361" s="17">
        <v>3.9488375123019497E-2</v>
      </c>
      <c r="AW361" s="17"/>
      <c r="AX361" s="17">
        <v>5.0585657682805998E-2</v>
      </c>
      <c r="AY361" s="17">
        <v>2.9983379617101898E-2</v>
      </c>
      <c r="AZ361" s="17"/>
      <c r="BA361" s="17">
        <v>2.0169282139232698E-2</v>
      </c>
      <c r="BB361" s="17">
        <v>3.9714019377288801E-2</v>
      </c>
      <c r="BC361" s="17">
        <v>4.6513717573826399E-2</v>
      </c>
      <c r="BD361" s="17"/>
      <c r="BE361" s="17">
        <v>2.2762283080996398E-2</v>
      </c>
      <c r="BF361" s="17">
        <v>5.5413490024292397E-2</v>
      </c>
      <c r="BG361" s="17">
        <v>4.6215975738719002E-2</v>
      </c>
    </row>
    <row r="362" spans="2:59" x14ac:dyDescent="0.3">
      <c r="B362" t="s">
        <v>84</v>
      </c>
      <c r="C362" s="17">
        <v>1.8337960621085302E-2</v>
      </c>
      <c r="D362" s="17">
        <v>1.48203789008355E-2</v>
      </c>
      <c r="E362" s="17">
        <v>2.1919798564521999E-2</v>
      </c>
      <c r="F362" s="17"/>
      <c r="G362" s="17">
        <v>1.5247402254069E-2</v>
      </c>
      <c r="H362" s="17">
        <v>1.8364930497478799E-2</v>
      </c>
      <c r="I362" s="17">
        <v>1.18742915135952E-2</v>
      </c>
      <c r="J362" s="17">
        <v>2.8534798087379101E-2</v>
      </c>
      <c r="K362" s="17"/>
      <c r="L362" s="17">
        <v>7.2987261774107902E-3</v>
      </c>
      <c r="M362" s="17">
        <v>2.1736057401377101E-2</v>
      </c>
      <c r="N362" s="17">
        <v>2.4687154753041899E-2</v>
      </c>
      <c r="O362" s="17">
        <v>2.1160415978544098E-2</v>
      </c>
      <c r="P362" s="17"/>
      <c r="Q362" s="17">
        <v>1.81186770176518E-2</v>
      </c>
      <c r="R362" s="17">
        <v>1.25908962146899E-2</v>
      </c>
      <c r="S362" s="17">
        <v>0</v>
      </c>
      <c r="T362" s="17">
        <v>1.03087378976574E-2</v>
      </c>
      <c r="U362" s="17">
        <v>2.2224946719583499E-2</v>
      </c>
      <c r="V362" s="17">
        <v>2.0285777532739101E-2</v>
      </c>
      <c r="W362" s="17">
        <v>1.60883034821152E-2</v>
      </c>
      <c r="X362" s="17">
        <v>1.2854352174414E-2</v>
      </c>
      <c r="Y362" s="17">
        <v>4.62310283325474E-2</v>
      </c>
      <c r="Z362" s="17"/>
      <c r="AA362" s="17">
        <v>6.2483745519652599E-2</v>
      </c>
      <c r="AB362" s="17">
        <v>5.5529761470332402E-2</v>
      </c>
      <c r="AC362" s="17">
        <v>2.97267600822195E-2</v>
      </c>
      <c r="AD362" s="17">
        <v>5.3240104186638201E-2</v>
      </c>
      <c r="AE362" s="17">
        <v>8.3328217108985594E-3</v>
      </c>
      <c r="AF362" s="17">
        <v>0</v>
      </c>
      <c r="AG362" s="17">
        <v>1.6493600278723999E-2</v>
      </c>
      <c r="AH362" s="17">
        <v>2.27442105042212E-2</v>
      </c>
      <c r="AI362" s="17">
        <v>0</v>
      </c>
      <c r="AJ362" s="17">
        <v>9.2560933984266597E-3</v>
      </c>
      <c r="AK362" s="17">
        <v>1.2174298537282699E-2</v>
      </c>
      <c r="AL362" s="17">
        <v>1.6451404657405098E-2</v>
      </c>
      <c r="AM362" s="17">
        <v>2.72212509610824E-2</v>
      </c>
      <c r="AN362" s="17">
        <v>3.3805202332977201E-2</v>
      </c>
      <c r="AO362" s="17">
        <v>0</v>
      </c>
      <c r="AP362" s="17">
        <v>4.1622372525880399E-3</v>
      </c>
      <c r="AQ362" s="17"/>
      <c r="AR362" s="17">
        <v>2.1568879792503399E-2</v>
      </c>
      <c r="AS362" s="17">
        <v>6.6154497548194602E-3</v>
      </c>
      <c r="AT362" s="17"/>
      <c r="AU362" s="17">
        <v>1.40855573682898E-2</v>
      </c>
      <c r="AV362" s="17">
        <v>1.9894125873305201E-2</v>
      </c>
      <c r="AW362" s="17"/>
      <c r="AX362" s="17">
        <v>2.4901095752255901E-2</v>
      </c>
      <c r="AY362" s="17">
        <v>1.6398066817595501E-2</v>
      </c>
      <c r="AZ362" s="17"/>
      <c r="BA362" s="17">
        <v>1.6521315260180299E-2</v>
      </c>
      <c r="BB362" s="17">
        <v>1.18778514475415E-2</v>
      </c>
      <c r="BC362" s="17">
        <v>3.2008784414136002E-2</v>
      </c>
      <c r="BD362" s="17"/>
      <c r="BE362" s="17">
        <v>7.8568761789304196E-3</v>
      </c>
      <c r="BF362" s="17">
        <v>2.4976986950621401E-2</v>
      </c>
      <c r="BG362" s="17">
        <v>7.1607601798736903E-2</v>
      </c>
    </row>
    <row r="363" spans="2:59" x14ac:dyDescent="0.3"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</row>
    <row r="364" spans="2:59" x14ac:dyDescent="0.3">
      <c r="B364" s="6" t="s">
        <v>256</v>
      </c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</row>
    <row r="365" spans="2:59" x14ac:dyDescent="0.3">
      <c r="B365" s="24" t="s">
        <v>86</v>
      </c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</row>
    <row r="366" spans="2:59" x14ac:dyDescent="0.3">
      <c r="B366" t="s">
        <v>171</v>
      </c>
      <c r="C366" s="17">
        <v>0.16444803256652499</v>
      </c>
      <c r="D366" s="17">
        <v>0.18136310260828001</v>
      </c>
      <c r="E366" s="17">
        <v>0.148233843766823</v>
      </c>
      <c r="F366" s="17"/>
      <c r="G366" s="17">
        <v>0.17633452365490601</v>
      </c>
      <c r="H366" s="17">
        <v>0.170877272253496</v>
      </c>
      <c r="I366" s="17">
        <v>0.15652575403309499</v>
      </c>
      <c r="J366" s="17">
        <v>0.15302515040321901</v>
      </c>
      <c r="K366" s="17"/>
      <c r="L366" s="17">
        <v>0.22553987808199699</v>
      </c>
      <c r="M366" s="17">
        <v>0.16686180395785799</v>
      </c>
      <c r="N366" s="17">
        <v>0.14052173623934</v>
      </c>
      <c r="O366" s="17">
        <v>0.11746956522969799</v>
      </c>
      <c r="P366" s="17"/>
      <c r="Q366" s="17">
        <v>0.24614880519944901</v>
      </c>
      <c r="R366" s="17">
        <v>0.140542855338396</v>
      </c>
      <c r="S366" s="17">
        <v>0.11161858943253</v>
      </c>
      <c r="T366" s="17">
        <v>0.117332059620297</v>
      </c>
      <c r="U366" s="17">
        <v>0.121466884603449</v>
      </c>
      <c r="V366" s="17">
        <v>0.14149250686729201</v>
      </c>
      <c r="W366" s="17">
        <v>0.20442714399852699</v>
      </c>
      <c r="X366" s="17">
        <v>0.218430857108106</v>
      </c>
      <c r="Y366" s="17">
        <v>0.17003941100962999</v>
      </c>
      <c r="Z366" s="17"/>
      <c r="AA366" s="17">
        <v>4.32690433696932E-2</v>
      </c>
      <c r="AB366" s="17">
        <v>6.8812727855629197E-2</v>
      </c>
      <c r="AC366" s="17">
        <v>0.106643788165503</v>
      </c>
      <c r="AD366" s="17">
        <v>8.3926347037628898E-2</v>
      </c>
      <c r="AE366" s="17">
        <v>0.12669383459842401</v>
      </c>
      <c r="AF366" s="17">
        <v>0.15771538495200799</v>
      </c>
      <c r="AG366" s="17">
        <v>0.15262821217779901</v>
      </c>
      <c r="AH366" s="17">
        <v>0.156499724673513</v>
      </c>
      <c r="AI366" s="17">
        <v>0.17593509881036901</v>
      </c>
      <c r="AJ366" s="17">
        <v>0.15892142954768099</v>
      </c>
      <c r="AK366" s="17">
        <v>0.18373316609879101</v>
      </c>
      <c r="AL366" s="17">
        <v>0.155501742082264</v>
      </c>
      <c r="AM366" s="17">
        <v>0.16631974552975001</v>
      </c>
      <c r="AN366" s="17">
        <v>0.20993411925712599</v>
      </c>
      <c r="AO366" s="17">
        <v>0.155477837613229</v>
      </c>
      <c r="AP366" s="17">
        <v>0.35071067668922601</v>
      </c>
      <c r="AQ366" s="17"/>
      <c r="AR366" s="17">
        <v>0.14471729171330999</v>
      </c>
      <c r="AS366" s="17">
        <v>0.23603565571024401</v>
      </c>
      <c r="AT366" s="17"/>
      <c r="AU366" s="17">
        <v>0.20564446433620601</v>
      </c>
      <c r="AV366" s="17">
        <v>0.14793448946228399</v>
      </c>
      <c r="AW366" s="17"/>
      <c r="AX366" s="17">
        <v>0.14540469072706499</v>
      </c>
      <c r="AY366" s="17">
        <v>0.170713241154513</v>
      </c>
      <c r="AZ366" s="17"/>
      <c r="BA366" s="17">
        <v>0.24890411496588399</v>
      </c>
      <c r="BB366" s="17">
        <v>0.11812183054982001</v>
      </c>
      <c r="BC366" s="17">
        <v>9.4654289688244395E-2</v>
      </c>
      <c r="BD366" s="17"/>
      <c r="BE366" s="17">
        <v>0.22122213407791599</v>
      </c>
      <c r="BF366" s="17">
        <v>7.2800550911959902E-2</v>
      </c>
      <c r="BG366" s="17">
        <v>3.1986444883715298E-2</v>
      </c>
    </row>
    <row r="367" spans="2:59" x14ac:dyDescent="0.3">
      <c r="B367" t="s">
        <v>172</v>
      </c>
      <c r="C367" s="17">
        <v>0.40997899490079798</v>
      </c>
      <c r="D367" s="17">
        <v>0.42867630235329302</v>
      </c>
      <c r="E367" s="17">
        <v>0.39192545146583102</v>
      </c>
      <c r="F367" s="17"/>
      <c r="G367" s="17">
        <v>0.384487522631906</v>
      </c>
      <c r="H367" s="17">
        <v>0.39349756714482198</v>
      </c>
      <c r="I367" s="17">
        <v>0.44529052166695099</v>
      </c>
      <c r="J367" s="17">
        <v>0.41597501845602203</v>
      </c>
      <c r="K367" s="17"/>
      <c r="L367" s="17">
        <v>0.421124436052766</v>
      </c>
      <c r="M367" s="17">
        <v>0.41250456635273702</v>
      </c>
      <c r="N367" s="17">
        <v>0.40356284427325601</v>
      </c>
      <c r="O367" s="17">
        <v>0.39980883671390299</v>
      </c>
      <c r="P367" s="17"/>
      <c r="Q367" s="17">
        <v>0.43065785513445098</v>
      </c>
      <c r="R367" s="17">
        <v>0.40288374553478501</v>
      </c>
      <c r="S367" s="17">
        <v>0.46653806098579897</v>
      </c>
      <c r="T367" s="17">
        <v>0.40911855806197001</v>
      </c>
      <c r="U367" s="17">
        <v>0.44981814242235002</v>
      </c>
      <c r="V367" s="17">
        <v>0.40642920643868502</v>
      </c>
      <c r="W367" s="17">
        <v>0.36548069322023202</v>
      </c>
      <c r="X367" s="17">
        <v>0.35282782321277201</v>
      </c>
      <c r="Y367" s="17">
        <v>0.381923257790102</v>
      </c>
      <c r="Z367" s="17"/>
      <c r="AA367" s="17">
        <v>0.171530216668557</v>
      </c>
      <c r="AB367" s="17">
        <v>0.48814852936718101</v>
      </c>
      <c r="AC367" s="17">
        <v>0.41243276706804699</v>
      </c>
      <c r="AD367" s="17">
        <v>0.35224376765165399</v>
      </c>
      <c r="AE367" s="17">
        <v>0.433756992562633</v>
      </c>
      <c r="AF367" s="17">
        <v>0.38923000418124998</v>
      </c>
      <c r="AG367" s="17">
        <v>0.40126717563686198</v>
      </c>
      <c r="AH367" s="17">
        <v>0.35513000206483503</v>
      </c>
      <c r="AI367" s="17">
        <v>0.48263180701674102</v>
      </c>
      <c r="AJ367" s="17">
        <v>0.41213007785706401</v>
      </c>
      <c r="AK367" s="17">
        <v>0.453317076541291</v>
      </c>
      <c r="AL367" s="17">
        <v>0.41805133259534699</v>
      </c>
      <c r="AM367" s="17">
        <v>0.37468913332542902</v>
      </c>
      <c r="AN367" s="17">
        <v>0.412609671967129</v>
      </c>
      <c r="AO367" s="17">
        <v>0.52038004591504705</v>
      </c>
      <c r="AP367" s="17">
        <v>0.39019409801913302</v>
      </c>
      <c r="AQ367" s="17"/>
      <c r="AR367" s="17">
        <v>0.411993856883554</v>
      </c>
      <c r="AS367" s="17">
        <v>0.40266861657384101</v>
      </c>
      <c r="AT367" s="17"/>
      <c r="AU367" s="17">
        <v>0.40116500027836399</v>
      </c>
      <c r="AV367" s="17">
        <v>0.41697450722941798</v>
      </c>
      <c r="AW367" s="17"/>
      <c r="AX367" s="17">
        <v>0.38020595299368298</v>
      </c>
      <c r="AY367" s="17">
        <v>0.41838928266502901</v>
      </c>
      <c r="AZ367" s="17"/>
      <c r="BA367" s="17">
        <v>0.391221989645063</v>
      </c>
      <c r="BB367" s="17">
        <v>0.43403705938828901</v>
      </c>
      <c r="BC367" s="17">
        <v>0.40300718634690103</v>
      </c>
      <c r="BD367" s="17"/>
      <c r="BE367" s="17">
        <v>0.46165959383454103</v>
      </c>
      <c r="BF367" s="17">
        <v>0.35044237044063598</v>
      </c>
      <c r="BG367" s="17">
        <v>0.22243915808755099</v>
      </c>
    </row>
    <row r="368" spans="2:59" x14ac:dyDescent="0.3">
      <c r="B368" t="s">
        <v>173</v>
      </c>
      <c r="C368" s="17">
        <v>0.243041517903205</v>
      </c>
      <c r="D368" s="17">
        <v>0.21535859952108499</v>
      </c>
      <c r="E368" s="17">
        <v>0.26966790814767799</v>
      </c>
      <c r="F368" s="17"/>
      <c r="G368" s="17">
        <v>0.23965436376895699</v>
      </c>
      <c r="H368" s="17">
        <v>0.23993518467296299</v>
      </c>
      <c r="I368" s="17">
        <v>0.23194843881265301</v>
      </c>
      <c r="J368" s="17">
        <v>0.26070343213325697</v>
      </c>
      <c r="K368" s="17"/>
      <c r="L368" s="17">
        <v>0.218248130764508</v>
      </c>
      <c r="M368" s="17">
        <v>0.23268127935927599</v>
      </c>
      <c r="N368" s="17">
        <v>0.24890867430705699</v>
      </c>
      <c r="O368" s="17">
        <v>0.27584570224773702</v>
      </c>
      <c r="P368" s="17"/>
      <c r="Q368" s="17">
        <v>0.22322322702713601</v>
      </c>
      <c r="R368" s="17">
        <v>0.25531502911751702</v>
      </c>
      <c r="S368" s="17">
        <v>0.260053433418036</v>
      </c>
      <c r="T368" s="17">
        <v>0.24033053396232101</v>
      </c>
      <c r="U368" s="17">
        <v>0.242569257572504</v>
      </c>
      <c r="V368" s="17">
        <v>0.26807897272069398</v>
      </c>
      <c r="W368" s="17">
        <v>0.18731891333782</v>
      </c>
      <c r="X368" s="17">
        <v>0.25281416096673398</v>
      </c>
      <c r="Y368" s="17">
        <v>0.26163036455385802</v>
      </c>
      <c r="Z368" s="17"/>
      <c r="AA368" s="17">
        <v>0.49580716457817098</v>
      </c>
      <c r="AB368" s="17">
        <v>0.28677392657207701</v>
      </c>
      <c r="AC368" s="17">
        <v>0.29038913913796699</v>
      </c>
      <c r="AD368" s="17">
        <v>0.32625867140574599</v>
      </c>
      <c r="AE368" s="17">
        <v>0.26851994161067799</v>
      </c>
      <c r="AF368" s="17">
        <v>0.244500018248683</v>
      </c>
      <c r="AG368" s="17">
        <v>0.27868036103281801</v>
      </c>
      <c r="AH368" s="17">
        <v>0.25077911462865998</v>
      </c>
      <c r="AI368" s="17">
        <v>0.212423088146729</v>
      </c>
      <c r="AJ368" s="17">
        <v>0.24012945245960399</v>
      </c>
      <c r="AK368" s="17">
        <v>0.18639075768956501</v>
      </c>
      <c r="AL368" s="17">
        <v>0.21453848663515901</v>
      </c>
      <c r="AM368" s="17">
        <v>0.26281191944733701</v>
      </c>
      <c r="AN368" s="17">
        <v>0.27222601672323998</v>
      </c>
      <c r="AO368" s="17">
        <v>0.18987941138505199</v>
      </c>
      <c r="AP368" s="17">
        <v>0.145840507557805</v>
      </c>
      <c r="AQ368" s="17"/>
      <c r="AR368" s="17">
        <v>0.23931418892185499</v>
      </c>
      <c r="AS368" s="17">
        <v>0.25656511665880399</v>
      </c>
      <c r="AT368" s="17"/>
      <c r="AU368" s="17">
        <v>0.253090846457868</v>
      </c>
      <c r="AV368" s="17">
        <v>0.23636518197519499</v>
      </c>
      <c r="AW368" s="17"/>
      <c r="AX368" s="17">
        <v>0.24991199502377801</v>
      </c>
      <c r="AY368" s="17">
        <v>0.23780805428110599</v>
      </c>
      <c r="AZ368" s="17"/>
      <c r="BA368" s="17">
        <v>0.19959670004657801</v>
      </c>
      <c r="BB368" s="17">
        <v>0.27014747048381399</v>
      </c>
      <c r="BC368" s="17">
        <v>0.27359825193764697</v>
      </c>
      <c r="BD368" s="17"/>
      <c r="BE368" s="17">
        <v>0.208219789916092</v>
      </c>
      <c r="BF368" s="17">
        <v>0.322833433911906</v>
      </c>
      <c r="BG368" s="17">
        <v>0.25818563046576398</v>
      </c>
    </row>
    <row r="369" spans="2:59" x14ac:dyDescent="0.3">
      <c r="B369" t="s">
        <v>174</v>
      </c>
      <c r="C369" s="17">
        <v>0.124616389498684</v>
      </c>
      <c r="D369" s="17">
        <v>0.11138801389750599</v>
      </c>
      <c r="E369" s="17">
        <v>0.13731150580710899</v>
      </c>
      <c r="F369" s="17"/>
      <c r="G369" s="17">
        <v>0.104441477358703</v>
      </c>
      <c r="H369" s="17">
        <v>0.142314619190516</v>
      </c>
      <c r="I369" s="17">
        <v>0.119613943898584</v>
      </c>
      <c r="J369" s="17">
        <v>0.13190306998804199</v>
      </c>
      <c r="K369" s="17"/>
      <c r="L369" s="17">
        <v>0.10879912570151901</v>
      </c>
      <c r="M369" s="17">
        <v>0.12879035628383501</v>
      </c>
      <c r="N369" s="17">
        <v>0.15415655424147801</v>
      </c>
      <c r="O369" s="17">
        <v>0.11158871015438</v>
      </c>
      <c r="P369" s="17"/>
      <c r="Q369" s="17">
        <v>7.6233200849119803E-2</v>
      </c>
      <c r="R369" s="17">
        <v>0.14461533813338701</v>
      </c>
      <c r="S369" s="17">
        <v>0.10579451885984401</v>
      </c>
      <c r="T369" s="17">
        <v>0.14791811270073099</v>
      </c>
      <c r="U369" s="17">
        <v>0.139942186498346</v>
      </c>
      <c r="V369" s="17">
        <v>0.118705601874649</v>
      </c>
      <c r="W369" s="17">
        <v>0.164139202054355</v>
      </c>
      <c r="X369" s="17">
        <v>0.108522623830362</v>
      </c>
      <c r="Y369" s="17">
        <v>0.123846228676826</v>
      </c>
      <c r="Z369" s="17"/>
      <c r="AA369" s="17">
        <v>0</v>
      </c>
      <c r="AB369" s="17">
        <v>0.109502307280452</v>
      </c>
      <c r="AC369" s="17">
        <v>0.126535604074834</v>
      </c>
      <c r="AD369" s="17">
        <v>0.11601775169905799</v>
      </c>
      <c r="AE369" s="17">
        <v>0.11119297094833799</v>
      </c>
      <c r="AF369" s="17">
        <v>0.17034544017744399</v>
      </c>
      <c r="AG369" s="17">
        <v>0.112407535849677</v>
      </c>
      <c r="AH369" s="17">
        <v>0.17386547608419001</v>
      </c>
      <c r="AI369" s="17">
        <v>9.1187306803958104E-2</v>
      </c>
      <c r="AJ369" s="17">
        <v>0.10969482231161801</v>
      </c>
      <c r="AK369" s="17">
        <v>0.10793073605985901</v>
      </c>
      <c r="AL369" s="17">
        <v>0.161747701536645</v>
      </c>
      <c r="AM369" s="17">
        <v>0.141797363597988</v>
      </c>
      <c r="AN369" s="17">
        <v>0.105230192052505</v>
      </c>
      <c r="AO369" s="17">
        <v>0.12396275609406</v>
      </c>
      <c r="AP369" s="17">
        <v>8.4909688016019599E-2</v>
      </c>
      <c r="AQ369" s="17"/>
      <c r="AR369" s="17">
        <v>0.140639841398955</v>
      </c>
      <c r="AS369" s="17">
        <v>6.6479655321714404E-2</v>
      </c>
      <c r="AT369" s="17"/>
      <c r="AU369" s="17">
        <v>9.7738708745759698E-2</v>
      </c>
      <c r="AV369" s="17">
        <v>0.13567498448298199</v>
      </c>
      <c r="AW369" s="17"/>
      <c r="AX369" s="17">
        <v>0.13223027217073</v>
      </c>
      <c r="AY369" s="17">
        <v>0.123810232029037</v>
      </c>
      <c r="AZ369" s="17"/>
      <c r="BA369" s="17">
        <v>0.119006766045267</v>
      </c>
      <c r="BB369" s="17">
        <v>0.125045014616742</v>
      </c>
      <c r="BC369" s="17">
        <v>0.13357445179458999</v>
      </c>
      <c r="BD369" s="17"/>
      <c r="BE369" s="17">
        <v>7.4576843107225593E-2</v>
      </c>
      <c r="BF369" s="17">
        <v>0.18225782931583301</v>
      </c>
      <c r="BG369" s="17">
        <v>0.30621423549541699</v>
      </c>
    </row>
    <row r="370" spans="2:59" x14ac:dyDescent="0.3">
      <c r="B370" t="s">
        <v>175</v>
      </c>
      <c r="C370" s="17">
        <v>2.92925601160344E-2</v>
      </c>
      <c r="D370" s="17">
        <v>3.11037192277656E-2</v>
      </c>
      <c r="E370" s="17">
        <v>2.7603154929560801E-2</v>
      </c>
      <c r="F370" s="17"/>
      <c r="G370" s="17">
        <v>3.5539287089559501E-2</v>
      </c>
      <c r="H370" s="17">
        <v>2.9114685993303101E-2</v>
      </c>
      <c r="I370" s="17">
        <v>2.7855690642565701E-2</v>
      </c>
      <c r="J370" s="17">
        <v>2.5013590211778701E-2</v>
      </c>
      <c r="K370" s="17"/>
      <c r="L370" s="17">
        <v>1.75342535300331E-2</v>
      </c>
      <c r="M370" s="17">
        <v>2.7279409050058701E-2</v>
      </c>
      <c r="N370" s="17">
        <v>2.1311248939283101E-2</v>
      </c>
      <c r="O370" s="17">
        <v>5.1139804377999802E-2</v>
      </c>
      <c r="P370" s="17"/>
      <c r="Q370" s="17">
        <v>3.3344233531192799E-3</v>
      </c>
      <c r="R370" s="17">
        <v>2.8016827721137099E-2</v>
      </c>
      <c r="S370" s="17">
        <v>2.1952583923277501E-2</v>
      </c>
      <c r="T370" s="17">
        <v>4.3636977891030597E-2</v>
      </c>
      <c r="U370" s="17">
        <v>3.2793546288810198E-2</v>
      </c>
      <c r="V370" s="17">
        <v>3.0703181666389599E-2</v>
      </c>
      <c r="W370" s="17">
        <v>4.0042997819019897E-2</v>
      </c>
      <c r="X370" s="17">
        <v>4.0276748855568499E-2</v>
      </c>
      <c r="Y370" s="17">
        <v>4.0214846777615797E-2</v>
      </c>
      <c r="Z370" s="17"/>
      <c r="AA370" s="17">
        <v>6.90705876487578E-2</v>
      </c>
      <c r="AB370" s="17">
        <v>4.6762508924659899E-2</v>
      </c>
      <c r="AC370" s="17">
        <v>2.1295114563833501E-2</v>
      </c>
      <c r="AD370" s="17">
        <v>7.9272354490433794E-2</v>
      </c>
      <c r="AE370" s="17">
        <v>4.5327572823649499E-2</v>
      </c>
      <c r="AF370" s="17">
        <v>1.38760705374774E-2</v>
      </c>
      <c r="AG370" s="17">
        <v>4.0207437596992898E-2</v>
      </c>
      <c r="AH370" s="17">
        <v>3.1878345784043201E-2</v>
      </c>
      <c r="AI370" s="17">
        <v>1.6234427720149401E-2</v>
      </c>
      <c r="AJ370" s="17">
        <v>3.57086416205524E-2</v>
      </c>
      <c r="AK370" s="17">
        <v>2.1845133993747101E-2</v>
      </c>
      <c r="AL370" s="17">
        <v>3.2358624919135701E-2</v>
      </c>
      <c r="AM370" s="17">
        <v>3.8842455273247797E-2</v>
      </c>
      <c r="AN370" s="17">
        <v>0</v>
      </c>
      <c r="AO370" s="17">
        <v>1.02999489926127E-2</v>
      </c>
      <c r="AP370" s="17">
        <v>1.1472286484071999E-2</v>
      </c>
      <c r="AQ370" s="17"/>
      <c r="AR370" s="17">
        <v>3.3406162474862097E-2</v>
      </c>
      <c r="AS370" s="17">
        <v>1.4367473540844699E-2</v>
      </c>
      <c r="AT370" s="17"/>
      <c r="AU370" s="17">
        <v>2.0597972106064299E-2</v>
      </c>
      <c r="AV370" s="17">
        <v>3.3137660639747497E-2</v>
      </c>
      <c r="AW370" s="17"/>
      <c r="AX370" s="17">
        <v>5.3533132472160502E-2</v>
      </c>
      <c r="AY370" s="17">
        <v>2.26201881155682E-2</v>
      </c>
      <c r="AZ370" s="17"/>
      <c r="BA370" s="17">
        <v>2.4878884881640001E-2</v>
      </c>
      <c r="BB370" s="17">
        <v>2.6817622391382599E-2</v>
      </c>
      <c r="BC370" s="17">
        <v>4.0930440455384097E-2</v>
      </c>
      <c r="BD370" s="17"/>
      <c r="BE370" s="17">
        <v>1.2292254644087199E-2</v>
      </c>
      <c r="BF370" s="17">
        <v>3.42878103495311E-2</v>
      </c>
      <c r="BG370" s="17">
        <v>0.13187875447941599</v>
      </c>
    </row>
    <row r="371" spans="2:59" x14ac:dyDescent="0.3">
      <c r="B371" t="s">
        <v>83</v>
      </c>
      <c r="C371" s="17">
        <v>2.8622505014752799E-2</v>
      </c>
      <c r="D371" s="17">
        <v>3.2110262392071799E-2</v>
      </c>
      <c r="E371" s="17">
        <v>2.5258135882999001E-2</v>
      </c>
      <c r="F371" s="17"/>
      <c r="G371" s="17">
        <v>5.9542825495968899E-2</v>
      </c>
      <c r="H371" s="17">
        <v>2.42606707448993E-2</v>
      </c>
      <c r="I371" s="17">
        <v>1.8765650946151999E-2</v>
      </c>
      <c r="J371" s="17">
        <v>1.33797388076814E-2</v>
      </c>
      <c r="K371" s="17"/>
      <c r="L371" s="17">
        <v>8.75417586917588E-3</v>
      </c>
      <c r="M371" s="17">
        <v>3.1882584996234802E-2</v>
      </c>
      <c r="N371" s="17">
        <v>3.1538941999585998E-2</v>
      </c>
      <c r="O371" s="17">
        <v>4.4147381276282503E-2</v>
      </c>
      <c r="P371" s="17"/>
      <c r="Q371" s="17">
        <v>2.0402488436724001E-2</v>
      </c>
      <c r="R371" s="17">
        <v>2.8626204154778501E-2</v>
      </c>
      <c r="S371" s="17">
        <v>3.4042813380513598E-2</v>
      </c>
      <c r="T371" s="17">
        <v>4.1663757763650798E-2</v>
      </c>
      <c r="U371" s="17">
        <v>1.34099826145415E-2</v>
      </c>
      <c r="V371" s="17">
        <v>3.4590530432289997E-2</v>
      </c>
      <c r="W371" s="17">
        <v>3.8591049570046998E-2</v>
      </c>
      <c r="X371" s="17">
        <v>2.7127786026458201E-2</v>
      </c>
      <c r="Y371" s="17">
        <v>2.2345891191968299E-2</v>
      </c>
      <c r="Z371" s="17"/>
      <c r="AA371" s="17">
        <v>0.22032298773482101</v>
      </c>
      <c r="AB371" s="17">
        <v>0</v>
      </c>
      <c r="AC371" s="17">
        <v>4.2703586989815398E-2</v>
      </c>
      <c r="AD371" s="17">
        <v>4.2281107715479202E-2</v>
      </c>
      <c r="AE371" s="17">
        <v>1.45086874562785E-2</v>
      </c>
      <c r="AF371" s="17">
        <v>2.4333081903136902E-2</v>
      </c>
      <c r="AG371" s="17">
        <v>1.48092777058512E-2</v>
      </c>
      <c r="AH371" s="17">
        <v>3.1847336764758899E-2</v>
      </c>
      <c r="AI371" s="17">
        <v>2.1588271502053499E-2</v>
      </c>
      <c r="AJ371" s="17">
        <v>4.3415576203480598E-2</v>
      </c>
      <c r="AK371" s="17">
        <v>4.67831296167458E-2</v>
      </c>
      <c r="AL371" s="17">
        <v>1.7802112231449601E-2</v>
      </c>
      <c r="AM371" s="17">
        <v>1.5539382826248799E-2</v>
      </c>
      <c r="AN371" s="17">
        <v>0</v>
      </c>
      <c r="AO371" s="17">
        <v>0</v>
      </c>
      <c r="AP371" s="17">
        <v>1.6872743233744901E-2</v>
      </c>
      <c r="AQ371" s="17"/>
      <c r="AR371" s="17">
        <v>2.99286586074647E-2</v>
      </c>
      <c r="AS371" s="17">
        <v>2.3883482194551098E-2</v>
      </c>
      <c r="AT371" s="17"/>
      <c r="AU371" s="17">
        <v>2.1763008075738499E-2</v>
      </c>
      <c r="AV371" s="17">
        <v>2.9913176210372702E-2</v>
      </c>
      <c r="AW371" s="17"/>
      <c r="AX371" s="17">
        <v>3.8713956612584602E-2</v>
      </c>
      <c r="AY371" s="17">
        <v>2.6659001754746801E-2</v>
      </c>
      <c r="AZ371" s="17"/>
      <c r="BA371" s="17">
        <v>1.6391544415568501E-2</v>
      </c>
      <c r="BB371" s="17">
        <v>2.58310025699529E-2</v>
      </c>
      <c r="BC371" s="17">
        <v>5.4235379777233299E-2</v>
      </c>
      <c r="BD371" s="17"/>
      <c r="BE371" s="17">
        <v>2.2029384420138801E-2</v>
      </c>
      <c r="BF371" s="17">
        <v>3.7378005070134598E-2</v>
      </c>
      <c r="BG371" s="17">
        <v>4.9295776588136997E-2</v>
      </c>
    </row>
    <row r="372" spans="2:59" x14ac:dyDescent="0.3">
      <c r="B372" t="s">
        <v>176</v>
      </c>
      <c r="C372" s="17">
        <v>0.57442702746732299</v>
      </c>
      <c r="D372" s="17">
        <v>0.61003940496157205</v>
      </c>
      <c r="E372" s="17">
        <v>0.54015929523265405</v>
      </c>
      <c r="F372" s="17"/>
      <c r="G372" s="17">
        <v>0.56082204628681098</v>
      </c>
      <c r="H372" s="17">
        <v>0.56437483939831801</v>
      </c>
      <c r="I372" s="17">
        <v>0.60181627570004603</v>
      </c>
      <c r="J372" s="17">
        <v>0.56900016885924098</v>
      </c>
      <c r="K372" s="17"/>
      <c r="L372" s="17">
        <v>0.646664314134764</v>
      </c>
      <c r="M372" s="17">
        <v>0.57936637031059601</v>
      </c>
      <c r="N372" s="17">
        <v>0.54408458051259601</v>
      </c>
      <c r="O372" s="17">
        <v>0.51727840194360097</v>
      </c>
      <c r="P372" s="17"/>
      <c r="Q372" s="17">
        <v>0.67680666033390002</v>
      </c>
      <c r="R372" s="17">
        <v>0.54342660087317995</v>
      </c>
      <c r="S372" s="17">
        <v>0.57815665041832898</v>
      </c>
      <c r="T372" s="17">
        <v>0.52645061768226697</v>
      </c>
      <c r="U372" s="17">
        <v>0.57128502702579897</v>
      </c>
      <c r="V372" s="17">
        <v>0.54792171330597705</v>
      </c>
      <c r="W372" s="17">
        <v>0.56990783721875904</v>
      </c>
      <c r="X372" s="17">
        <v>0.57125868032087701</v>
      </c>
      <c r="Y372" s="17">
        <v>0.55196266879973199</v>
      </c>
      <c r="Z372" s="17"/>
      <c r="AA372" s="17">
        <v>0.21479926003825001</v>
      </c>
      <c r="AB372" s="17">
        <v>0.55696125722280998</v>
      </c>
      <c r="AC372" s="17">
        <v>0.51907655523355001</v>
      </c>
      <c r="AD372" s="17">
        <v>0.43617011468928302</v>
      </c>
      <c r="AE372" s="17">
        <v>0.56045082716105599</v>
      </c>
      <c r="AF372" s="17">
        <v>0.54694538913325796</v>
      </c>
      <c r="AG372" s="17">
        <v>0.55389538781466097</v>
      </c>
      <c r="AH372" s="17">
        <v>0.51162972673834795</v>
      </c>
      <c r="AI372" s="17">
        <v>0.65856690582710997</v>
      </c>
      <c r="AJ372" s="17">
        <v>0.57105150740474497</v>
      </c>
      <c r="AK372" s="17">
        <v>0.63705024264008203</v>
      </c>
      <c r="AL372" s="17">
        <v>0.57355307467761096</v>
      </c>
      <c r="AM372" s="17">
        <v>0.54100887885517801</v>
      </c>
      <c r="AN372" s="17">
        <v>0.62254379122425496</v>
      </c>
      <c r="AO372" s="17">
        <v>0.67585788352827503</v>
      </c>
      <c r="AP372" s="17">
        <v>0.74090477470835903</v>
      </c>
      <c r="AQ372" s="17"/>
      <c r="AR372" s="17">
        <v>0.55671114859686399</v>
      </c>
      <c r="AS372" s="17">
        <v>0.638704272284085</v>
      </c>
      <c r="AT372" s="17"/>
      <c r="AU372" s="17">
        <v>0.60680946461456997</v>
      </c>
      <c r="AV372" s="17">
        <v>0.56490899669170203</v>
      </c>
      <c r="AW372" s="17"/>
      <c r="AX372" s="17">
        <v>0.52561064372074795</v>
      </c>
      <c r="AY372" s="17">
        <v>0.58910252381954298</v>
      </c>
      <c r="AZ372" s="17"/>
      <c r="BA372" s="17">
        <v>0.64012610461094699</v>
      </c>
      <c r="BB372" s="17">
        <v>0.55215888993810802</v>
      </c>
      <c r="BC372" s="17">
        <v>0.49766147603514499</v>
      </c>
      <c r="BD372" s="17"/>
      <c r="BE372" s="17">
        <v>0.68288172791245605</v>
      </c>
      <c r="BF372" s="17">
        <v>0.423242921352596</v>
      </c>
      <c r="BG372" s="17">
        <v>0.25442560297126599</v>
      </c>
    </row>
    <row r="373" spans="2:59" x14ac:dyDescent="0.3">
      <c r="B373" t="s">
        <v>177</v>
      </c>
      <c r="C373" s="17">
        <v>0.15390894961471799</v>
      </c>
      <c r="D373" s="17">
        <v>0.142491733125271</v>
      </c>
      <c r="E373" s="17">
        <v>0.16491466073666899</v>
      </c>
      <c r="F373" s="17"/>
      <c r="G373" s="17">
        <v>0.13998076444826299</v>
      </c>
      <c r="H373" s="17">
        <v>0.17142930518381899</v>
      </c>
      <c r="I373" s="17">
        <v>0.147469634541149</v>
      </c>
      <c r="J373" s="17">
        <v>0.15691666019982101</v>
      </c>
      <c r="K373" s="17"/>
      <c r="L373" s="17">
        <v>0.126333379231552</v>
      </c>
      <c r="M373" s="17">
        <v>0.15606976533389399</v>
      </c>
      <c r="N373" s="17">
        <v>0.175467803180761</v>
      </c>
      <c r="O373" s="17">
        <v>0.16272851453237899</v>
      </c>
      <c r="P373" s="17"/>
      <c r="Q373" s="17">
        <v>7.9567624202239104E-2</v>
      </c>
      <c r="R373" s="17">
        <v>0.17263216585452401</v>
      </c>
      <c r="S373" s="17">
        <v>0.12774710278312101</v>
      </c>
      <c r="T373" s="17">
        <v>0.19155509059176101</v>
      </c>
      <c r="U373" s="17">
        <v>0.17273573278715601</v>
      </c>
      <c r="V373" s="17">
        <v>0.14940878354103801</v>
      </c>
      <c r="W373" s="17">
        <v>0.20418219987337499</v>
      </c>
      <c r="X373" s="17">
        <v>0.14879937268593099</v>
      </c>
      <c r="Y373" s="17">
        <v>0.16406107545444201</v>
      </c>
      <c r="Z373" s="17"/>
      <c r="AA373" s="17">
        <v>6.90705876487578E-2</v>
      </c>
      <c r="AB373" s="17">
        <v>0.15626481620511201</v>
      </c>
      <c r="AC373" s="17">
        <v>0.14783071863866701</v>
      </c>
      <c r="AD373" s="17">
        <v>0.195290106189491</v>
      </c>
      <c r="AE373" s="17">
        <v>0.15652054377198699</v>
      </c>
      <c r="AF373" s="17">
        <v>0.18422151071492199</v>
      </c>
      <c r="AG373" s="17">
        <v>0.15261497344666899</v>
      </c>
      <c r="AH373" s="17">
        <v>0.20574382186823301</v>
      </c>
      <c r="AI373" s="17">
        <v>0.107421734524108</v>
      </c>
      <c r="AJ373" s="17">
        <v>0.14540346393217099</v>
      </c>
      <c r="AK373" s="17">
        <v>0.129775870053606</v>
      </c>
      <c r="AL373" s="17">
        <v>0.19410632645577999</v>
      </c>
      <c r="AM373" s="17">
        <v>0.18063981887123601</v>
      </c>
      <c r="AN373" s="17">
        <v>0.105230192052505</v>
      </c>
      <c r="AO373" s="17">
        <v>0.13426270508667201</v>
      </c>
      <c r="AP373" s="17">
        <v>9.6381974500091602E-2</v>
      </c>
      <c r="AQ373" s="17"/>
      <c r="AR373" s="17">
        <v>0.174046003873817</v>
      </c>
      <c r="AS373" s="17">
        <v>8.0847128862559195E-2</v>
      </c>
      <c r="AT373" s="17"/>
      <c r="AU373" s="17">
        <v>0.118336680851824</v>
      </c>
      <c r="AV373" s="17">
        <v>0.16881264512273</v>
      </c>
      <c r="AW373" s="17"/>
      <c r="AX373" s="17">
        <v>0.18576340464289001</v>
      </c>
      <c r="AY373" s="17">
        <v>0.146430420144605</v>
      </c>
      <c r="AZ373" s="17"/>
      <c r="BA373" s="17">
        <v>0.143885650926907</v>
      </c>
      <c r="BB373" s="17">
        <v>0.151862637008125</v>
      </c>
      <c r="BC373" s="17">
        <v>0.17450489224997401</v>
      </c>
      <c r="BD373" s="17"/>
      <c r="BE373" s="17">
        <v>8.6869097751312796E-2</v>
      </c>
      <c r="BF373" s="17">
        <v>0.216545639665364</v>
      </c>
      <c r="BG373" s="17">
        <v>0.43809298997483198</v>
      </c>
    </row>
    <row r="374" spans="2:59" x14ac:dyDescent="0.3">
      <c r="B374" t="s">
        <v>178</v>
      </c>
      <c r="C374" s="17">
        <v>0.42051807785260498</v>
      </c>
      <c r="D374" s="17">
        <v>0.46754767183630103</v>
      </c>
      <c r="E374" s="17">
        <v>0.375244634495984</v>
      </c>
      <c r="F374" s="17"/>
      <c r="G374" s="17">
        <v>0.42084128183854902</v>
      </c>
      <c r="H374" s="17">
        <v>0.39294553421450001</v>
      </c>
      <c r="I374" s="17">
        <v>0.454346641158897</v>
      </c>
      <c r="J374" s="17">
        <v>0.41208350865942001</v>
      </c>
      <c r="K374" s="17"/>
      <c r="L374" s="17">
        <v>0.52033093490321103</v>
      </c>
      <c r="M374" s="17">
        <v>0.42329660497670202</v>
      </c>
      <c r="N374" s="17">
        <v>0.36861677733183501</v>
      </c>
      <c r="O374" s="17">
        <v>0.35454988741122201</v>
      </c>
      <c r="P374" s="17"/>
      <c r="Q374" s="17">
        <v>0.59723903613166096</v>
      </c>
      <c r="R374" s="17">
        <v>0.370794435018657</v>
      </c>
      <c r="S374" s="17">
        <v>0.45040954763520802</v>
      </c>
      <c r="T374" s="17">
        <v>0.33489552709050602</v>
      </c>
      <c r="U374" s="17">
        <v>0.39854929423864299</v>
      </c>
      <c r="V374" s="17">
        <v>0.39851292976493902</v>
      </c>
      <c r="W374" s="17">
        <v>0.36572563734538399</v>
      </c>
      <c r="X374" s="17">
        <v>0.42245930763494699</v>
      </c>
      <c r="Y374" s="17">
        <v>0.38790159334529001</v>
      </c>
      <c r="Z374" s="17"/>
      <c r="AA374" s="17">
        <v>0.145728672389493</v>
      </c>
      <c r="AB374" s="17">
        <v>0.40069644101769802</v>
      </c>
      <c r="AC374" s="17">
        <v>0.37124583659488303</v>
      </c>
      <c r="AD374" s="17">
        <v>0.24088000849979199</v>
      </c>
      <c r="AE374" s="17">
        <v>0.403930283389069</v>
      </c>
      <c r="AF374" s="17">
        <v>0.36272387841833598</v>
      </c>
      <c r="AG374" s="17">
        <v>0.401280414367992</v>
      </c>
      <c r="AH374" s="17">
        <v>0.30588590487011502</v>
      </c>
      <c r="AI374" s="17">
        <v>0.551145171303002</v>
      </c>
      <c r="AJ374" s="17">
        <v>0.42564804347257401</v>
      </c>
      <c r="AK374" s="17">
        <v>0.50727437258647601</v>
      </c>
      <c r="AL374" s="17">
        <v>0.379446748221831</v>
      </c>
      <c r="AM374" s="17">
        <v>0.36036905998394198</v>
      </c>
      <c r="AN374" s="17">
        <v>0.51731359917175002</v>
      </c>
      <c r="AO374" s="17">
        <v>0.54159517844160299</v>
      </c>
      <c r="AP374" s="17">
        <v>0.64452280020826702</v>
      </c>
      <c r="AQ374" s="17"/>
      <c r="AR374" s="17">
        <v>0.38266514472304802</v>
      </c>
      <c r="AS374" s="17">
        <v>0.55785714342152604</v>
      </c>
      <c r="AT374" s="17"/>
      <c r="AU374" s="17">
        <v>0.488472783762746</v>
      </c>
      <c r="AV374" s="17">
        <v>0.39609635156897199</v>
      </c>
      <c r="AW374" s="17"/>
      <c r="AX374" s="17">
        <v>0.33984723907785802</v>
      </c>
      <c r="AY374" s="17">
        <v>0.44267210367493798</v>
      </c>
      <c r="AZ374" s="17"/>
      <c r="BA374" s="17">
        <v>0.49624045368404002</v>
      </c>
      <c r="BB374" s="17">
        <v>0.400296252929984</v>
      </c>
      <c r="BC374" s="17">
        <v>0.32315658378517098</v>
      </c>
      <c r="BD374" s="17"/>
      <c r="BE374" s="17">
        <v>0.59601263016114303</v>
      </c>
      <c r="BF374" s="17">
        <v>0.206697281687232</v>
      </c>
      <c r="BG374" s="17">
        <v>-0.183667387003566</v>
      </c>
    </row>
    <row r="375" spans="2:59" x14ac:dyDescent="0.3"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</row>
    <row r="376" spans="2:59" x14ac:dyDescent="0.3">
      <c r="B376" s="6" t="s">
        <v>257</v>
      </c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</row>
    <row r="377" spans="2:59" x14ac:dyDescent="0.3">
      <c r="B377" s="24" t="s">
        <v>86</v>
      </c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</row>
    <row r="378" spans="2:59" x14ac:dyDescent="0.3">
      <c r="B378" t="s">
        <v>171</v>
      </c>
      <c r="C378" s="17">
        <v>0.115628514196744</v>
      </c>
      <c r="D378" s="17">
        <v>0.119028688724002</v>
      </c>
      <c r="E378" s="17">
        <v>0.11269930307673599</v>
      </c>
      <c r="F378" s="17"/>
      <c r="G378" s="17">
        <v>8.7092322598133501E-2</v>
      </c>
      <c r="H378" s="17">
        <v>0.130211193056432</v>
      </c>
      <c r="I378" s="17">
        <v>0.102299063752885</v>
      </c>
      <c r="J378" s="17">
        <v>0.14360281596055099</v>
      </c>
      <c r="K378" s="17"/>
      <c r="L378" s="17">
        <v>0.13494367356455</v>
      </c>
      <c r="M378" s="17">
        <v>0.12589897282519899</v>
      </c>
      <c r="N378" s="17">
        <v>0.10046540195835001</v>
      </c>
      <c r="O378" s="17">
        <v>9.7720832140092195E-2</v>
      </c>
      <c r="P378" s="17"/>
      <c r="Q378" s="17">
        <v>0.123734296552485</v>
      </c>
      <c r="R378" s="17">
        <v>9.0163886838435306E-2</v>
      </c>
      <c r="S378" s="17">
        <v>6.9312670741917298E-2</v>
      </c>
      <c r="T378" s="17">
        <v>0.13544623152346899</v>
      </c>
      <c r="U378" s="17">
        <v>0.122227259603823</v>
      </c>
      <c r="V378" s="17">
        <v>0.119510503827938</v>
      </c>
      <c r="W378" s="17">
        <v>0.12940361403721601</v>
      </c>
      <c r="X378" s="17">
        <v>8.9654567684877798E-2</v>
      </c>
      <c r="Y378" s="17">
        <v>0.147723476564597</v>
      </c>
      <c r="Z378" s="17"/>
      <c r="AA378" s="17">
        <v>6.90705876487578E-2</v>
      </c>
      <c r="AB378" s="17">
        <v>0.14126181083632</v>
      </c>
      <c r="AC378" s="17">
        <v>5.9013620025934702E-2</v>
      </c>
      <c r="AD378" s="17">
        <v>0.12329108595211299</v>
      </c>
      <c r="AE378" s="17">
        <v>0.119088916357702</v>
      </c>
      <c r="AF378" s="17">
        <v>9.6146731558516704E-2</v>
      </c>
      <c r="AG378" s="17">
        <v>9.2785798298457706E-2</v>
      </c>
      <c r="AH378" s="17">
        <v>0.16528822397943899</v>
      </c>
      <c r="AI378" s="17">
        <v>6.5229010564902101E-2</v>
      </c>
      <c r="AJ378" s="17">
        <v>0.11432589971709201</v>
      </c>
      <c r="AK378" s="17">
        <v>0.12674796373503799</v>
      </c>
      <c r="AL378" s="17">
        <v>0.17689320573648401</v>
      </c>
      <c r="AM378" s="17">
        <v>0.140848146454437</v>
      </c>
      <c r="AN378" s="17">
        <v>0.101208588783729</v>
      </c>
      <c r="AO378" s="17">
        <v>0.13556247953368999</v>
      </c>
      <c r="AP378" s="17">
        <v>8.6410857612357395E-2</v>
      </c>
      <c r="AQ378" s="17"/>
      <c r="AR378" s="17">
        <v>0.121148067124748</v>
      </c>
      <c r="AS378" s="17">
        <v>9.5602318633621994E-2</v>
      </c>
      <c r="AT378" s="17"/>
      <c r="AU378" s="17">
        <v>0.12257899567857899</v>
      </c>
      <c r="AV378" s="17">
        <v>0.112204722383467</v>
      </c>
      <c r="AW378" s="17"/>
      <c r="AX378" s="17">
        <v>0.15649188668373901</v>
      </c>
      <c r="AY378" s="17">
        <v>0.104076778525503</v>
      </c>
      <c r="AZ378" s="17"/>
      <c r="BA378" s="17">
        <v>0.130989913737634</v>
      </c>
      <c r="BB378" s="17">
        <v>9.2916746732591801E-2</v>
      </c>
      <c r="BC378" s="17">
        <v>0.12624901017158899</v>
      </c>
      <c r="BD378" s="17"/>
      <c r="BE378" s="17">
        <v>8.6052693112273801E-2</v>
      </c>
      <c r="BF378" s="17">
        <v>0.136448767762861</v>
      </c>
      <c r="BG378" s="17">
        <v>0.26009888488520799</v>
      </c>
    </row>
    <row r="379" spans="2:59" x14ac:dyDescent="0.3">
      <c r="B379" t="s">
        <v>172</v>
      </c>
      <c r="C379" s="17">
        <v>0.342567922275621</v>
      </c>
      <c r="D379" s="17">
        <v>0.31388750014361799</v>
      </c>
      <c r="E379" s="17">
        <v>0.36936791082631898</v>
      </c>
      <c r="F379" s="17"/>
      <c r="G379" s="17">
        <v>0.327735862181884</v>
      </c>
      <c r="H379" s="17">
        <v>0.33766493292032701</v>
      </c>
      <c r="I379" s="17">
        <v>0.35764278602562599</v>
      </c>
      <c r="J379" s="17">
        <v>0.34588256492564701</v>
      </c>
      <c r="K379" s="17"/>
      <c r="L379" s="17">
        <v>0.33464526148859403</v>
      </c>
      <c r="M379" s="17">
        <v>0.32454919970311402</v>
      </c>
      <c r="N379" s="17">
        <v>0.351535796185171</v>
      </c>
      <c r="O379" s="17">
        <v>0.362605391438447</v>
      </c>
      <c r="P379" s="17"/>
      <c r="Q379" s="17">
        <v>0.270798043566432</v>
      </c>
      <c r="R379" s="17">
        <v>0.397099673051591</v>
      </c>
      <c r="S379" s="17">
        <v>0.34862376602468698</v>
      </c>
      <c r="T379" s="17">
        <v>0.318991757140766</v>
      </c>
      <c r="U379" s="17">
        <v>0.34199053770106003</v>
      </c>
      <c r="V379" s="17">
        <v>0.32682507035452002</v>
      </c>
      <c r="W379" s="17">
        <v>0.36052893066470398</v>
      </c>
      <c r="X379" s="17">
        <v>0.41348771647119498</v>
      </c>
      <c r="Y379" s="17">
        <v>0.35020932456328702</v>
      </c>
      <c r="Z379" s="17"/>
      <c r="AA379" s="17">
        <v>0.140912367101651</v>
      </c>
      <c r="AB379" s="17">
        <v>0.437648792398941</v>
      </c>
      <c r="AC379" s="17">
        <v>0.38189917049829902</v>
      </c>
      <c r="AD379" s="17">
        <v>0.32734880968056101</v>
      </c>
      <c r="AE379" s="17">
        <v>0.35884061366547099</v>
      </c>
      <c r="AF379" s="17">
        <v>0.40070903011348302</v>
      </c>
      <c r="AG379" s="17">
        <v>0.40363039257314698</v>
      </c>
      <c r="AH379" s="17">
        <v>0.27299048968110101</v>
      </c>
      <c r="AI379" s="17">
        <v>0.41088166571787599</v>
      </c>
      <c r="AJ379" s="17">
        <v>0.378279083369363</v>
      </c>
      <c r="AK379" s="17">
        <v>0.27226073087839497</v>
      </c>
      <c r="AL379" s="17">
        <v>0.325759238759393</v>
      </c>
      <c r="AM379" s="17">
        <v>0.34015710263313798</v>
      </c>
      <c r="AN379" s="17">
        <v>0.367937119823951</v>
      </c>
      <c r="AO379" s="17">
        <v>0.33981850338771202</v>
      </c>
      <c r="AP379" s="17">
        <v>0.26798586343402098</v>
      </c>
      <c r="AQ379" s="17"/>
      <c r="AR379" s="17">
        <v>0.35179719641014301</v>
      </c>
      <c r="AS379" s="17">
        <v>0.30908201297564097</v>
      </c>
      <c r="AT379" s="17"/>
      <c r="AU379" s="17">
        <v>0.33714585361449101</v>
      </c>
      <c r="AV379" s="17">
        <v>0.348990453655319</v>
      </c>
      <c r="AW379" s="17"/>
      <c r="AX379" s="17">
        <v>0.37588926874511203</v>
      </c>
      <c r="AY379" s="17">
        <v>0.33317735340132898</v>
      </c>
      <c r="AZ379" s="17"/>
      <c r="BA379" s="17">
        <v>0.31008060245964802</v>
      </c>
      <c r="BB379" s="17">
        <v>0.356678444107908</v>
      </c>
      <c r="BC379" s="17">
        <v>0.37546935790403801</v>
      </c>
      <c r="BD379" s="17"/>
      <c r="BE379" s="17">
        <v>0.30078223370558799</v>
      </c>
      <c r="BF379" s="17">
        <v>0.42785952733381299</v>
      </c>
      <c r="BG379" s="17">
        <v>0.39005485660605999</v>
      </c>
    </row>
    <row r="380" spans="2:59" x14ac:dyDescent="0.3">
      <c r="B380" t="s">
        <v>173</v>
      </c>
      <c r="C380" s="17">
        <v>0.25859229826027602</v>
      </c>
      <c r="D380" s="17">
        <v>0.26331520288104698</v>
      </c>
      <c r="E380" s="17">
        <v>0.25409386558062302</v>
      </c>
      <c r="F380" s="17"/>
      <c r="G380" s="17">
        <v>0.24137164901754801</v>
      </c>
      <c r="H380" s="17">
        <v>0.250618936718702</v>
      </c>
      <c r="I380" s="17">
        <v>0.25689373052857101</v>
      </c>
      <c r="J380" s="17">
        <v>0.28568646063515901</v>
      </c>
      <c r="K380" s="17"/>
      <c r="L380" s="17">
        <v>0.216288494992527</v>
      </c>
      <c r="M380" s="17">
        <v>0.23222193085953699</v>
      </c>
      <c r="N380" s="17">
        <v>0.28973092854562499</v>
      </c>
      <c r="O380" s="17">
        <v>0.30468342949028998</v>
      </c>
      <c r="P380" s="17"/>
      <c r="Q380" s="17">
        <v>0.268015094786343</v>
      </c>
      <c r="R380" s="17">
        <v>0.275781542385786</v>
      </c>
      <c r="S380" s="17">
        <v>0.30862804278648598</v>
      </c>
      <c r="T380" s="17">
        <v>0.231869399020353</v>
      </c>
      <c r="U380" s="17">
        <v>0.27678363135010198</v>
      </c>
      <c r="V380" s="17">
        <v>0.24603019278309299</v>
      </c>
      <c r="W380" s="17">
        <v>0.249883360194573</v>
      </c>
      <c r="X380" s="17">
        <v>0.177199649311997</v>
      </c>
      <c r="Y380" s="17">
        <v>0.245071355348077</v>
      </c>
      <c r="Z380" s="17"/>
      <c r="AA380" s="17">
        <v>0.56969405751477098</v>
      </c>
      <c r="AB380" s="17">
        <v>0.31995930989080101</v>
      </c>
      <c r="AC380" s="17">
        <v>0.33356316863897001</v>
      </c>
      <c r="AD380" s="17">
        <v>0.33093748380314297</v>
      </c>
      <c r="AE380" s="17">
        <v>0.21109054289451701</v>
      </c>
      <c r="AF380" s="17">
        <v>0.27099057969492002</v>
      </c>
      <c r="AG380" s="17">
        <v>0.21750593040491001</v>
      </c>
      <c r="AH380" s="17">
        <v>0.25930930955417703</v>
      </c>
      <c r="AI380" s="17">
        <v>0.29611238620187802</v>
      </c>
      <c r="AJ380" s="17">
        <v>0.22257631833015101</v>
      </c>
      <c r="AK380" s="17">
        <v>0.30850994493732398</v>
      </c>
      <c r="AL380" s="17">
        <v>0.187112340668947</v>
      </c>
      <c r="AM380" s="17">
        <v>0.23395136025301</v>
      </c>
      <c r="AN380" s="17">
        <v>0.19202630262044701</v>
      </c>
      <c r="AO380" s="17">
        <v>0.22842422952969901</v>
      </c>
      <c r="AP380" s="17">
        <v>0.21943028284317501</v>
      </c>
      <c r="AQ380" s="17"/>
      <c r="AR380" s="17">
        <v>0.25944439174563899</v>
      </c>
      <c r="AS380" s="17">
        <v>0.25550070895974297</v>
      </c>
      <c r="AT380" s="17"/>
      <c r="AU380" s="17">
        <v>0.25552316155633298</v>
      </c>
      <c r="AV380" s="17">
        <v>0.25553079458098699</v>
      </c>
      <c r="AW380" s="17"/>
      <c r="AX380" s="17">
        <v>0.24372741223199801</v>
      </c>
      <c r="AY380" s="17">
        <v>0.26107628113011999</v>
      </c>
      <c r="AZ380" s="17"/>
      <c r="BA380" s="17">
        <v>0.229148354983122</v>
      </c>
      <c r="BB380" s="17">
        <v>0.27214724044962302</v>
      </c>
      <c r="BC380" s="17">
        <v>0.28716095351952797</v>
      </c>
      <c r="BD380" s="17"/>
      <c r="BE380" s="17">
        <v>0.26861444400138701</v>
      </c>
      <c r="BF380" s="17">
        <v>0.26067908985327098</v>
      </c>
      <c r="BG380" s="17">
        <v>0.18401082958641601</v>
      </c>
    </row>
    <row r="381" spans="2:59" x14ac:dyDescent="0.3">
      <c r="B381" t="s">
        <v>174</v>
      </c>
      <c r="C381" s="17">
        <v>0.171404965077463</v>
      </c>
      <c r="D381" s="17">
        <v>0.18686308685259601</v>
      </c>
      <c r="E381" s="17">
        <v>0.15667178659773001</v>
      </c>
      <c r="F381" s="17"/>
      <c r="G381" s="17">
        <v>0.14944512118917599</v>
      </c>
      <c r="H381" s="17">
        <v>0.19159485268315299</v>
      </c>
      <c r="I381" s="17">
        <v>0.187623375550904</v>
      </c>
      <c r="J381" s="17">
        <v>0.155071573969562</v>
      </c>
      <c r="K381" s="17"/>
      <c r="L381" s="17">
        <v>0.20582850144350301</v>
      </c>
      <c r="M381" s="17">
        <v>0.18854492668894299</v>
      </c>
      <c r="N381" s="17">
        <v>0.15809323129101899</v>
      </c>
      <c r="O381" s="17">
        <v>0.12656224838437999</v>
      </c>
      <c r="P381" s="17"/>
      <c r="Q381" s="17">
        <v>0.200874899925086</v>
      </c>
      <c r="R381" s="17">
        <v>0.148023285946626</v>
      </c>
      <c r="S381" s="17">
        <v>0.158056102243155</v>
      </c>
      <c r="T381" s="17">
        <v>0.19730716152736499</v>
      </c>
      <c r="U381" s="17">
        <v>0.193289839563725</v>
      </c>
      <c r="V381" s="17">
        <v>0.19305205580333901</v>
      </c>
      <c r="W381" s="17">
        <v>0.13203349885471</v>
      </c>
      <c r="X381" s="17">
        <v>0.17106187559052799</v>
      </c>
      <c r="Y381" s="17">
        <v>0.150993836871681</v>
      </c>
      <c r="Z381" s="17"/>
      <c r="AA381" s="17">
        <v>0</v>
      </c>
      <c r="AB381" s="17">
        <v>4.298039004234E-2</v>
      </c>
      <c r="AC381" s="17">
        <v>0.12526639208318899</v>
      </c>
      <c r="AD381" s="17">
        <v>0.13036598787863701</v>
      </c>
      <c r="AE381" s="17">
        <v>0.229743582416956</v>
      </c>
      <c r="AF381" s="17">
        <v>0.101803280186648</v>
      </c>
      <c r="AG381" s="17">
        <v>0.196321906023883</v>
      </c>
      <c r="AH381" s="17">
        <v>0.18909924144902401</v>
      </c>
      <c r="AI381" s="17">
        <v>0.13425926673498301</v>
      </c>
      <c r="AJ381" s="17">
        <v>0.117427372995534</v>
      </c>
      <c r="AK381" s="17">
        <v>0.19266589316037</v>
      </c>
      <c r="AL381" s="17">
        <v>0.206209937124119</v>
      </c>
      <c r="AM381" s="17">
        <v>0.15321721413822101</v>
      </c>
      <c r="AN381" s="17">
        <v>0.225912352602606</v>
      </c>
      <c r="AO381" s="17">
        <v>0.203931238668974</v>
      </c>
      <c r="AP381" s="17">
        <v>0.273000926700536</v>
      </c>
      <c r="AQ381" s="17"/>
      <c r="AR381" s="17">
        <v>0.155906941523099</v>
      </c>
      <c r="AS381" s="17">
        <v>0.22763532550518401</v>
      </c>
      <c r="AT381" s="17"/>
      <c r="AU381" s="17">
        <v>0.16472642732558801</v>
      </c>
      <c r="AV381" s="17">
        <v>0.17709595582040699</v>
      </c>
      <c r="AW381" s="17"/>
      <c r="AX381" s="17">
        <v>0.122438159668152</v>
      </c>
      <c r="AY381" s="17">
        <v>0.18547530570385101</v>
      </c>
      <c r="AZ381" s="17"/>
      <c r="BA381" s="17">
        <v>0.20044743670957399</v>
      </c>
      <c r="BB381" s="17">
        <v>0.180057239310245</v>
      </c>
      <c r="BC381" s="17">
        <v>0.107284057886744</v>
      </c>
      <c r="BD381" s="17"/>
      <c r="BE381" s="17">
        <v>0.21266830660549499</v>
      </c>
      <c r="BF381" s="17">
        <v>0.110252179940697</v>
      </c>
      <c r="BG381" s="17">
        <v>5.9837058111903103E-2</v>
      </c>
    </row>
    <row r="382" spans="2:59" x14ac:dyDescent="0.3">
      <c r="B382" t="s">
        <v>175</v>
      </c>
      <c r="C382" s="17">
        <v>6.3259749704023802E-2</v>
      </c>
      <c r="D382" s="17">
        <v>6.99552580017858E-2</v>
      </c>
      <c r="E382" s="17">
        <v>5.6834341121785897E-2</v>
      </c>
      <c r="F382" s="17"/>
      <c r="G382" s="17">
        <v>9.0294287865494705E-2</v>
      </c>
      <c r="H382" s="17">
        <v>5.42421591176699E-2</v>
      </c>
      <c r="I382" s="17">
        <v>6.6149259952574105E-2</v>
      </c>
      <c r="J382" s="17">
        <v>4.3335248403935399E-2</v>
      </c>
      <c r="K382" s="17"/>
      <c r="L382" s="17">
        <v>8.4916010925098401E-2</v>
      </c>
      <c r="M382" s="17">
        <v>7.7419725002790596E-2</v>
      </c>
      <c r="N382" s="17">
        <v>3.8869144432600297E-2</v>
      </c>
      <c r="O382" s="17">
        <v>4.6806497885846197E-2</v>
      </c>
      <c r="P382" s="17"/>
      <c r="Q382" s="17">
        <v>0.10381631112460001</v>
      </c>
      <c r="R382" s="17">
        <v>4.3084752570457303E-2</v>
      </c>
      <c r="S382" s="17">
        <v>6.8852924703041302E-2</v>
      </c>
      <c r="T382" s="17">
        <v>3.3179924443225699E-2</v>
      </c>
      <c r="U382" s="17">
        <v>2.61467827797063E-2</v>
      </c>
      <c r="V382" s="17">
        <v>5.8855364973957998E-2</v>
      </c>
      <c r="W382" s="17">
        <v>8.3078231381372603E-2</v>
      </c>
      <c r="X382" s="17">
        <v>6.4957561280145806E-2</v>
      </c>
      <c r="Y382" s="17">
        <v>7.2667312810900206E-2</v>
      </c>
      <c r="Z382" s="17"/>
      <c r="AA382" s="17">
        <v>0</v>
      </c>
      <c r="AB382" s="17">
        <v>5.8149696831598298E-2</v>
      </c>
      <c r="AC382" s="17">
        <v>5.6014307994929201E-2</v>
      </c>
      <c r="AD382" s="17">
        <v>2.2021955100262499E-2</v>
      </c>
      <c r="AE382" s="17">
        <v>3.2687837025164902E-2</v>
      </c>
      <c r="AF382" s="17">
        <v>5.9401946518948902E-2</v>
      </c>
      <c r="AG382" s="17">
        <v>3.0177345546630801E-2</v>
      </c>
      <c r="AH382" s="17">
        <v>5.3800683715416603E-2</v>
      </c>
      <c r="AI382" s="17">
        <v>6.3739843901690602E-2</v>
      </c>
      <c r="AJ382" s="17">
        <v>7.7124232499165196E-2</v>
      </c>
      <c r="AK382" s="17">
        <v>6.8824522795744594E-2</v>
      </c>
      <c r="AL382" s="17">
        <v>7.0735780683398697E-2</v>
      </c>
      <c r="AM382" s="17">
        <v>9.4096042677417502E-2</v>
      </c>
      <c r="AN382" s="17">
        <v>7.6535853730007999E-2</v>
      </c>
      <c r="AO382" s="17">
        <v>5.7411375183288198E-2</v>
      </c>
      <c r="AP382" s="17">
        <v>0.13807728559882501</v>
      </c>
      <c r="AQ382" s="17"/>
      <c r="AR382" s="17">
        <v>5.7673154813571402E-2</v>
      </c>
      <c r="AS382" s="17">
        <v>8.3529188781328104E-2</v>
      </c>
      <c r="AT382" s="17"/>
      <c r="AU382" s="17">
        <v>7.98327419760652E-2</v>
      </c>
      <c r="AV382" s="17">
        <v>5.6241543428365001E-2</v>
      </c>
      <c r="AW382" s="17"/>
      <c r="AX382" s="17">
        <v>3.5051348990884502E-2</v>
      </c>
      <c r="AY382" s="17">
        <v>7.1157123224020194E-2</v>
      </c>
      <c r="AZ382" s="17"/>
      <c r="BA382" s="17">
        <v>9.5916845116804206E-2</v>
      </c>
      <c r="BB382" s="17">
        <v>4.53725644718306E-2</v>
      </c>
      <c r="BC382" s="17">
        <v>3.6229754014932503E-2</v>
      </c>
      <c r="BD382" s="17"/>
      <c r="BE382" s="17">
        <v>9.2397791739590798E-2</v>
      </c>
      <c r="BF382" s="17">
        <v>1.03952591928559E-2</v>
      </c>
      <c r="BG382" s="17">
        <v>1.1614488406700501E-2</v>
      </c>
    </row>
    <row r="383" spans="2:59" x14ac:dyDescent="0.3">
      <c r="B383" t="s">
        <v>83</v>
      </c>
      <c r="C383" s="17">
        <v>4.8546550485872003E-2</v>
      </c>
      <c r="D383" s="17">
        <v>4.6950263396951603E-2</v>
      </c>
      <c r="E383" s="17">
        <v>5.0332792796805401E-2</v>
      </c>
      <c r="F383" s="17"/>
      <c r="G383" s="17">
        <v>0.104060757147764</v>
      </c>
      <c r="H383" s="17">
        <v>3.5667925503715801E-2</v>
      </c>
      <c r="I383" s="17">
        <v>2.9391784189439302E-2</v>
      </c>
      <c r="J383" s="17">
        <v>2.6421336105144799E-2</v>
      </c>
      <c r="K383" s="17"/>
      <c r="L383" s="17">
        <v>2.3378057585726902E-2</v>
      </c>
      <c r="M383" s="17">
        <v>5.1365244920415901E-2</v>
      </c>
      <c r="N383" s="17">
        <v>6.1305497587234699E-2</v>
      </c>
      <c r="O383" s="17">
        <v>6.1621600660944402E-2</v>
      </c>
      <c r="P383" s="17"/>
      <c r="Q383" s="17">
        <v>3.2761354045053703E-2</v>
      </c>
      <c r="R383" s="17">
        <v>4.58468592071044E-2</v>
      </c>
      <c r="S383" s="17">
        <v>4.6526493500713501E-2</v>
      </c>
      <c r="T383" s="17">
        <v>8.3205526344819994E-2</v>
      </c>
      <c r="U383" s="17">
        <v>3.9561949001583101E-2</v>
      </c>
      <c r="V383" s="17">
        <v>5.5726812257152099E-2</v>
      </c>
      <c r="W383" s="17">
        <v>4.5072364867423498E-2</v>
      </c>
      <c r="X383" s="17">
        <v>8.3638629661256597E-2</v>
      </c>
      <c r="Y383" s="17">
        <v>3.3334693841458499E-2</v>
      </c>
      <c r="Z383" s="17"/>
      <c r="AA383" s="17">
        <v>0.22032298773482101</v>
      </c>
      <c r="AB383" s="17">
        <v>0</v>
      </c>
      <c r="AC383" s="17">
        <v>4.4243340758678099E-2</v>
      </c>
      <c r="AD383" s="17">
        <v>6.6034677585283696E-2</v>
      </c>
      <c r="AE383" s="17">
        <v>4.8548507640189399E-2</v>
      </c>
      <c r="AF383" s="17">
        <v>7.0948431927483804E-2</v>
      </c>
      <c r="AG383" s="17">
        <v>5.9578627152971297E-2</v>
      </c>
      <c r="AH383" s="17">
        <v>5.95120516208427E-2</v>
      </c>
      <c r="AI383" s="17">
        <v>2.9777826878670501E-2</v>
      </c>
      <c r="AJ383" s="17">
        <v>9.0267093088694697E-2</v>
      </c>
      <c r="AK383" s="17">
        <v>3.0990944493128201E-2</v>
      </c>
      <c r="AL383" s="17">
        <v>3.3289497027658703E-2</v>
      </c>
      <c r="AM383" s="17">
        <v>3.7730133843776402E-2</v>
      </c>
      <c r="AN383" s="17">
        <v>3.6379782439259399E-2</v>
      </c>
      <c r="AO383" s="17">
        <v>3.4852173696637602E-2</v>
      </c>
      <c r="AP383" s="17">
        <v>1.50947838110855E-2</v>
      </c>
      <c r="AQ383" s="17"/>
      <c r="AR383" s="17">
        <v>5.4030248382799302E-2</v>
      </c>
      <c r="AS383" s="17">
        <v>2.8650445144482301E-2</v>
      </c>
      <c r="AT383" s="17"/>
      <c r="AU383" s="17">
        <v>4.0192819848943503E-2</v>
      </c>
      <c r="AV383" s="17">
        <v>4.9936530131455201E-2</v>
      </c>
      <c r="AW383" s="17"/>
      <c r="AX383" s="17">
        <v>6.6401923680114897E-2</v>
      </c>
      <c r="AY383" s="17">
        <v>4.5037158015175903E-2</v>
      </c>
      <c r="AZ383" s="17"/>
      <c r="BA383" s="17">
        <v>3.3416846993217099E-2</v>
      </c>
      <c r="BB383" s="17">
        <v>5.2827764927801599E-2</v>
      </c>
      <c r="BC383" s="17">
        <v>6.7606866503169605E-2</v>
      </c>
      <c r="BD383" s="17"/>
      <c r="BE383" s="17">
        <v>3.9484530835665298E-2</v>
      </c>
      <c r="BF383" s="17">
        <v>5.4365175916501599E-2</v>
      </c>
      <c r="BG383" s="17">
        <v>9.4383882403712899E-2</v>
      </c>
    </row>
    <row r="384" spans="2:59" x14ac:dyDescent="0.3">
      <c r="B384" t="s">
        <v>176</v>
      </c>
      <c r="C384" s="17">
        <v>0.45819643647236502</v>
      </c>
      <c r="D384" s="17">
        <v>0.43291618886762001</v>
      </c>
      <c r="E384" s="17">
        <v>0.48206721390305501</v>
      </c>
      <c r="F384" s="17"/>
      <c r="G384" s="17">
        <v>0.41482818478001698</v>
      </c>
      <c r="H384" s="17">
        <v>0.46787612597675898</v>
      </c>
      <c r="I384" s="17">
        <v>0.45994184977851099</v>
      </c>
      <c r="J384" s="17">
        <v>0.48948538088619797</v>
      </c>
      <c r="K384" s="17"/>
      <c r="L384" s="17">
        <v>0.46958893505314497</v>
      </c>
      <c r="M384" s="17">
        <v>0.45044817252831298</v>
      </c>
      <c r="N384" s="17">
        <v>0.45200119814352202</v>
      </c>
      <c r="O384" s="17">
        <v>0.46032622357853897</v>
      </c>
      <c r="P384" s="17"/>
      <c r="Q384" s="17">
        <v>0.39453234011891702</v>
      </c>
      <c r="R384" s="17">
        <v>0.48726355989002701</v>
      </c>
      <c r="S384" s="17">
        <v>0.41793643676660402</v>
      </c>
      <c r="T384" s="17">
        <v>0.45443798866423601</v>
      </c>
      <c r="U384" s="17">
        <v>0.464217797304883</v>
      </c>
      <c r="V384" s="17">
        <v>0.44633557418245801</v>
      </c>
      <c r="W384" s="17">
        <v>0.48993254470192099</v>
      </c>
      <c r="X384" s="17">
        <v>0.50314228415607298</v>
      </c>
      <c r="Y384" s="17">
        <v>0.49793280112788302</v>
      </c>
      <c r="Z384" s="17"/>
      <c r="AA384" s="17">
        <v>0.20998295475040901</v>
      </c>
      <c r="AB384" s="17">
        <v>0.57891060323526</v>
      </c>
      <c r="AC384" s="17">
        <v>0.44091279052423399</v>
      </c>
      <c r="AD384" s="17">
        <v>0.45063989563267298</v>
      </c>
      <c r="AE384" s="17">
        <v>0.47792953002317301</v>
      </c>
      <c r="AF384" s="17">
        <v>0.49685576167199902</v>
      </c>
      <c r="AG384" s="17">
        <v>0.49641619087160399</v>
      </c>
      <c r="AH384" s="17">
        <v>0.43827871366054</v>
      </c>
      <c r="AI384" s="17">
        <v>0.47611067628277898</v>
      </c>
      <c r="AJ384" s="17">
        <v>0.49260498308645501</v>
      </c>
      <c r="AK384" s="17">
        <v>0.39900869461343302</v>
      </c>
      <c r="AL384" s="17">
        <v>0.50265244449587698</v>
      </c>
      <c r="AM384" s="17">
        <v>0.48100524908757503</v>
      </c>
      <c r="AN384" s="17">
        <v>0.46914570860768001</v>
      </c>
      <c r="AO384" s="17">
        <v>0.47538098292140202</v>
      </c>
      <c r="AP384" s="17">
        <v>0.35439672104637898</v>
      </c>
      <c r="AQ384" s="17"/>
      <c r="AR384" s="17">
        <v>0.47294526353489102</v>
      </c>
      <c r="AS384" s="17">
        <v>0.40468433160926298</v>
      </c>
      <c r="AT384" s="17"/>
      <c r="AU384" s="17">
        <v>0.45972484929307</v>
      </c>
      <c r="AV384" s="17">
        <v>0.46119517603878601</v>
      </c>
      <c r="AW384" s="17"/>
      <c r="AX384" s="17">
        <v>0.53238115542885101</v>
      </c>
      <c r="AY384" s="17">
        <v>0.43725413192683199</v>
      </c>
      <c r="AZ384" s="17"/>
      <c r="BA384" s="17">
        <v>0.44107051619728199</v>
      </c>
      <c r="BB384" s="17">
        <v>0.44959519084049998</v>
      </c>
      <c r="BC384" s="17">
        <v>0.50171836807562697</v>
      </c>
      <c r="BD384" s="17"/>
      <c r="BE384" s="17">
        <v>0.38683492681786202</v>
      </c>
      <c r="BF384" s="17">
        <v>0.56430829509667502</v>
      </c>
      <c r="BG384" s="17">
        <v>0.65015374149126803</v>
      </c>
    </row>
    <row r="385" spans="2:59" x14ac:dyDescent="0.3">
      <c r="B385" t="s">
        <v>177</v>
      </c>
      <c r="C385" s="17">
        <v>0.23466471478148601</v>
      </c>
      <c r="D385" s="17">
        <v>0.25681834485438199</v>
      </c>
      <c r="E385" s="17">
        <v>0.21350612771951599</v>
      </c>
      <c r="F385" s="17"/>
      <c r="G385" s="17">
        <v>0.239739409054671</v>
      </c>
      <c r="H385" s="17">
        <v>0.24583701180082301</v>
      </c>
      <c r="I385" s="17">
        <v>0.25377263550347801</v>
      </c>
      <c r="J385" s="17">
        <v>0.19840682237349799</v>
      </c>
      <c r="K385" s="17"/>
      <c r="L385" s="17">
        <v>0.29074451236860199</v>
      </c>
      <c r="M385" s="17">
        <v>0.265964651691734</v>
      </c>
      <c r="N385" s="17">
        <v>0.19696237572361899</v>
      </c>
      <c r="O385" s="17">
        <v>0.173368746270226</v>
      </c>
      <c r="P385" s="17"/>
      <c r="Q385" s="17">
        <v>0.30469121104968599</v>
      </c>
      <c r="R385" s="17">
        <v>0.191108038517083</v>
      </c>
      <c r="S385" s="17">
        <v>0.226909026946197</v>
      </c>
      <c r="T385" s="17">
        <v>0.230487085970591</v>
      </c>
      <c r="U385" s="17">
        <v>0.219436622343432</v>
      </c>
      <c r="V385" s="17">
        <v>0.251907420777297</v>
      </c>
      <c r="W385" s="17">
        <v>0.21511173023608299</v>
      </c>
      <c r="X385" s="17">
        <v>0.23601943687067301</v>
      </c>
      <c r="Y385" s="17">
        <v>0.223661149682581</v>
      </c>
      <c r="Z385" s="17"/>
      <c r="AA385" s="17">
        <v>0</v>
      </c>
      <c r="AB385" s="17">
        <v>0.101130086873938</v>
      </c>
      <c r="AC385" s="17">
        <v>0.181280700078118</v>
      </c>
      <c r="AD385" s="17">
        <v>0.15238794297889999</v>
      </c>
      <c r="AE385" s="17">
        <v>0.26243141944212101</v>
      </c>
      <c r="AF385" s="17">
        <v>0.161205226705597</v>
      </c>
      <c r="AG385" s="17">
        <v>0.22649925157051401</v>
      </c>
      <c r="AH385" s="17">
        <v>0.24289992516444101</v>
      </c>
      <c r="AI385" s="17">
        <v>0.197999110636673</v>
      </c>
      <c r="AJ385" s="17">
        <v>0.19455160549469899</v>
      </c>
      <c r="AK385" s="17">
        <v>0.261490415956115</v>
      </c>
      <c r="AL385" s="17">
        <v>0.27694571780751798</v>
      </c>
      <c r="AM385" s="17">
        <v>0.24731325681563901</v>
      </c>
      <c r="AN385" s="17">
        <v>0.30244820633261399</v>
      </c>
      <c r="AO385" s="17">
        <v>0.26134261385226198</v>
      </c>
      <c r="AP385" s="17">
        <v>0.41107821229936098</v>
      </c>
      <c r="AQ385" s="17"/>
      <c r="AR385" s="17">
        <v>0.21358009633666999</v>
      </c>
      <c r="AS385" s="17">
        <v>0.31116451428651198</v>
      </c>
      <c r="AT385" s="17"/>
      <c r="AU385" s="17">
        <v>0.244559169301654</v>
      </c>
      <c r="AV385" s="17">
        <v>0.23333749924877201</v>
      </c>
      <c r="AW385" s="17"/>
      <c r="AX385" s="17">
        <v>0.15748950865903599</v>
      </c>
      <c r="AY385" s="17">
        <v>0.25663242892787202</v>
      </c>
      <c r="AZ385" s="17"/>
      <c r="BA385" s="17">
        <v>0.29636428182637897</v>
      </c>
      <c r="BB385" s="17">
        <v>0.225429803782075</v>
      </c>
      <c r="BC385" s="17">
        <v>0.143513811901676</v>
      </c>
      <c r="BD385" s="17"/>
      <c r="BE385" s="17">
        <v>0.30506609834508602</v>
      </c>
      <c r="BF385" s="17">
        <v>0.120647439133553</v>
      </c>
      <c r="BG385" s="17">
        <v>7.1451546518603595E-2</v>
      </c>
    </row>
    <row r="386" spans="2:59" x14ac:dyDescent="0.3">
      <c r="B386" t="s">
        <v>178</v>
      </c>
      <c r="C386" s="17">
        <v>0.22353172169087901</v>
      </c>
      <c r="D386" s="17">
        <v>0.176097844013238</v>
      </c>
      <c r="E386" s="17">
        <v>0.26856108618353902</v>
      </c>
      <c r="F386" s="17"/>
      <c r="G386" s="17">
        <v>0.17508877572534601</v>
      </c>
      <c r="H386" s="17">
        <v>0.222039114175936</v>
      </c>
      <c r="I386" s="17">
        <v>0.20616921427503301</v>
      </c>
      <c r="J386" s="17">
        <v>0.29107855851269998</v>
      </c>
      <c r="K386" s="17"/>
      <c r="L386" s="17">
        <v>0.17884442268454301</v>
      </c>
      <c r="M386" s="17">
        <v>0.18448352083658001</v>
      </c>
      <c r="N386" s="17">
        <v>0.255038822419902</v>
      </c>
      <c r="O386" s="17">
        <v>0.286957477308313</v>
      </c>
      <c r="P386" s="17"/>
      <c r="Q386" s="17">
        <v>8.9841129069230904E-2</v>
      </c>
      <c r="R386" s="17">
        <v>0.29615552137294399</v>
      </c>
      <c r="S386" s="17">
        <v>0.191027409820407</v>
      </c>
      <c r="T386" s="17">
        <v>0.22395090269364501</v>
      </c>
      <c r="U386" s="17">
        <v>0.24478117496145099</v>
      </c>
      <c r="V386" s="17">
        <v>0.19442815340516201</v>
      </c>
      <c r="W386" s="17">
        <v>0.274820814465838</v>
      </c>
      <c r="X386" s="17">
        <v>0.26712284728539898</v>
      </c>
      <c r="Y386" s="17">
        <v>0.27427165144530202</v>
      </c>
      <c r="Z386" s="17"/>
      <c r="AA386" s="17">
        <v>0.20998295475040901</v>
      </c>
      <c r="AB386" s="17">
        <v>0.47778051636132202</v>
      </c>
      <c r="AC386" s="17">
        <v>0.25963209044611602</v>
      </c>
      <c r="AD386" s="17">
        <v>0.29825195265377302</v>
      </c>
      <c r="AE386" s="17">
        <v>0.215498110581052</v>
      </c>
      <c r="AF386" s="17">
        <v>0.33565053496640301</v>
      </c>
      <c r="AG386" s="17">
        <v>0.26991693930109101</v>
      </c>
      <c r="AH386" s="17">
        <v>0.19537878849609899</v>
      </c>
      <c r="AI386" s="17">
        <v>0.27811156564610501</v>
      </c>
      <c r="AJ386" s="17">
        <v>0.29805337759175599</v>
      </c>
      <c r="AK386" s="17">
        <v>0.137518278657318</v>
      </c>
      <c r="AL386" s="17">
        <v>0.22570672668835901</v>
      </c>
      <c r="AM386" s="17">
        <v>0.23369199227193599</v>
      </c>
      <c r="AN386" s="17">
        <v>0.166697502275066</v>
      </c>
      <c r="AO386" s="17">
        <v>0.21403836906914001</v>
      </c>
      <c r="AP386" s="17">
        <v>-5.66814912529819E-2</v>
      </c>
      <c r="AQ386" s="17"/>
      <c r="AR386" s="17">
        <v>0.259365167198221</v>
      </c>
      <c r="AS386" s="17">
        <v>9.3519817322750803E-2</v>
      </c>
      <c r="AT386" s="17"/>
      <c r="AU386" s="17">
        <v>0.215165679991416</v>
      </c>
      <c r="AV386" s="17">
        <v>0.22785767679001401</v>
      </c>
      <c r="AW386" s="17"/>
      <c r="AX386" s="17">
        <v>0.37489164676981501</v>
      </c>
      <c r="AY386" s="17">
        <v>0.18062170299895999</v>
      </c>
      <c r="AZ386" s="17"/>
      <c r="BA386" s="17">
        <v>0.14470623437090299</v>
      </c>
      <c r="BB386" s="17">
        <v>0.22416538705842501</v>
      </c>
      <c r="BC386" s="17">
        <v>0.35820455617395103</v>
      </c>
      <c r="BD386" s="17"/>
      <c r="BE386" s="17">
        <v>8.1768828472775404E-2</v>
      </c>
      <c r="BF386" s="17">
        <v>0.44366085596312199</v>
      </c>
      <c r="BG386" s="17">
        <v>0.57870219497266495</v>
      </c>
    </row>
    <row r="387" spans="2:59" x14ac:dyDescent="0.3"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</row>
    <row r="388" spans="2:59" x14ac:dyDescent="0.3">
      <c r="B388" s="6" t="s">
        <v>258</v>
      </c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</row>
    <row r="389" spans="2:59" x14ac:dyDescent="0.3">
      <c r="B389" s="24" t="s">
        <v>86</v>
      </c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</row>
    <row r="390" spans="2:59" x14ac:dyDescent="0.3">
      <c r="B390" t="s">
        <v>171</v>
      </c>
      <c r="C390" s="17">
        <v>0.244688407458521</v>
      </c>
      <c r="D390" s="17">
        <v>0.24661962813937799</v>
      </c>
      <c r="E390" s="17">
        <v>0.24260480204189599</v>
      </c>
      <c r="F390" s="17"/>
      <c r="G390" s="17">
        <v>0.21460817631006401</v>
      </c>
      <c r="H390" s="17">
        <v>0.242143921812289</v>
      </c>
      <c r="I390" s="17">
        <v>0.26946158835805001</v>
      </c>
      <c r="J390" s="17">
        <v>0.247119562873236</v>
      </c>
      <c r="K390" s="17"/>
      <c r="L390" s="17">
        <v>0.31800922804581799</v>
      </c>
      <c r="M390" s="17">
        <v>0.22588526705095699</v>
      </c>
      <c r="N390" s="17">
        <v>0.204768890185862</v>
      </c>
      <c r="O390" s="17">
        <v>0.21878477462332299</v>
      </c>
      <c r="P390" s="17"/>
      <c r="Q390" s="17">
        <v>0.28101940900904299</v>
      </c>
      <c r="R390" s="17">
        <v>0.22260243000785601</v>
      </c>
      <c r="S390" s="17">
        <v>0.199967954281803</v>
      </c>
      <c r="T390" s="17">
        <v>0.21971673279418799</v>
      </c>
      <c r="U390" s="17">
        <v>0.23269409107799299</v>
      </c>
      <c r="V390" s="17">
        <v>0.25880842660543601</v>
      </c>
      <c r="W390" s="17">
        <v>0.23614080828259701</v>
      </c>
      <c r="X390" s="17">
        <v>0.195986538916434</v>
      </c>
      <c r="Y390" s="17">
        <v>0.305578497888984</v>
      </c>
      <c r="Z390" s="17"/>
      <c r="AA390" s="17">
        <v>0.10924661621736401</v>
      </c>
      <c r="AB390" s="17">
        <v>0.259247090008911</v>
      </c>
      <c r="AC390" s="17">
        <v>0.22590839861352399</v>
      </c>
      <c r="AD390" s="17">
        <v>0.164312137033818</v>
      </c>
      <c r="AE390" s="17">
        <v>0.206712592820156</v>
      </c>
      <c r="AF390" s="17">
        <v>0.23204584483500401</v>
      </c>
      <c r="AG390" s="17">
        <v>0.23309094118981599</v>
      </c>
      <c r="AH390" s="17">
        <v>0.28133807030904201</v>
      </c>
      <c r="AI390" s="17">
        <v>0.22302178727561001</v>
      </c>
      <c r="AJ390" s="17">
        <v>0.16690850870559601</v>
      </c>
      <c r="AK390" s="17">
        <v>0.24254393323229401</v>
      </c>
      <c r="AL390" s="17">
        <v>0.27360951010436502</v>
      </c>
      <c r="AM390" s="17">
        <v>0.28733857700626297</v>
      </c>
      <c r="AN390" s="17">
        <v>0.21610712312380001</v>
      </c>
      <c r="AO390" s="17">
        <v>0.30234991882492801</v>
      </c>
      <c r="AP390" s="17">
        <v>0.37070309174677202</v>
      </c>
      <c r="AQ390" s="17"/>
      <c r="AR390" s="17">
        <v>0.22149937066566899</v>
      </c>
      <c r="AS390" s="17">
        <v>0.32882351618769901</v>
      </c>
      <c r="AT390" s="17"/>
      <c r="AU390" s="17">
        <v>0.27681036062665698</v>
      </c>
      <c r="AV390" s="17">
        <v>0.23081769601555399</v>
      </c>
      <c r="AW390" s="17"/>
      <c r="AX390" s="17">
        <v>0.25454020862125898</v>
      </c>
      <c r="AY390" s="17">
        <v>0.241556840274462</v>
      </c>
      <c r="AZ390" s="17"/>
      <c r="BA390" s="17">
        <v>0.281446533939471</v>
      </c>
      <c r="BB390" s="17">
        <v>0.225134823587126</v>
      </c>
      <c r="BC390" s="17">
        <v>0.21331767854320299</v>
      </c>
      <c r="BD390" s="17"/>
      <c r="BE390" s="17">
        <v>0.24856799846650501</v>
      </c>
      <c r="BF390" s="17">
        <v>0.210181494707328</v>
      </c>
      <c r="BG390" s="17">
        <v>0.31480803270765301</v>
      </c>
    </row>
    <row r="391" spans="2:59" x14ac:dyDescent="0.3">
      <c r="B391" t="s">
        <v>172</v>
      </c>
      <c r="C391" s="17">
        <v>0.51169623635021899</v>
      </c>
      <c r="D391" s="17">
        <v>0.49739788310940503</v>
      </c>
      <c r="E391" s="17">
        <v>0.527181897306363</v>
      </c>
      <c r="F391" s="17"/>
      <c r="G391" s="17">
        <v>0.54503174849227398</v>
      </c>
      <c r="H391" s="17">
        <v>0.49479592476426199</v>
      </c>
      <c r="I391" s="17">
        <v>0.51225521363225501</v>
      </c>
      <c r="J391" s="17">
        <v>0.49786330489046499</v>
      </c>
      <c r="K391" s="17"/>
      <c r="L391" s="17">
        <v>0.499210072103841</v>
      </c>
      <c r="M391" s="17">
        <v>0.532887043913292</v>
      </c>
      <c r="N391" s="17">
        <v>0.55588676201548204</v>
      </c>
      <c r="O391" s="17">
        <v>0.465295993044614</v>
      </c>
      <c r="P391" s="17"/>
      <c r="Q391" s="17">
        <v>0.47892434637436199</v>
      </c>
      <c r="R391" s="17">
        <v>0.533202256081304</v>
      </c>
      <c r="S391" s="17">
        <v>0.56815764834445304</v>
      </c>
      <c r="T391" s="17">
        <v>0.48103704593429297</v>
      </c>
      <c r="U391" s="17">
        <v>0.56616460479353303</v>
      </c>
      <c r="V391" s="17">
        <v>0.52102791525265701</v>
      </c>
      <c r="W391" s="17">
        <v>0.48968408847860301</v>
      </c>
      <c r="X391" s="17">
        <v>0.54453937968438904</v>
      </c>
      <c r="Y391" s="17">
        <v>0.46735653593614201</v>
      </c>
      <c r="Z391" s="17"/>
      <c r="AA391" s="17">
        <v>0.38034820391081098</v>
      </c>
      <c r="AB391" s="17">
        <v>0.52962843613087596</v>
      </c>
      <c r="AC391" s="17">
        <v>0.42059614557101699</v>
      </c>
      <c r="AD391" s="17">
        <v>0.495864282755409</v>
      </c>
      <c r="AE391" s="17">
        <v>0.52224865117713404</v>
      </c>
      <c r="AF391" s="17">
        <v>0.54597277915018705</v>
      </c>
      <c r="AG391" s="17">
        <v>0.53910490124024901</v>
      </c>
      <c r="AH391" s="17">
        <v>0.44877789110280297</v>
      </c>
      <c r="AI391" s="17">
        <v>0.49042580924642298</v>
      </c>
      <c r="AJ391" s="17">
        <v>0.57930158495981299</v>
      </c>
      <c r="AK391" s="17">
        <v>0.52961738880309295</v>
      </c>
      <c r="AL391" s="17">
        <v>0.56983473325891598</v>
      </c>
      <c r="AM391" s="17">
        <v>0.47362942150541099</v>
      </c>
      <c r="AN391" s="17">
        <v>0.56299945700197895</v>
      </c>
      <c r="AO391" s="17">
        <v>0.52685580819866695</v>
      </c>
      <c r="AP391" s="17">
        <v>0.44847598756441898</v>
      </c>
      <c r="AQ391" s="17"/>
      <c r="AR391" s="17">
        <v>0.52761866339729002</v>
      </c>
      <c r="AS391" s="17">
        <v>0.45392604335752801</v>
      </c>
      <c r="AT391" s="17"/>
      <c r="AU391" s="17">
        <v>0.50044900071003695</v>
      </c>
      <c r="AV391" s="17">
        <v>0.52051279549551799</v>
      </c>
      <c r="AW391" s="17"/>
      <c r="AX391" s="17">
        <v>0.45592168294713997</v>
      </c>
      <c r="AY391" s="17">
        <v>0.52379245310920997</v>
      </c>
      <c r="AZ391" s="17"/>
      <c r="BA391" s="17">
        <v>0.483346830905379</v>
      </c>
      <c r="BB391" s="17">
        <v>0.52456152871523498</v>
      </c>
      <c r="BC391" s="17">
        <v>0.53950606810010504</v>
      </c>
      <c r="BD391" s="17"/>
      <c r="BE391" s="17">
        <v>0.50500139985461201</v>
      </c>
      <c r="BF391" s="17">
        <v>0.54112418590345801</v>
      </c>
      <c r="BG391" s="17">
        <v>0.47512038256105998</v>
      </c>
    </row>
    <row r="392" spans="2:59" x14ac:dyDescent="0.3">
      <c r="B392" t="s">
        <v>173</v>
      </c>
      <c r="C392" s="17">
        <v>0.177681504256268</v>
      </c>
      <c r="D392" s="17">
        <v>0.186614754673913</v>
      </c>
      <c r="E392" s="17">
        <v>0.16744093169179</v>
      </c>
      <c r="F392" s="17"/>
      <c r="G392" s="17">
        <v>0.170981909661854</v>
      </c>
      <c r="H392" s="17">
        <v>0.18840360973182099</v>
      </c>
      <c r="I392" s="17">
        <v>0.156537674761595</v>
      </c>
      <c r="J392" s="17">
        <v>0.19695036363885099</v>
      </c>
      <c r="K392" s="17"/>
      <c r="L392" s="17">
        <v>0.14657972924110599</v>
      </c>
      <c r="M392" s="17">
        <v>0.17227575363251199</v>
      </c>
      <c r="N392" s="17">
        <v>0.16343436501095901</v>
      </c>
      <c r="O392" s="17">
        <v>0.22971323241445499</v>
      </c>
      <c r="P392" s="17"/>
      <c r="Q392" s="17">
        <v>0.162701656830116</v>
      </c>
      <c r="R392" s="17">
        <v>0.17197730128589001</v>
      </c>
      <c r="S392" s="17">
        <v>0.180167541887156</v>
      </c>
      <c r="T392" s="17">
        <v>0.236537445752554</v>
      </c>
      <c r="U392" s="17">
        <v>0.14827140833703101</v>
      </c>
      <c r="V392" s="17">
        <v>0.163363688090503</v>
      </c>
      <c r="W392" s="17">
        <v>0.173484498761835</v>
      </c>
      <c r="X392" s="17">
        <v>0.189016502751822</v>
      </c>
      <c r="Y392" s="17">
        <v>0.18161035971585901</v>
      </c>
      <c r="Z392" s="17"/>
      <c r="AA392" s="17">
        <v>0.29008219213700398</v>
      </c>
      <c r="AB392" s="17">
        <v>0.17595448825437501</v>
      </c>
      <c r="AC392" s="17">
        <v>0.259373782853702</v>
      </c>
      <c r="AD392" s="17">
        <v>0.25663992260199903</v>
      </c>
      <c r="AE392" s="17">
        <v>0.18931807433558701</v>
      </c>
      <c r="AF392" s="17">
        <v>0.18476135159518201</v>
      </c>
      <c r="AG392" s="17">
        <v>0.15007522390885999</v>
      </c>
      <c r="AH392" s="17">
        <v>0.17052161326189899</v>
      </c>
      <c r="AI392" s="17">
        <v>0.21133867687426</v>
      </c>
      <c r="AJ392" s="17">
        <v>0.16491425308354399</v>
      </c>
      <c r="AK392" s="17">
        <v>0.16473137567197901</v>
      </c>
      <c r="AL392" s="17">
        <v>0.12272309738093699</v>
      </c>
      <c r="AM392" s="17">
        <v>0.19190702303125701</v>
      </c>
      <c r="AN392" s="17">
        <v>0.207477474429558</v>
      </c>
      <c r="AO392" s="17">
        <v>0.113212070432973</v>
      </c>
      <c r="AP392" s="17">
        <v>0.13266661249668901</v>
      </c>
      <c r="AQ392" s="17"/>
      <c r="AR392" s="17">
        <v>0.182502503519163</v>
      </c>
      <c r="AS392" s="17">
        <v>0.16018982054424699</v>
      </c>
      <c r="AT392" s="17"/>
      <c r="AU392" s="17">
        <v>0.173658315354218</v>
      </c>
      <c r="AV392" s="17">
        <v>0.17609502610843999</v>
      </c>
      <c r="AW392" s="17"/>
      <c r="AX392" s="17">
        <v>0.199157139071827</v>
      </c>
      <c r="AY392" s="17">
        <v>0.17526485093527799</v>
      </c>
      <c r="AZ392" s="17"/>
      <c r="BA392" s="17">
        <v>0.16798400818193501</v>
      </c>
      <c r="BB392" s="17">
        <v>0.19684472089049301</v>
      </c>
      <c r="BC392" s="17">
        <v>0.16310139168266499</v>
      </c>
      <c r="BD392" s="17"/>
      <c r="BE392" s="17">
        <v>0.18421293839450301</v>
      </c>
      <c r="BF392" s="17">
        <v>0.180237892606121</v>
      </c>
      <c r="BG392" s="17">
        <v>0.12572306098720101</v>
      </c>
    </row>
    <row r="393" spans="2:59" x14ac:dyDescent="0.3">
      <c r="B393" t="s">
        <v>174</v>
      </c>
      <c r="C393" s="17">
        <v>2.7752741074943001E-2</v>
      </c>
      <c r="D393" s="17">
        <v>2.7653855779225901E-2</v>
      </c>
      <c r="E393" s="17">
        <v>2.79623116496244E-2</v>
      </c>
      <c r="F393" s="17"/>
      <c r="G393" s="17">
        <v>1.52957209730774E-2</v>
      </c>
      <c r="H393" s="17">
        <v>3.3900271646055698E-2</v>
      </c>
      <c r="I393" s="17">
        <v>3.0142075426807101E-2</v>
      </c>
      <c r="J393" s="17">
        <v>3.1135002288414499E-2</v>
      </c>
      <c r="K393" s="17"/>
      <c r="L393" s="17">
        <v>2.1172546109513201E-2</v>
      </c>
      <c r="M393" s="17">
        <v>2.59208752550452E-2</v>
      </c>
      <c r="N393" s="17">
        <v>3.3938232298482397E-2</v>
      </c>
      <c r="O393" s="17">
        <v>3.1359941174165198E-2</v>
      </c>
      <c r="P393" s="17"/>
      <c r="Q393" s="17">
        <v>4.0364344541635601E-2</v>
      </c>
      <c r="R393" s="17">
        <v>2.7321171306899199E-2</v>
      </c>
      <c r="S393" s="17">
        <v>1.6233749104199901E-2</v>
      </c>
      <c r="T393" s="17">
        <v>2.4126733083106099E-2</v>
      </c>
      <c r="U393" s="17">
        <v>3.9288829800223302E-2</v>
      </c>
      <c r="V393" s="17">
        <v>1.7590837689450401E-2</v>
      </c>
      <c r="W393" s="17">
        <v>3.7524927470284498E-2</v>
      </c>
      <c r="X393" s="17">
        <v>9.2043949259622195E-3</v>
      </c>
      <c r="Y393" s="17">
        <v>2.4187357574163199E-2</v>
      </c>
      <c r="Z393" s="17"/>
      <c r="AA393" s="17">
        <v>0</v>
      </c>
      <c r="AB393" s="17">
        <v>1.9220152485440501E-2</v>
      </c>
      <c r="AC393" s="17">
        <v>2.9079064049542701E-2</v>
      </c>
      <c r="AD393" s="17">
        <v>3.1256952451621703E-2</v>
      </c>
      <c r="AE393" s="17">
        <v>2.90595549996077E-2</v>
      </c>
      <c r="AF393" s="17">
        <v>1.8341660538133998E-2</v>
      </c>
      <c r="AG393" s="17">
        <v>4.3210541695258703E-2</v>
      </c>
      <c r="AH393" s="17">
        <v>4.0094043382793002E-2</v>
      </c>
      <c r="AI393" s="17">
        <v>2.5487256455704699E-2</v>
      </c>
      <c r="AJ393" s="17">
        <v>4.2548285053919499E-2</v>
      </c>
      <c r="AK393" s="17">
        <v>2.2509568742625202E-2</v>
      </c>
      <c r="AL393" s="17">
        <v>9.3397605018181399E-3</v>
      </c>
      <c r="AM393" s="17">
        <v>2.2336050764189899E-2</v>
      </c>
      <c r="AN393" s="17">
        <v>0</v>
      </c>
      <c r="AO393" s="17">
        <v>4.4471967749648199E-2</v>
      </c>
      <c r="AP393" s="17">
        <v>3.03501587790867E-2</v>
      </c>
      <c r="AQ393" s="17"/>
      <c r="AR393" s="17">
        <v>3.0410686540728399E-2</v>
      </c>
      <c r="AS393" s="17">
        <v>1.81091093554481E-2</v>
      </c>
      <c r="AT393" s="17"/>
      <c r="AU393" s="17">
        <v>1.7839776194352199E-2</v>
      </c>
      <c r="AV393" s="17">
        <v>3.2931873605641801E-2</v>
      </c>
      <c r="AW393" s="17"/>
      <c r="AX393" s="17">
        <v>3.99632671196848E-2</v>
      </c>
      <c r="AY393" s="17">
        <v>2.4185452979725301E-2</v>
      </c>
      <c r="AZ393" s="17"/>
      <c r="BA393" s="17">
        <v>3.4535446430595598E-2</v>
      </c>
      <c r="BB393" s="17">
        <v>2.1820045236610901E-2</v>
      </c>
      <c r="BC393" s="17">
        <v>2.5758039443340399E-2</v>
      </c>
      <c r="BD393" s="17"/>
      <c r="BE393" s="17">
        <v>3.2100224780936701E-2</v>
      </c>
      <c r="BF393" s="17">
        <v>1.8747935362921599E-2</v>
      </c>
      <c r="BG393" s="17">
        <v>2.31789027218447E-2</v>
      </c>
    </row>
    <row r="394" spans="2:59" x14ac:dyDescent="0.3">
      <c r="B394" t="s">
        <v>175</v>
      </c>
      <c r="C394" s="17">
        <v>1.0084245760551201E-2</v>
      </c>
      <c r="D394" s="17">
        <v>1.16549406336857E-2</v>
      </c>
      <c r="E394" s="17">
        <v>8.5579023538022991E-3</v>
      </c>
      <c r="F394" s="17"/>
      <c r="G394" s="17">
        <v>7.2830846221019103E-3</v>
      </c>
      <c r="H394" s="17">
        <v>1.49805939367021E-2</v>
      </c>
      <c r="I394" s="17">
        <v>1.2289578382168299E-2</v>
      </c>
      <c r="J394" s="17">
        <v>5.2613102684578297E-3</v>
      </c>
      <c r="K394" s="17"/>
      <c r="L394" s="17">
        <v>3.9399877854577802E-3</v>
      </c>
      <c r="M394" s="17">
        <v>1.2333718520502499E-2</v>
      </c>
      <c r="N394" s="17">
        <v>7.6510471879265504E-3</v>
      </c>
      <c r="O394" s="17">
        <v>1.6534186368303099E-2</v>
      </c>
      <c r="P394" s="17"/>
      <c r="Q394" s="17">
        <v>9.1947742278339906E-3</v>
      </c>
      <c r="R394" s="17">
        <v>1.4711247455126E-2</v>
      </c>
      <c r="S394" s="17">
        <v>5.3701332144449002E-3</v>
      </c>
      <c r="T394" s="17">
        <v>5.5069802765605703E-3</v>
      </c>
      <c r="U394" s="17">
        <v>0</v>
      </c>
      <c r="V394" s="17">
        <v>3.4213861766295502E-3</v>
      </c>
      <c r="W394" s="17">
        <v>2.6501042845024199E-2</v>
      </c>
      <c r="X394" s="17">
        <v>2.1166174827714199E-2</v>
      </c>
      <c r="Y394" s="17">
        <v>8.1959261054928897E-3</v>
      </c>
      <c r="Z394" s="17"/>
      <c r="AA394" s="17">
        <v>0</v>
      </c>
      <c r="AB394" s="17">
        <v>1.59498331203979E-2</v>
      </c>
      <c r="AC394" s="17">
        <v>2.4126717186473499E-2</v>
      </c>
      <c r="AD394" s="17">
        <v>1.17132141078184E-2</v>
      </c>
      <c r="AE394" s="17">
        <v>2.47033780140287E-2</v>
      </c>
      <c r="AF394" s="17">
        <v>0</v>
      </c>
      <c r="AG394" s="17">
        <v>0</v>
      </c>
      <c r="AH394" s="17">
        <v>7.6594342850130701E-3</v>
      </c>
      <c r="AI394" s="17">
        <v>1.23767372079297E-2</v>
      </c>
      <c r="AJ394" s="17">
        <v>1.5186327026433201E-2</v>
      </c>
      <c r="AK394" s="17">
        <v>1.1501173946450101E-2</v>
      </c>
      <c r="AL394" s="17">
        <v>7.3590299954352104E-3</v>
      </c>
      <c r="AM394" s="17">
        <v>8.1489697837922193E-3</v>
      </c>
      <c r="AN394" s="17">
        <v>1.3415945444663201E-2</v>
      </c>
      <c r="AO394" s="17">
        <v>0</v>
      </c>
      <c r="AP394" s="17">
        <v>5.1180637042182297E-3</v>
      </c>
      <c r="AQ394" s="17"/>
      <c r="AR394" s="17">
        <v>9.5772969151952207E-3</v>
      </c>
      <c r="AS394" s="17">
        <v>1.1923571671548099E-2</v>
      </c>
      <c r="AT394" s="17"/>
      <c r="AU394" s="17">
        <v>6.91600588400178E-3</v>
      </c>
      <c r="AV394" s="17">
        <v>1.1765690545488299E-2</v>
      </c>
      <c r="AW394" s="17"/>
      <c r="AX394" s="17">
        <v>8.6479805631700605E-3</v>
      </c>
      <c r="AY394" s="17">
        <v>1.0601746682681001E-2</v>
      </c>
      <c r="AZ394" s="17"/>
      <c r="BA394" s="17">
        <v>7.8793231319664002E-3</v>
      </c>
      <c r="BB394" s="17">
        <v>4.1955061246247601E-3</v>
      </c>
      <c r="BC394" s="17">
        <v>2.3491025544012299E-2</v>
      </c>
      <c r="BD394" s="17"/>
      <c r="BE394" s="17">
        <v>1.1069826520294101E-2</v>
      </c>
      <c r="BF394" s="17">
        <v>1.12704803331554E-2</v>
      </c>
      <c r="BG394" s="17">
        <v>0</v>
      </c>
    </row>
    <row r="395" spans="2:59" x14ac:dyDescent="0.3">
      <c r="B395" t="s">
        <v>83</v>
      </c>
      <c r="C395" s="17">
        <v>2.8096865099497801E-2</v>
      </c>
      <c r="D395" s="17">
        <v>3.0058937664392101E-2</v>
      </c>
      <c r="E395" s="17">
        <v>2.62521549565242E-2</v>
      </c>
      <c r="F395" s="17"/>
      <c r="G395" s="17">
        <v>4.6799359940628303E-2</v>
      </c>
      <c r="H395" s="17">
        <v>2.5775678108870201E-2</v>
      </c>
      <c r="I395" s="17">
        <v>1.9313869439125601E-2</v>
      </c>
      <c r="J395" s="17">
        <v>2.16704560405757E-2</v>
      </c>
      <c r="K395" s="17"/>
      <c r="L395" s="17">
        <v>1.1088436714264301E-2</v>
      </c>
      <c r="M395" s="17">
        <v>3.06973416276905E-2</v>
      </c>
      <c r="N395" s="17">
        <v>3.4320703301287801E-2</v>
      </c>
      <c r="O395" s="17">
        <v>3.83118723751395E-2</v>
      </c>
      <c r="P395" s="17"/>
      <c r="Q395" s="17">
        <v>2.7795469017009199E-2</v>
      </c>
      <c r="R395" s="17">
        <v>3.0185593862924898E-2</v>
      </c>
      <c r="S395" s="17">
        <v>3.0102973167943699E-2</v>
      </c>
      <c r="T395" s="17">
        <v>3.3075062159297897E-2</v>
      </c>
      <c r="U395" s="17">
        <v>1.35810659912197E-2</v>
      </c>
      <c r="V395" s="17">
        <v>3.5787746185322801E-2</v>
      </c>
      <c r="W395" s="17">
        <v>3.6664634161656003E-2</v>
      </c>
      <c r="X395" s="17">
        <v>4.00870088936785E-2</v>
      </c>
      <c r="Y395" s="17">
        <v>1.3071322779359301E-2</v>
      </c>
      <c r="Z395" s="17"/>
      <c r="AA395" s="17">
        <v>0.22032298773482101</v>
      </c>
      <c r="AB395" s="17">
        <v>0</v>
      </c>
      <c r="AC395" s="17">
        <v>4.0915891725741303E-2</v>
      </c>
      <c r="AD395" s="17">
        <v>4.02134910493335E-2</v>
      </c>
      <c r="AE395" s="17">
        <v>2.7957748653487002E-2</v>
      </c>
      <c r="AF395" s="17">
        <v>1.8878363881494099E-2</v>
      </c>
      <c r="AG395" s="17">
        <v>3.4518391965815499E-2</v>
      </c>
      <c r="AH395" s="17">
        <v>5.1608947658450199E-2</v>
      </c>
      <c r="AI395" s="17">
        <v>3.7349732940072697E-2</v>
      </c>
      <c r="AJ395" s="17">
        <v>3.1141041170693901E-2</v>
      </c>
      <c r="AK395" s="17">
        <v>2.9096559603558201E-2</v>
      </c>
      <c r="AL395" s="17">
        <v>1.71338687585284E-2</v>
      </c>
      <c r="AM395" s="17">
        <v>1.66399579090869E-2</v>
      </c>
      <c r="AN395" s="17">
        <v>0</v>
      </c>
      <c r="AO395" s="17">
        <v>1.3110234793784E-2</v>
      </c>
      <c r="AP395" s="17">
        <v>1.26860857088145E-2</v>
      </c>
      <c r="AQ395" s="17"/>
      <c r="AR395" s="17">
        <v>2.83914789619545E-2</v>
      </c>
      <c r="AS395" s="17">
        <v>2.7027938883530299E-2</v>
      </c>
      <c r="AT395" s="17"/>
      <c r="AU395" s="17">
        <v>2.4326541230734799E-2</v>
      </c>
      <c r="AV395" s="17">
        <v>2.7876918229357499E-2</v>
      </c>
      <c r="AW395" s="17"/>
      <c r="AX395" s="17">
        <v>4.17697216769186E-2</v>
      </c>
      <c r="AY395" s="17">
        <v>2.45986560186424E-2</v>
      </c>
      <c r="AZ395" s="17"/>
      <c r="BA395" s="17">
        <v>2.4807857410652799E-2</v>
      </c>
      <c r="BB395" s="17">
        <v>2.7443375445909801E-2</v>
      </c>
      <c r="BC395" s="17">
        <v>3.4825796686674099E-2</v>
      </c>
      <c r="BD395" s="17"/>
      <c r="BE395" s="17">
        <v>1.90476119831487E-2</v>
      </c>
      <c r="BF395" s="17">
        <v>3.8438011087015903E-2</v>
      </c>
      <c r="BG395" s="17">
        <v>6.1169621022242097E-2</v>
      </c>
    </row>
    <row r="396" spans="2:59" x14ac:dyDescent="0.3">
      <c r="B396" t="s">
        <v>176</v>
      </c>
      <c r="C396" s="17">
        <v>0.75638464380874004</v>
      </c>
      <c r="D396" s="17">
        <v>0.74401751124878301</v>
      </c>
      <c r="E396" s="17">
        <v>0.76978669934825905</v>
      </c>
      <c r="F396" s="17"/>
      <c r="G396" s="17">
        <v>0.759639924802338</v>
      </c>
      <c r="H396" s="17">
        <v>0.73693984657655098</v>
      </c>
      <c r="I396" s="17">
        <v>0.78171680199030402</v>
      </c>
      <c r="J396" s="17">
        <v>0.74498286776370104</v>
      </c>
      <c r="K396" s="17"/>
      <c r="L396" s="17">
        <v>0.81721930014965805</v>
      </c>
      <c r="M396" s="17">
        <v>0.75877231096424902</v>
      </c>
      <c r="N396" s="17">
        <v>0.76065565220134401</v>
      </c>
      <c r="O396" s="17">
        <v>0.68408076766793802</v>
      </c>
      <c r="P396" s="17"/>
      <c r="Q396" s="17">
        <v>0.75994375538340497</v>
      </c>
      <c r="R396" s="17">
        <v>0.75580468608915996</v>
      </c>
      <c r="S396" s="17">
        <v>0.76812560262625595</v>
      </c>
      <c r="T396" s="17">
        <v>0.70075377872848099</v>
      </c>
      <c r="U396" s="17">
        <v>0.79885869587152603</v>
      </c>
      <c r="V396" s="17">
        <v>0.77983634185809403</v>
      </c>
      <c r="W396" s="17">
        <v>0.72582489676119999</v>
      </c>
      <c r="X396" s="17">
        <v>0.74052591860082295</v>
      </c>
      <c r="Y396" s="17">
        <v>0.77293503382512596</v>
      </c>
      <c r="Z396" s="17"/>
      <c r="AA396" s="17">
        <v>0.48959482012817501</v>
      </c>
      <c r="AB396" s="17">
        <v>0.78887552613978695</v>
      </c>
      <c r="AC396" s="17">
        <v>0.64650454418453995</v>
      </c>
      <c r="AD396" s="17">
        <v>0.66017641978922703</v>
      </c>
      <c r="AE396" s="17">
        <v>0.72896124399729001</v>
      </c>
      <c r="AF396" s="17">
        <v>0.77801862398518995</v>
      </c>
      <c r="AG396" s="17">
        <v>0.772195842430066</v>
      </c>
      <c r="AH396" s="17">
        <v>0.73011596141184498</v>
      </c>
      <c r="AI396" s="17">
        <v>0.71344759652203305</v>
      </c>
      <c r="AJ396" s="17">
        <v>0.74621009366540902</v>
      </c>
      <c r="AK396" s="17">
        <v>0.77216132203538801</v>
      </c>
      <c r="AL396" s="17">
        <v>0.84344424336328105</v>
      </c>
      <c r="AM396" s="17">
        <v>0.76096799851167396</v>
      </c>
      <c r="AN396" s="17">
        <v>0.77910658012577905</v>
      </c>
      <c r="AO396" s="17">
        <v>0.82920572702359496</v>
      </c>
      <c r="AP396" s="17">
        <v>0.81917907931119105</v>
      </c>
      <c r="AQ396" s="17"/>
      <c r="AR396" s="17">
        <v>0.74911803406295896</v>
      </c>
      <c r="AS396" s="17">
        <v>0.78274955954522596</v>
      </c>
      <c r="AT396" s="17"/>
      <c r="AU396" s="17">
        <v>0.77725936133669404</v>
      </c>
      <c r="AV396" s="17">
        <v>0.75133049151107201</v>
      </c>
      <c r="AW396" s="17"/>
      <c r="AX396" s="17">
        <v>0.71046189156840001</v>
      </c>
      <c r="AY396" s="17">
        <v>0.76534929338367297</v>
      </c>
      <c r="AZ396" s="17"/>
      <c r="BA396" s="17">
        <v>0.76479336484485005</v>
      </c>
      <c r="BB396" s="17">
        <v>0.74969635230236098</v>
      </c>
      <c r="BC396" s="17">
        <v>0.75282374664330798</v>
      </c>
      <c r="BD396" s="17"/>
      <c r="BE396" s="17">
        <v>0.75356939832111702</v>
      </c>
      <c r="BF396" s="17">
        <v>0.75130568061078595</v>
      </c>
      <c r="BG396" s="17">
        <v>0.78992841526871205</v>
      </c>
    </row>
    <row r="397" spans="2:59" x14ac:dyDescent="0.3">
      <c r="B397" t="s">
        <v>177</v>
      </c>
      <c r="C397" s="17">
        <v>3.7836986835494101E-2</v>
      </c>
      <c r="D397" s="17">
        <v>3.9308796412911601E-2</v>
      </c>
      <c r="E397" s="17">
        <v>3.6520214003426699E-2</v>
      </c>
      <c r="F397" s="17"/>
      <c r="G397" s="17">
        <v>2.2578805595179399E-2</v>
      </c>
      <c r="H397" s="17">
        <v>4.8880865582757803E-2</v>
      </c>
      <c r="I397" s="17">
        <v>4.24316538089754E-2</v>
      </c>
      <c r="J397" s="17">
        <v>3.6396312556872298E-2</v>
      </c>
      <c r="K397" s="17"/>
      <c r="L397" s="17">
        <v>2.5112533894970999E-2</v>
      </c>
      <c r="M397" s="17">
        <v>3.8254593775547699E-2</v>
      </c>
      <c r="N397" s="17">
        <v>4.1589279486409003E-2</v>
      </c>
      <c r="O397" s="17">
        <v>4.7894127542468301E-2</v>
      </c>
      <c r="P397" s="17"/>
      <c r="Q397" s="17">
        <v>4.9559118769469598E-2</v>
      </c>
      <c r="R397" s="17">
        <v>4.2032418762025202E-2</v>
      </c>
      <c r="S397" s="17">
        <v>2.1603882318644799E-2</v>
      </c>
      <c r="T397" s="17">
        <v>2.9633713359666601E-2</v>
      </c>
      <c r="U397" s="17">
        <v>3.9288829800223302E-2</v>
      </c>
      <c r="V397" s="17">
        <v>2.1012223866079999E-2</v>
      </c>
      <c r="W397" s="17">
        <v>6.4025970315308697E-2</v>
      </c>
      <c r="X397" s="17">
        <v>3.0370569753676399E-2</v>
      </c>
      <c r="Y397" s="17">
        <v>3.2383283679656101E-2</v>
      </c>
      <c r="Z397" s="17"/>
      <c r="AA397" s="17">
        <v>0</v>
      </c>
      <c r="AB397" s="17">
        <v>3.5169985605838401E-2</v>
      </c>
      <c r="AC397" s="17">
        <v>5.32057812360162E-2</v>
      </c>
      <c r="AD397" s="17">
        <v>4.2970166559440102E-2</v>
      </c>
      <c r="AE397" s="17">
        <v>5.3762933013636403E-2</v>
      </c>
      <c r="AF397" s="17">
        <v>1.8341660538133998E-2</v>
      </c>
      <c r="AG397" s="17">
        <v>4.3210541695258703E-2</v>
      </c>
      <c r="AH397" s="17">
        <v>4.7753477667806098E-2</v>
      </c>
      <c r="AI397" s="17">
        <v>3.78639936636345E-2</v>
      </c>
      <c r="AJ397" s="17">
        <v>5.7734612080352701E-2</v>
      </c>
      <c r="AK397" s="17">
        <v>3.40107426890753E-2</v>
      </c>
      <c r="AL397" s="17">
        <v>1.66987904972534E-2</v>
      </c>
      <c r="AM397" s="17">
        <v>3.0485020547982199E-2</v>
      </c>
      <c r="AN397" s="17">
        <v>1.3415945444663201E-2</v>
      </c>
      <c r="AO397" s="17">
        <v>4.4471967749648199E-2</v>
      </c>
      <c r="AP397" s="17">
        <v>3.5468222483304897E-2</v>
      </c>
      <c r="AQ397" s="17"/>
      <c r="AR397" s="17">
        <v>3.9987983455923602E-2</v>
      </c>
      <c r="AS397" s="17">
        <v>3.0032681026996199E-2</v>
      </c>
      <c r="AT397" s="17"/>
      <c r="AU397" s="17">
        <v>2.4755782078354001E-2</v>
      </c>
      <c r="AV397" s="17">
        <v>4.4697564151130097E-2</v>
      </c>
      <c r="AW397" s="17"/>
      <c r="AX397" s="17">
        <v>4.8611247682854797E-2</v>
      </c>
      <c r="AY397" s="17">
        <v>3.4787199662406398E-2</v>
      </c>
      <c r="AZ397" s="17"/>
      <c r="BA397" s="17">
        <v>4.2414769562562002E-2</v>
      </c>
      <c r="BB397" s="17">
        <v>2.6015551361235699E-2</v>
      </c>
      <c r="BC397" s="17">
        <v>4.9249064987352799E-2</v>
      </c>
      <c r="BD397" s="17"/>
      <c r="BE397" s="17">
        <v>4.3170051301230902E-2</v>
      </c>
      <c r="BF397" s="17">
        <v>3.0018415696077001E-2</v>
      </c>
      <c r="BG397" s="17">
        <v>2.31789027218447E-2</v>
      </c>
    </row>
    <row r="398" spans="2:59" x14ac:dyDescent="0.3">
      <c r="B398" t="s">
        <v>178</v>
      </c>
      <c r="C398" s="17">
        <v>0.71854765697324596</v>
      </c>
      <c r="D398" s="17">
        <v>0.70470871483587105</v>
      </c>
      <c r="E398" s="17">
        <v>0.73326648534483196</v>
      </c>
      <c r="F398" s="17"/>
      <c r="G398" s="17">
        <v>0.737061119207159</v>
      </c>
      <c r="H398" s="17">
        <v>0.68805898099379303</v>
      </c>
      <c r="I398" s="17">
        <v>0.73928514818132895</v>
      </c>
      <c r="J398" s="17">
        <v>0.70858655520682901</v>
      </c>
      <c r="K398" s="17"/>
      <c r="L398" s="17">
        <v>0.79210676625468701</v>
      </c>
      <c r="M398" s="17">
        <v>0.72051771718870194</v>
      </c>
      <c r="N398" s="17">
        <v>0.71906637271493501</v>
      </c>
      <c r="O398" s="17">
        <v>0.63618664012546899</v>
      </c>
      <c r="P398" s="17"/>
      <c r="Q398" s="17">
        <v>0.71038463661393603</v>
      </c>
      <c r="R398" s="17">
        <v>0.71377226732713395</v>
      </c>
      <c r="S398" s="17">
        <v>0.74652172030761099</v>
      </c>
      <c r="T398" s="17">
        <v>0.67112006536881397</v>
      </c>
      <c r="U398" s="17">
        <v>0.75956986607130295</v>
      </c>
      <c r="V398" s="17">
        <v>0.75882411799201399</v>
      </c>
      <c r="W398" s="17">
        <v>0.661798926445891</v>
      </c>
      <c r="X398" s="17">
        <v>0.71015534884714604</v>
      </c>
      <c r="Y398" s="17">
        <v>0.74055175014547003</v>
      </c>
      <c r="Z398" s="17"/>
      <c r="AA398" s="17">
        <v>0.48959482012817501</v>
      </c>
      <c r="AB398" s="17">
        <v>0.753705540533948</v>
      </c>
      <c r="AC398" s="17">
        <v>0.59329876294852402</v>
      </c>
      <c r="AD398" s="17">
        <v>0.61720625322978695</v>
      </c>
      <c r="AE398" s="17">
        <v>0.67519831098365302</v>
      </c>
      <c r="AF398" s="17">
        <v>0.75967696344705604</v>
      </c>
      <c r="AG398" s="17">
        <v>0.72898530073480705</v>
      </c>
      <c r="AH398" s="17">
        <v>0.68236248374403896</v>
      </c>
      <c r="AI398" s="17">
        <v>0.67558360285839802</v>
      </c>
      <c r="AJ398" s="17">
        <v>0.688475481585056</v>
      </c>
      <c r="AK398" s="17">
        <v>0.73815057934631201</v>
      </c>
      <c r="AL398" s="17">
        <v>0.82674545286602796</v>
      </c>
      <c r="AM398" s="17">
        <v>0.73048297796369199</v>
      </c>
      <c r="AN398" s="17">
        <v>0.76569063468111598</v>
      </c>
      <c r="AO398" s="17">
        <v>0.78473375927394695</v>
      </c>
      <c r="AP398" s="17">
        <v>0.78371085682788599</v>
      </c>
      <c r="AQ398" s="17"/>
      <c r="AR398" s="17">
        <v>0.70913005060703505</v>
      </c>
      <c r="AS398" s="17">
        <v>0.75271687851822999</v>
      </c>
      <c r="AT398" s="17"/>
      <c r="AU398" s="17">
        <v>0.75250357925833999</v>
      </c>
      <c r="AV398" s="17">
        <v>0.70663292735994199</v>
      </c>
      <c r="AW398" s="17"/>
      <c r="AX398" s="17">
        <v>0.66185064388554504</v>
      </c>
      <c r="AY398" s="17">
        <v>0.73056209372126601</v>
      </c>
      <c r="AZ398" s="17"/>
      <c r="BA398" s="17">
        <v>0.72237859528228798</v>
      </c>
      <c r="BB398" s="17">
        <v>0.72368080094112597</v>
      </c>
      <c r="BC398" s="17">
        <v>0.70357468165595505</v>
      </c>
      <c r="BD398" s="17"/>
      <c r="BE398" s="17">
        <v>0.71039934701988605</v>
      </c>
      <c r="BF398" s="17">
        <v>0.72128726491470896</v>
      </c>
      <c r="BG398" s="17">
        <v>0.76674951254686796</v>
      </c>
    </row>
    <row r="399" spans="2:59" x14ac:dyDescent="0.3"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</row>
    <row r="400" spans="2:59" x14ac:dyDescent="0.3">
      <c r="B400" s="6" t="s">
        <v>259</v>
      </c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</row>
    <row r="401" spans="2:59" x14ac:dyDescent="0.3">
      <c r="B401" s="24" t="s">
        <v>86</v>
      </c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</row>
    <row r="402" spans="2:59" x14ac:dyDescent="0.3">
      <c r="B402" t="s">
        <v>171</v>
      </c>
      <c r="C402" s="17">
        <v>8.9542696927100707E-2</v>
      </c>
      <c r="D402" s="17">
        <v>7.8882305647844805E-2</v>
      </c>
      <c r="E402" s="17">
        <v>0.10053360650228001</v>
      </c>
      <c r="F402" s="17"/>
      <c r="G402" s="17">
        <v>6.6932256662387807E-2</v>
      </c>
      <c r="H402" s="17">
        <v>0.10777541067379399</v>
      </c>
      <c r="I402" s="17">
        <v>7.5971901397434705E-2</v>
      </c>
      <c r="J402" s="17">
        <v>0.107738157521587</v>
      </c>
      <c r="K402" s="17"/>
      <c r="L402" s="17">
        <v>9.2766927154966802E-2</v>
      </c>
      <c r="M402" s="17">
        <v>9.3352664737613E-2</v>
      </c>
      <c r="N402" s="17">
        <v>7.6921422742098206E-2</v>
      </c>
      <c r="O402" s="17">
        <v>9.3398036830805595E-2</v>
      </c>
      <c r="P402" s="17"/>
      <c r="Q402" s="17">
        <v>9.4010598578430998E-2</v>
      </c>
      <c r="R402" s="17">
        <v>7.9727980738241402E-2</v>
      </c>
      <c r="S402" s="17">
        <v>7.4816407277098707E-2</v>
      </c>
      <c r="T402" s="17">
        <v>9.2854570423488297E-2</v>
      </c>
      <c r="U402" s="17">
        <v>6.7013076716039399E-2</v>
      </c>
      <c r="V402" s="17">
        <v>0.124432983890111</v>
      </c>
      <c r="W402" s="17">
        <v>7.9279546228665496E-2</v>
      </c>
      <c r="X402" s="17">
        <v>0.12471123163835</v>
      </c>
      <c r="Y402" s="17">
        <v>8.7793853376637199E-2</v>
      </c>
      <c r="Z402" s="17"/>
      <c r="AA402" s="17">
        <v>6.90705876487578E-2</v>
      </c>
      <c r="AB402" s="17">
        <v>0.13704146440913401</v>
      </c>
      <c r="AC402" s="17">
        <v>7.3726723953565401E-2</v>
      </c>
      <c r="AD402" s="17">
        <v>5.2540564205052098E-2</v>
      </c>
      <c r="AE402" s="17">
        <v>0.104506005037226</v>
      </c>
      <c r="AF402" s="17">
        <v>8.3096211616003501E-2</v>
      </c>
      <c r="AG402" s="17">
        <v>9.9996655166130793E-2</v>
      </c>
      <c r="AH402" s="17">
        <v>0.140088553455191</v>
      </c>
      <c r="AI402" s="17">
        <v>4.9146615560449199E-2</v>
      </c>
      <c r="AJ402" s="17">
        <v>0.10049341916165801</v>
      </c>
      <c r="AK402" s="17">
        <v>7.5553536947173497E-2</v>
      </c>
      <c r="AL402" s="17">
        <v>0.120354390584636</v>
      </c>
      <c r="AM402" s="17">
        <v>8.7826013092158206E-2</v>
      </c>
      <c r="AN402" s="17">
        <v>0.11487983078722799</v>
      </c>
      <c r="AO402" s="17">
        <v>7.2634200214705499E-2</v>
      </c>
      <c r="AP402" s="17">
        <v>6.0992360831349499E-2</v>
      </c>
      <c r="AQ402" s="17"/>
      <c r="AR402" s="17">
        <v>9.3220712502500705E-2</v>
      </c>
      <c r="AS402" s="17">
        <v>7.6198018443547594E-2</v>
      </c>
      <c r="AT402" s="17"/>
      <c r="AU402" s="17">
        <v>0.11228379808613601</v>
      </c>
      <c r="AV402" s="17">
        <v>7.7304230033931207E-2</v>
      </c>
      <c r="AW402" s="17"/>
      <c r="AX402" s="17">
        <v>0.123775765282788</v>
      </c>
      <c r="AY402" s="17">
        <v>8.0136376818722793E-2</v>
      </c>
      <c r="AZ402" s="17"/>
      <c r="BA402" s="17">
        <v>9.0116070787468194E-2</v>
      </c>
      <c r="BB402" s="17">
        <v>7.2445154805796205E-2</v>
      </c>
      <c r="BC402" s="17">
        <v>0.11645972278917301</v>
      </c>
      <c r="BD402" s="17"/>
      <c r="BE402" s="17">
        <v>6.5460498903767997E-2</v>
      </c>
      <c r="BF402" s="17">
        <v>9.7846463682575005E-2</v>
      </c>
      <c r="BG402" s="17">
        <v>0.231422541397964</v>
      </c>
    </row>
    <row r="403" spans="2:59" x14ac:dyDescent="0.3">
      <c r="B403" t="s">
        <v>172</v>
      </c>
      <c r="C403" s="17">
        <v>0.314279505524861</v>
      </c>
      <c r="D403" s="17">
        <v>0.28329846288414301</v>
      </c>
      <c r="E403" s="17">
        <v>0.34348292850296502</v>
      </c>
      <c r="F403" s="17"/>
      <c r="G403" s="17">
        <v>0.32243261330985101</v>
      </c>
      <c r="H403" s="17">
        <v>0.31897502231817898</v>
      </c>
      <c r="I403" s="17">
        <v>0.31700665189222299</v>
      </c>
      <c r="J403" s="17">
        <v>0.300282455946217</v>
      </c>
      <c r="K403" s="17"/>
      <c r="L403" s="17">
        <v>0.27714666847149699</v>
      </c>
      <c r="M403" s="17">
        <v>0.30347675402153701</v>
      </c>
      <c r="N403" s="17">
        <v>0.32665722035912997</v>
      </c>
      <c r="O403" s="17">
        <v>0.35525812988573202</v>
      </c>
      <c r="P403" s="17"/>
      <c r="Q403" s="17">
        <v>0.24041310834896401</v>
      </c>
      <c r="R403" s="17">
        <v>0.353891193225498</v>
      </c>
      <c r="S403" s="17">
        <v>0.28838163196644301</v>
      </c>
      <c r="T403" s="17">
        <v>0.33314706927999599</v>
      </c>
      <c r="U403" s="17">
        <v>0.30674798448887702</v>
      </c>
      <c r="V403" s="17">
        <v>0.31203219866377302</v>
      </c>
      <c r="W403" s="17">
        <v>0.38374366938118198</v>
      </c>
      <c r="X403" s="17">
        <v>0.31825401987991297</v>
      </c>
      <c r="Y403" s="17">
        <v>0.31208502850242098</v>
      </c>
      <c r="Z403" s="17"/>
      <c r="AA403" s="17">
        <v>0.272470442542327</v>
      </c>
      <c r="AB403" s="17">
        <v>0.31144322183010498</v>
      </c>
      <c r="AC403" s="17">
        <v>0.34768551079159099</v>
      </c>
      <c r="AD403" s="17">
        <v>0.41099034769805198</v>
      </c>
      <c r="AE403" s="17">
        <v>0.32756692176591801</v>
      </c>
      <c r="AF403" s="17">
        <v>0.37859842422782802</v>
      </c>
      <c r="AG403" s="17">
        <v>0.32393956243706201</v>
      </c>
      <c r="AH403" s="17">
        <v>0.27331524775219701</v>
      </c>
      <c r="AI403" s="17">
        <v>0.294106038496387</v>
      </c>
      <c r="AJ403" s="17">
        <v>0.27890824648069501</v>
      </c>
      <c r="AK403" s="17">
        <v>0.310982698472061</v>
      </c>
      <c r="AL403" s="17">
        <v>0.34300737762609901</v>
      </c>
      <c r="AM403" s="17">
        <v>0.30049774044487898</v>
      </c>
      <c r="AN403" s="17">
        <v>0.34962355371379</v>
      </c>
      <c r="AO403" s="17">
        <v>0.26493314893793002</v>
      </c>
      <c r="AP403" s="17">
        <v>0.20324111925978899</v>
      </c>
      <c r="AQ403" s="17"/>
      <c r="AR403" s="17">
        <v>0.33189095467774699</v>
      </c>
      <c r="AS403" s="17">
        <v>0.25038115551606999</v>
      </c>
      <c r="AT403" s="17"/>
      <c r="AU403" s="17">
        <v>0.30378658271487302</v>
      </c>
      <c r="AV403" s="17">
        <v>0.32154844115041398</v>
      </c>
      <c r="AW403" s="17"/>
      <c r="AX403" s="17">
        <v>0.38680666031965799</v>
      </c>
      <c r="AY403" s="17">
        <v>0.29404055430251402</v>
      </c>
      <c r="AZ403" s="17"/>
      <c r="BA403" s="17">
        <v>0.29143704378962099</v>
      </c>
      <c r="BB403" s="17">
        <v>0.317643955578649</v>
      </c>
      <c r="BC403" s="17">
        <v>0.34811442041677598</v>
      </c>
      <c r="BD403" s="17"/>
      <c r="BE403" s="17">
        <v>0.22926256820723301</v>
      </c>
      <c r="BF403" s="17">
        <v>0.44886999647464099</v>
      </c>
      <c r="BG403" s="17">
        <v>0.52005780289798698</v>
      </c>
    </row>
    <row r="404" spans="2:59" x14ac:dyDescent="0.3">
      <c r="B404" t="s">
        <v>173</v>
      </c>
      <c r="C404" s="17">
        <v>0.23880791900123099</v>
      </c>
      <c r="D404" s="17">
        <v>0.23575623911883101</v>
      </c>
      <c r="E404" s="17">
        <v>0.24176317217343399</v>
      </c>
      <c r="F404" s="17"/>
      <c r="G404" s="17">
        <v>0.25012033569108</v>
      </c>
      <c r="H404" s="17">
        <v>0.22900115584376901</v>
      </c>
      <c r="I404" s="17">
        <v>0.22264110770325901</v>
      </c>
      <c r="J404" s="17">
        <v>0.254523824790922</v>
      </c>
      <c r="K404" s="17"/>
      <c r="L404" s="17">
        <v>0.22306896349257799</v>
      </c>
      <c r="M404" s="17">
        <v>0.25048056936223101</v>
      </c>
      <c r="N404" s="17">
        <v>0.23128641873786701</v>
      </c>
      <c r="O404" s="17">
        <v>0.25075483803460402</v>
      </c>
      <c r="P404" s="17"/>
      <c r="Q404" s="17">
        <v>0.25758684589771702</v>
      </c>
      <c r="R404" s="17">
        <v>0.27633678918821503</v>
      </c>
      <c r="S404" s="17">
        <v>0.239851626511705</v>
      </c>
      <c r="T404" s="17">
        <v>0.22244572726068801</v>
      </c>
      <c r="U404" s="17">
        <v>0.22473358248485201</v>
      </c>
      <c r="V404" s="17">
        <v>0.24938974658181801</v>
      </c>
      <c r="W404" s="17">
        <v>0.216988859167456</v>
      </c>
      <c r="X404" s="17">
        <v>0.137544801359132</v>
      </c>
      <c r="Y404" s="17">
        <v>0.239956581526655</v>
      </c>
      <c r="Z404" s="17"/>
      <c r="AA404" s="17">
        <v>0.50061972759374695</v>
      </c>
      <c r="AB404" s="17">
        <v>0.346904234553088</v>
      </c>
      <c r="AC404" s="17">
        <v>0.34110111733936699</v>
      </c>
      <c r="AD404" s="17">
        <v>0.328533637336752</v>
      </c>
      <c r="AE404" s="17">
        <v>0.21651038495029601</v>
      </c>
      <c r="AF404" s="17">
        <v>0.240984371361601</v>
      </c>
      <c r="AG404" s="17">
        <v>0.23608692937145501</v>
      </c>
      <c r="AH404" s="17">
        <v>0.23862418063419399</v>
      </c>
      <c r="AI404" s="17">
        <v>0.24489908023617299</v>
      </c>
      <c r="AJ404" s="17">
        <v>0.22899030550323199</v>
      </c>
      <c r="AK404" s="17">
        <v>0.186108661492008</v>
      </c>
      <c r="AL404" s="17">
        <v>0.209607838948524</v>
      </c>
      <c r="AM404" s="17">
        <v>0.26789642013679998</v>
      </c>
      <c r="AN404" s="17">
        <v>0.161252832831215</v>
      </c>
      <c r="AO404" s="17">
        <v>0.22743740415621</v>
      </c>
      <c r="AP404" s="17">
        <v>0.19506598307857301</v>
      </c>
      <c r="AQ404" s="17"/>
      <c r="AR404" s="17">
        <v>0.23400261304064199</v>
      </c>
      <c r="AS404" s="17">
        <v>0.25624266383702099</v>
      </c>
      <c r="AT404" s="17"/>
      <c r="AU404" s="17">
        <v>0.241404870416321</v>
      </c>
      <c r="AV404" s="17">
        <v>0.23437824762437801</v>
      </c>
      <c r="AW404" s="17"/>
      <c r="AX404" s="17">
        <v>0.21003024505349299</v>
      </c>
      <c r="AY404" s="17">
        <v>0.24736730248682001</v>
      </c>
      <c r="AZ404" s="17"/>
      <c r="BA404" s="17">
        <v>0.19486002033646799</v>
      </c>
      <c r="BB404" s="17">
        <v>0.27857283241248998</v>
      </c>
      <c r="BC404" s="17">
        <v>0.24957062495621399</v>
      </c>
      <c r="BD404" s="17"/>
      <c r="BE404" s="17">
        <v>0.250452137864414</v>
      </c>
      <c r="BF404" s="17">
        <v>0.23471692987484399</v>
      </c>
      <c r="BG404" s="17">
        <v>0.170419114139439</v>
      </c>
    </row>
    <row r="405" spans="2:59" x14ac:dyDescent="0.3">
      <c r="B405" t="s">
        <v>174</v>
      </c>
      <c r="C405" s="17">
        <v>0.24304321432780901</v>
      </c>
      <c r="D405" s="17">
        <v>0.25779812702114902</v>
      </c>
      <c r="E405" s="17">
        <v>0.22929780492854701</v>
      </c>
      <c r="F405" s="17"/>
      <c r="G405" s="17">
        <v>0.21863300297340901</v>
      </c>
      <c r="H405" s="17">
        <v>0.24008682523179101</v>
      </c>
      <c r="I405" s="17">
        <v>0.277512586899678</v>
      </c>
      <c r="J405" s="17">
        <v>0.23309334349750899</v>
      </c>
      <c r="K405" s="17"/>
      <c r="L405" s="17">
        <v>0.27475377138802898</v>
      </c>
      <c r="M405" s="17">
        <v>0.23977315965459101</v>
      </c>
      <c r="N405" s="17">
        <v>0.26322361215845402</v>
      </c>
      <c r="O405" s="17">
        <v>0.19498088690538101</v>
      </c>
      <c r="P405" s="17"/>
      <c r="Q405" s="17">
        <v>0.25420313653743798</v>
      </c>
      <c r="R405" s="17">
        <v>0.19935120747561799</v>
      </c>
      <c r="S405" s="17">
        <v>0.28575777145972198</v>
      </c>
      <c r="T405" s="17">
        <v>0.27391289131137497</v>
      </c>
      <c r="U405" s="17">
        <v>0.30805833789217102</v>
      </c>
      <c r="V405" s="17">
        <v>0.22444787986362899</v>
      </c>
      <c r="W405" s="17">
        <v>0.17815956635459701</v>
      </c>
      <c r="X405" s="17">
        <v>0.31268518765250802</v>
      </c>
      <c r="Y405" s="17">
        <v>0.216568281424039</v>
      </c>
      <c r="Z405" s="17"/>
      <c r="AA405" s="17">
        <v>0</v>
      </c>
      <c r="AB405" s="17">
        <v>0.110816234546306</v>
      </c>
      <c r="AC405" s="17">
        <v>0.18587338734134401</v>
      </c>
      <c r="AD405" s="17">
        <v>0.18030470968505499</v>
      </c>
      <c r="AE405" s="17">
        <v>0.25768179298609001</v>
      </c>
      <c r="AF405" s="17">
        <v>0.21619821081125201</v>
      </c>
      <c r="AG405" s="17">
        <v>0.26367448869716098</v>
      </c>
      <c r="AH405" s="17">
        <v>0.21450996286232299</v>
      </c>
      <c r="AI405" s="17">
        <v>0.27410831015015402</v>
      </c>
      <c r="AJ405" s="17">
        <v>0.25060128597515802</v>
      </c>
      <c r="AK405" s="17">
        <v>0.29170161636004699</v>
      </c>
      <c r="AL405" s="17">
        <v>0.21519197598871101</v>
      </c>
      <c r="AM405" s="17">
        <v>0.20432264879623699</v>
      </c>
      <c r="AN405" s="17">
        <v>0.256755739900488</v>
      </c>
      <c r="AO405" s="17">
        <v>0.34014914504021099</v>
      </c>
      <c r="AP405" s="17">
        <v>0.326342989692186</v>
      </c>
      <c r="AQ405" s="17"/>
      <c r="AR405" s="17">
        <v>0.23804729273948899</v>
      </c>
      <c r="AS405" s="17">
        <v>0.26116955608967901</v>
      </c>
      <c r="AT405" s="17"/>
      <c r="AU405" s="17">
        <v>0.23133803125421701</v>
      </c>
      <c r="AV405" s="17">
        <v>0.24954643620509601</v>
      </c>
      <c r="AW405" s="17"/>
      <c r="AX405" s="17">
        <v>0.18553644916190501</v>
      </c>
      <c r="AY405" s="17">
        <v>0.257440777896564</v>
      </c>
      <c r="AZ405" s="17"/>
      <c r="BA405" s="17">
        <v>0.267825975132923</v>
      </c>
      <c r="BB405" s="17">
        <v>0.24204598501570099</v>
      </c>
      <c r="BC405" s="17">
        <v>0.20200441674470701</v>
      </c>
      <c r="BD405" s="17"/>
      <c r="BE405" s="17">
        <v>0.29929000213835799</v>
      </c>
      <c r="BF405" s="17">
        <v>0.17595823675608699</v>
      </c>
      <c r="BG405" s="17">
        <v>4.5347091448911303E-2</v>
      </c>
    </row>
    <row r="406" spans="2:59" x14ac:dyDescent="0.3">
      <c r="B406" t="s">
        <v>175</v>
      </c>
      <c r="C406" s="17">
        <v>9.2266204571684093E-2</v>
      </c>
      <c r="D406" s="17">
        <v>0.111248906148824</v>
      </c>
      <c r="E406" s="17">
        <v>7.37011611092286E-2</v>
      </c>
      <c r="F406" s="17"/>
      <c r="G406" s="17">
        <v>0.1105547668769</v>
      </c>
      <c r="H406" s="17">
        <v>8.4160304907871603E-2</v>
      </c>
      <c r="I406" s="17">
        <v>8.9913687069096707E-2</v>
      </c>
      <c r="J406" s="17">
        <v>8.3627442107336206E-2</v>
      </c>
      <c r="K406" s="17"/>
      <c r="L406" s="17">
        <v>0.12031689237759501</v>
      </c>
      <c r="M406" s="17">
        <v>0.103174969463652</v>
      </c>
      <c r="N406" s="17">
        <v>7.1310722830653206E-2</v>
      </c>
      <c r="O406" s="17">
        <v>6.7329621500300404E-2</v>
      </c>
      <c r="P406" s="17"/>
      <c r="Q406" s="17">
        <v>0.13223341236695799</v>
      </c>
      <c r="R406" s="17">
        <v>6.5897318119739395E-2</v>
      </c>
      <c r="S406" s="17">
        <v>7.0322661924745594E-2</v>
      </c>
      <c r="T406" s="17">
        <v>5.96223759336863E-2</v>
      </c>
      <c r="U406" s="17">
        <v>8.3096289548203001E-2</v>
      </c>
      <c r="V406" s="17">
        <v>6.9337250405150305E-2</v>
      </c>
      <c r="W406" s="17">
        <v>0.119530919381861</v>
      </c>
      <c r="X406" s="17">
        <v>0.106804759470096</v>
      </c>
      <c r="Y406" s="17">
        <v>0.117609693840486</v>
      </c>
      <c r="Z406" s="17"/>
      <c r="AA406" s="17">
        <v>0</v>
      </c>
      <c r="AB406" s="17">
        <v>7.0788266660582203E-2</v>
      </c>
      <c r="AC406" s="17">
        <v>3.5817307981791197E-2</v>
      </c>
      <c r="AD406" s="17">
        <v>1.2243529963642299E-2</v>
      </c>
      <c r="AE406" s="17">
        <v>7.9943725124144105E-2</v>
      </c>
      <c r="AF406" s="17">
        <v>4.6461313368601202E-2</v>
      </c>
      <c r="AG406" s="17">
        <v>5.2200508138556E-2</v>
      </c>
      <c r="AH406" s="17">
        <v>8.6836176280840796E-2</v>
      </c>
      <c r="AI406" s="17">
        <v>0.11586293789726</v>
      </c>
      <c r="AJ406" s="17">
        <v>9.4940242695618904E-2</v>
      </c>
      <c r="AK406" s="17">
        <v>0.118470449826185</v>
      </c>
      <c r="AL406" s="17">
        <v>0.10863886737880001</v>
      </c>
      <c r="AM406" s="17">
        <v>0.127287085924435</v>
      </c>
      <c r="AN406" s="17">
        <v>0.11748804276727901</v>
      </c>
      <c r="AO406" s="17">
        <v>9.4846101650944203E-2</v>
      </c>
      <c r="AP406" s="17">
        <v>0.20089274803825199</v>
      </c>
      <c r="AQ406" s="17"/>
      <c r="AR406" s="17">
        <v>8.0400028576653695E-2</v>
      </c>
      <c r="AS406" s="17">
        <v>0.135319394596773</v>
      </c>
      <c r="AT406" s="17"/>
      <c r="AU406" s="17">
        <v>8.8587184545891901E-2</v>
      </c>
      <c r="AV406" s="17">
        <v>9.5954462976540505E-2</v>
      </c>
      <c r="AW406" s="17"/>
      <c r="AX406" s="17">
        <v>5.7794564033005702E-2</v>
      </c>
      <c r="AY406" s="17">
        <v>0.10197424246867499</v>
      </c>
      <c r="AZ406" s="17"/>
      <c r="BA406" s="17">
        <v>0.14133474384599601</v>
      </c>
      <c r="BB406" s="17">
        <v>6.5098840600813696E-2</v>
      </c>
      <c r="BC406" s="17">
        <v>5.2127823463372899E-2</v>
      </c>
      <c r="BD406" s="17"/>
      <c r="BE406" s="17">
        <v>0.132733936678333</v>
      </c>
      <c r="BF406" s="17">
        <v>2.14777147671892E-2</v>
      </c>
      <c r="BG406" s="17">
        <v>1.31643253310858E-2</v>
      </c>
    </row>
    <row r="407" spans="2:59" x14ac:dyDescent="0.3">
      <c r="B407" t="s">
        <v>83</v>
      </c>
      <c r="C407" s="17">
        <v>2.2060459647313301E-2</v>
      </c>
      <c r="D407" s="17">
        <v>3.3015959179207903E-2</v>
      </c>
      <c r="E407" s="17">
        <v>1.12213267835458E-2</v>
      </c>
      <c r="F407" s="17"/>
      <c r="G407" s="17">
        <v>3.1327024486371903E-2</v>
      </c>
      <c r="H407" s="17">
        <v>2.0001281024595301E-2</v>
      </c>
      <c r="I407" s="17">
        <v>1.6954065038308701E-2</v>
      </c>
      <c r="J407" s="17">
        <v>2.0734776136429298E-2</v>
      </c>
      <c r="K407" s="17"/>
      <c r="L407" s="17">
        <v>1.1946777115334199E-2</v>
      </c>
      <c r="M407" s="17">
        <v>9.7418827603755094E-3</v>
      </c>
      <c r="N407" s="17">
        <v>3.0600603171797101E-2</v>
      </c>
      <c r="O407" s="17">
        <v>3.8278486843177202E-2</v>
      </c>
      <c r="P407" s="17"/>
      <c r="Q407" s="17">
        <v>2.1552898270492199E-2</v>
      </c>
      <c r="R407" s="17">
        <v>2.4795511252689001E-2</v>
      </c>
      <c r="S407" s="17">
        <v>4.0869900860285802E-2</v>
      </c>
      <c r="T407" s="17">
        <v>1.8017365790767001E-2</v>
      </c>
      <c r="U407" s="17">
        <v>1.0350728869857301E-2</v>
      </c>
      <c r="V407" s="17">
        <v>2.0359940595518801E-2</v>
      </c>
      <c r="W407" s="17">
        <v>2.2297439486238298E-2</v>
      </c>
      <c r="X407" s="17">
        <v>0</v>
      </c>
      <c r="Y407" s="17">
        <v>2.5986561329760901E-2</v>
      </c>
      <c r="Z407" s="17"/>
      <c r="AA407" s="17">
        <v>0.15783924221516801</v>
      </c>
      <c r="AB407" s="17">
        <v>2.3006578000785299E-2</v>
      </c>
      <c r="AC407" s="17">
        <v>1.57959525923408E-2</v>
      </c>
      <c r="AD407" s="17">
        <v>1.5387211111447001E-2</v>
      </c>
      <c r="AE407" s="17">
        <v>1.37911701363258E-2</v>
      </c>
      <c r="AF407" s="17">
        <v>3.4661468614713802E-2</v>
      </c>
      <c r="AG407" s="17">
        <v>2.4101856189635999E-2</v>
      </c>
      <c r="AH407" s="17">
        <v>4.6625879015254099E-2</v>
      </c>
      <c r="AI407" s="17">
        <v>2.1877017659576399E-2</v>
      </c>
      <c r="AJ407" s="17">
        <v>4.6066500183638497E-2</v>
      </c>
      <c r="AK407" s="17">
        <v>1.7183036902525099E-2</v>
      </c>
      <c r="AL407" s="17">
        <v>3.1995494732306698E-3</v>
      </c>
      <c r="AM407" s="17">
        <v>1.21700916054904E-2</v>
      </c>
      <c r="AN407" s="17">
        <v>0</v>
      </c>
      <c r="AO407" s="17">
        <v>0</v>
      </c>
      <c r="AP407" s="17">
        <v>1.34647990998513E-2</v>
      </c>
      <c r="AQ407" s="17"/>
      <c r="AR407" s="17">
        <v>2.2438398462967801E-2</v>
      </c>
      <c r="AS407" s="17">
        <v>2.0689211516909299E-2</v>
      </c>
      <c r="AT407" s="17"/>
      <c r="AU407" s="17">
        <v>2.2599532982560899E-2</v>
      </c>
      <c r="AV407" s="17">
        <v>2.1268182009639799E-2</v>
      </c>
      <c r="AW407" s="17"/>
      <c r="AX407" s="17">
        <v>3.6056316149149802E-2</v>
      </c>
      <c r="AY407" s="17">
        <v>1.9040746026704299E-2</v>
      </c>
      <c r="AZ407" s="17"/>
      <c r="BA407" s="17">
        <v>1.44261461075236E-2</v>
      </c>
      <c r="BB407" s="17">
        <v>2.4193231586549901E-2</v>
      </c>
      <c r="BC407" s="17">
        <v>3.1722991629757301E-2</v>
      </c>
      <c r="BD407" s="17"/>
      <c r="BE407" s="17">
        <v>2.28008562078943E-2</v>
      </c>
      <c r="BF407" s="17">
        <v>2.11306584446634E-2</v>
      </c>
      <c r="BG407" s="17">
        <v>1.9589124784612801E-2</v>
      </c>
    </row>
    <row r="408" spans="2:59" x14ac:dyDescent="0.3">
      <c r="B408" t="s">
        <v>176</v>
      </c>
      <c r="C408" s="17">
        <v>0.40382220245196199</v>
      </c>
      <c r="D408" s="17">
        <v>0.362180768531988</v>
      </c>
      <c r="E408" s="17">
        <v>0.44401653500524502</v>
      </c>
      <c r="F408" s="17"/>
      <c r="G408" s="17">
        <v>0.38936486997223901</v>
      </c>
      <c r="H408" s="17">
        <v>0.42675043299197202</v>
      </c>
      <c r="I408" s="17">
        <v>0.39297855328965797</v>
      </c>
      <c r="J408" s="17">
        <v>0.408020613467803</v>
      </c>
      <c r="K408" s="17"/>
      <c r="L408" s="17">
        <v>0.36991359562646398</v>
      </c>
      <c r="M408" s="17">
        <v>0.39682941875915001</v>
      </c>
      <c r="N408" s="17">
        <v>0.40357864310122799</v>
      </c>
      <c r="O408" s="17">
        <v>0.44865616671653702</v>
      </c>
      <c r="P408" s="17"/>
      <c r="Q408" s="17">
        <v>0.33442370692739498</v>
      </c>
      <c r="R408" s="17">
        <v>0.433619173963739</v>
      </c>
      <c r="S408" s="17">
        <v>0.36319803924354199</v>
      </c>
      <c r="T408" s="17">
        <v>0.42600163970348398</v>
      </c>
      <c r="U408" s="17">
        <v>0.37376106120491698</v>
      </c>
      <c r="V408" s="17">
        <v>0.436465182553884</v>
      </c>
      <c r="W408" s="17">
        <v>0.46302321560984699</v>
      </c>
      <c r="X408" s="17">
        <v>0.44296525151826299</v>
      </c>
      <c r="Y408" s="17">
        <v>0.39987888187905901</v>
      </c>
      <c r="Z408" s="17"/>
      <c r="AA408" s="17">
        <v>0.341541030191085</v>
      </c>
      <c r="AB408" s="17">
        <v>0.44848468623923898</v>
      </c>
      <c r="AC408" s="17">
        <v>0.42141223474515699</v>
      </c>
      <c r="AD408" s="17">
        <v>0.46353091190310403</v>
      </c>
      <c r="AE408" s="17">
        <v>0.43207292680314402</v>
      </c>
      <c r="AF408" s="17">
        <v>0.46169463584383202</v>
      </c>
      <c r="AG408" s="17">
        <v>0.423936217603192</v>
      </c>
      <c r="AH408" s="17">
        <v>0.41340380120738801</v>
      </c>
      <c r="AI408" s="17">
        <v>0.34325265405683603</v>
      </c>
      <c r="AJ408" s="17">
        <v>0.379401665642353</v>
      </c>
      <c r="AK408" s="17">
        <v>0.38653623541923499</v>
      </c>
      <c r="AL408" s="17">
        <v>0.46336176821073399</v>
      </c>
      <c r="AM408" s="17">
        <v>0.38832375353703702</v>
      </c>
      <c r="AN408" s="17">
        <v>0.46450338450101802</v>
      </c>
      <c r="AO408" s="17">
        <v>0.33756734915263498</v>
      </c>
      <c r="AP408" s="17">
        <v>0.26423348009113801</v>
      </c>
      <c r="AQ408" s="17"/>
      <c r="AR408" s="17">
        <v>0.42511166718024701</v>
      </c>
      <c r="AS408" s="17">
        <v>0.326579173959617</v>
      </c>
      <c r="AT408" s="17"/>
      <c r="AU408" s="17">
        <v>0.416070380801009</v>
      </c>
      <c r="AV408" s="17">
        <v>0.39885267118434597</v>
      </c>
      <c r="AW408" s="17"/>
      <c r="AX408" s="17">
        <v>0.51058242560244604</v>
      </c>
      <c r="AY408" s="17">
        <v>0.37417693112123701</v>
      </c>
      <c r="AZ408" s="17"/>
      <c r="BA408" s="17">
        <v>0.38155311457709001</v>
      </c>
      <c r="BB408" s="17">
        <v>0.39008911038444599</v>
      </c>
      <c r="BC408" s="17">
        <v>0.46457414320594898</v>
      </c>
      <c r="BD408" s="17"/>
      <c r="BE408" s="17">
        <v>0.29472306711100099</v>
      </c>
      <c r="BF408" s="17">
        <v>0.54671646015721598</v>
      </c>
      <c r="BG408" s="17">
        <v>0.75148034429595101</v>
      </c>
    </row>
    <row r="409" spans="2:59" x14ac:dyDescent="0.3">
      <c r="B409" t="s">
        <v>177</v>
      </c>
      <c r="C409" s="17">
        <v>0.33530941889949301</v>
      </c>
      <c r="D409" s="17">
        <v>0.369047033169973</v>
      </c>
      <c r="E409" s="17">
        <v>0.30299896603777499</v>
      </c>
      <c r="F409" s="17"/>
      <c r="G409" s="17">
        <v>0.32918776985030901</v>
      </c>
      <c r="H409" s="17">
        <v>0.324247130139663</v>
      </c>
      <c r="I409" s="17">
        <v>0.36742627396877398</v>
      </c>
      <c r="J409" s="17">
        <v>0.31672078560484501</v>
      </c>
      <c r="K409" s="17"/>
      <c r="L409" s="17">
        <v>0.395070663765623</v>
      </c>
      <c r="M409" s="17">
        <v>0.34294812911824402</v>
      </c>
      <c r="N409" s="17">
        <v>0.33453433498910701</v>
      </c>
      <c r="O409" s="17">
        <v>0.26231050840568199</v>
      </c>
      <c r="P409" s="17"/>
      <c r="Q409" s="17">
        <v>0.38643654890439599</v>
      </c>
      <c r="R409" s="17">
        <v>0.265248525595357</v>
      </c>
      <c r="S409" s="17">
        <v>0.35608043338446799</v>
      </c>
      <c r="T409" s="17">
        <v>0.333535267245061</v>
      </c>
      <c r="U409" s="17">
        <v>0.39115462744037399</v>
      </c>
      <c r="V409" s="17">
        <v>0.293785130268779</v>
      </c>
      <c r="W409" s="17">
        <v>0.29769048573645801</v>
      </c>
      <c r="X409" s="17">
        <v>0.41948994712260401</v>
      </c>
      <c r="Y409" s="17">
        <v>0.33417797526452597</v>
      </c>
      <c r="Z409" s="17"/>
      <c r="AA409" s="17">
        <v>0</v>
      </c>
      <c r="AB409" s="17">
        <v>0.18160450120688801</v>
      </c>
      <c r="AC409" s="17">
        <v>0.22169069532313601</v>
      </c>
      <c r="AD409" s="17">
        <v>0.19254823964869699</v>
      </c>
      <c r="AE409" s="17">
        <v>0.337625518110234</v>
      </c>
      <c r="AF409" s="17">
        <v>0.262659524179853</v>
      </c>
      <c r="AG409" s="17">
        <v>0.31587499683571701</v>
      </c>
      <c r="AH409" s="17">
        <v>0.30134613914316399</v>
      </c>
      <c r="AI409" s="17">
        <v>0.38997124804741501</v>
      </c>
      <c r="AJ409" s="17">
        <v>0.34554152867077698</v>
      </c>
      <c r="AK409" s="17">
        <v>0.41017206618623198</v>
      </c>
      <c r="AL409" s="17">
        <v>0.323830843367511</v>
      </c>
      <c r="AM409" s="17">
        <v>0.33160973472067201</v>
      </c>
      <c r="AN409" s="17">
        <v>0.37424378266776698</v>
      </c>
      <c r="AO409" s="17">
        <v>0.43499524669115502</v>
      </c>
      <c r="AP409" s="17">
        <v>0.52723573773043797</v>
      </c>
      <c r="AQ409" s="17"/>
      <c r="AR409" s="17">
        <v>0.31844732131614201</v>
      </c>
      <c r="AS409" s="17">
        <v>0.39648895068645301</v>
      </c>
      <c r="AT409" s="17"/>
      <c r="AU409" s="17">
        <v>0.31992521580010902</v>
      </c>
      <c r="AV409" s="17">
        <v>0.34550089918163701</v>
      </c>
      <c r="AW409" s="17"/>
      <c r="AX409" s="17">
        <v>0.24333101319491099</v>
      </c>
      <c r="AY409" s="17">
        <v>0.35941502036523898</v>
      </c>
      <c r="AZ409" s="17"/>
      <c r="BA409" s="17">
        <v>0.40916071897891898</v>
      </c>
      <c r="BB409" s="17">
        <v>0.30714482561651502</v>
      </c>
      <c r="BC409" s="17">
        <v>0.25413224020808001</v>
      </c>
      <c r="BD409" s="17"/>
      <c r="BE409" s="17">
        <v>0.43202393881669099</v>
      </c>
      <c r="BF409" s="17">
        <v>0.197435951523277</v>
      </c>
      <c r="BG409" s="17">
        <v>5.8511416779997098E-2</v>
      </c>
    </row>
    <row r="410" spans="2:59" x14ac:dyDescent="0.3">
      <c r="B410" t="s">
        <v>178</v>
      </c>
      <c r="C410" s="17">
        <v>6.8512783552468495E-2</v>
      </c>
      <c r="D410" s="17">
        <v>-6.8662646379845597E-3</v>
      </c>
      <c r="E410" s="17">
        <v>0.14101756896747</v>
      </c>
      <c r="F410" s="17"/>
      <c r="G410" s="17">
        <v>6.0177100121929401E-2</v>
      </c>
      <c r="H410" s="17">
        <v>0.10250330285231</v>
      </c>
      <c r="I410" s="17">
        <v>2.5552279320883799E-2</v>
      </c>
      <c r="J410" s="17">
        <v>9.1299827862957997E-2</v>
      </c>
      <c r="K410" s="17"/>
      <c r="L410" s="17">
        <v>-2.5157068139159501E-2</v>
      </c>
      <c r="M410" s="17">
        <v>5.3881289640906001E-2</v>
      </c>
      <c r="N410" s="17">
        <v>6.9044308112121297E-2</v>
      </c>
      <c r="O410" s="17">
        <v>0.186345658310856</v>
      </c>
      <c r="P410" s="17"/>
      <c r="Q410" s="17">
        <v>-5.2012841977001997E-2</v>
      </c>
      <c r="R410" s="17">
        <v>0.168370648368382</v>
      </c>
      <c r="S410" s="17">
        <v>7.1176058590743402E-3</v>
      </c>
      <c r="T410" s="17">
        <v>9.2466372458423401E-2</v>
      </c>
      <c r="U410" s="17">
        <v>-1.7393566235457899E-2</v>
      </c>
      <c r="V410" s="17">
        <v>0.142680052285105</v>
      </c>
      <c r="W410" s="17">
        <v>0.16533272987338901</v>
      </c>
      <c r="X410" s="17">
        <v>2.3475304395659001E-2</v>
      </c>
      <c r="Y410" s="17">
        <v>6.5700906614533094E-2</v>
      </c>
      <c r="Z410" s="17"/>
      <c r="AA410" s="17">
        <v>0.341541030191085</v>
      </c>
      <c r="AB410" s="17">
        <v>0.26688018503235</v>
      </c>
      <c r="AC410" s="17">
        <v>0.199721539422021</v>
      </c>
      <c r="AD410" s="17">
        <v>0.27098267225440698</v>
      </c>
      <c r="AE410" s="17">
        <v>9.4447408692910198E-2</v>
      </c>
      <c r="AF410" s="17">
        <v>0.199035111663978</v>
      </c>
      <c r="AG410" s="17">
        <v>0.108061220767476</v>
      </c>
      <c r="AH410" s="17">
        <v>0.112057662064224</v>
      </c>
      <c r="AI410" s="17">
        <v>-4.6718593990578698E-2</v>
      </c>
      <c r="AJ410" s="17">
        <v>3.3860136971575798E-2</v>
      </c>
      <c r="AK410" s="17">
        <v>-2.3635830766997701E-2</v>
      </c>
      <c r="AL410" s="17">
        <v>0.13953092484322399</v>
      </c>
      <c r="AM410" s="17">
        <v>5.6714018816364703E-2</v>
      </c>
      <c r="AN410" s="17">
        <v>9.0259601833250699E-2</v>
      </c>
      <c r="AO410" s="17">
        <v>-9.7427897538519395E-2</v>
      </c>
      <c r="AP410" s="17">
        <v>-0.26300225763930002</v>
      </c>
      <c r="AQ410" s="17"/>
      <c r="AR410" s="17">
        <v>0.106664345864105</v>
      </c>
      <c r="AS410" s="17">
        <v>-6.9909776726835002E-2</v>
      </c>
      <c r="AT410" s="17"/>
      <c r="AU410" s="17">
        <v>9.6145165000900298E-2</v>
      </c>
      <c r="AV410" s="17">
        <v>5.3351772002709102E-2</v>
      </c>
      <c r="AW410" s="17"/>
      <c r="AX410" s="17">
        <v>0.26725141240753503</v>
      </c>
      <c r="AY410" s="17">
        <v>1.4761910755998E-2</v>
      </c>
      <c r="AZ410" s="17"/>
      <c r="BA410" s="17">
        <v>-2.7607604401829501E-2</v>
      </c>
      <c r="BB410" s="17">
        <v>8.2944284767931101E-2</v>
      </c>
      <c r="BC410" s="17">
        <v>0.210441902997868</v>
      </c>
      <c r="BD410" s="17"/>
      <c r="BE410" s="17">
        <v>-0.13730087170569</v>
      </c>
      <c r="BF410" s="17">
        <v>0.349280508633939</v>
      </c>
      <c r="BG410" s="17">
        <v>0.69296892751595396</v>
      </c>
    </row>
    <row r="411" spans="2:59" x14ac:dyDescent="0.3"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</row>
    <row r="412" spans="2:59" x14ac:dyDescent="0.3">
      <c r="B412" s="6" t="s">
        <v>260</v>
      </c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</row>
    <row r="413" spans="2:59" x14ac:dyDescent="0.3">
      <c r="B413" s="24" t="s">
        <v>86</v>
      </c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</row>
    <row r="414" spans="2:59" x14ac:dyDescent="0.3">
      <c r="B414" t="s">
        <v>171</v>
      </c>
      <c r="C414" s="17">
        <v>7.2970575686648498E-2</v>
      </c>
      <c r="D414" s="17">
        <v>7.5578626870200394E-2</v>
      </c>
      <c r="E414" s="17">
        <v>7.0660928146269703E-2</v>
      </c>
      <c r="F414" s="17"/>
      <c r="G414" s="17">
        <v>5.7760495245063499E-2</v>
      </c>
      <c r="H414" s="17">
        <v>8.16371174108666E-2</v>
      </c>
      <c r="I414" s="17">
        <v>6.2974583093986097E-2</v>
      </c>
      <c r="J414" s="17">
        <v>8.7785082291403804E-2</v>
      </c>
      <c r="K414" s="17"/>
      <c r="L414" s="17">
        <v>8.8558933544822901E-2</v>
      </c>
      <c r="M414" s="17">
        <v>5.9765654735956297E-2</v>
      </c>
      <c r="N414" s="17">
        <v>7.3694808250411303E-2</v>
      </c>
      <c r="O414" s="17">
        <v>6.9381650357616897E-2</v>
      </c>
      <c r="P414" s="17"/>
      <c r="Q414" s="17">
        <v>8.1236146018848002E-2</v>
      </c>
      <c r="R414" s="17">
        <v>4.9473530810083599E-2</v>
      </c>
      <c r="S414" s="17">
        <v>4.4597587800347303E-2</v>
      </c>
      <c r="T414" s="17">
        <v>7.1933440088357503E-2</v>
      </c>
      <c r="U414" s="17">
        <v>3.6480249319190999E-2</v>
      </c>
      <c r="V414" s="17">
        <v>5.5469255966665097E-2</v>
      </c>
      <c r="W414" s="17">
        <v>0.10732313701993899</v>
      </c>
      <c r="X414" s="17">
        <v>0.14803666966965201</v>
      </c>
      <c r="Y414" s="17">
        <v>9.7881301606129706E-2</v>
      </c>
      <c r="Z414" s="17"/>
      <c r="AA414" s="17">
        <v>0</v>
      </c>
      <c r="AB414" s="17">
        <v>0.110616483511062</v>
      </c>
      <c r="AC414" s="17">
        <v>6.4752993609865098E-2</v>
      </c>
      <c r="AD414" s="17">
        <v>7.9343070425752699E-2</v>
      </c>
      <c r="AE414" s="17">
        <v>8.7415272957851106E-2</v>
      </c>
      <c r="AF414" s="17">
        <v>4.5562211753045902E-2</v>
      </c>
      <c r="AG414" s="17">
        <v>8.8388868166632995E-2</v>
      </c>
      <c r="AH414" s="17">
        <v>0.11727609394257001</v>
      </c>
      <c r="AI414" s="17">
        <v>5.1182794979492699E-2</v>
      </c>
      <c r="AJ414" s="17">
        <v>6.0565448557338503E-2</v>
      </c>
      <c r="AK414" s="17">
        <v>4.5245356657667997E-2</v>
      </c>
      <c r="AL414" s="17">
        <v>9.2526694189182704E-2</v>
      </c>
      <c r="AM414" s="17">
        <v>8.9792888409546703E-2</v>
      </c>
      <c r="AN414" s="17">
        <v>3.9185078576539599E-2</v>
      </c>
      <c r="AO414" s="17">
        <v>6.6079841155649993E-2</v>
      </c>
      <c r="AP414" s="17">
        <v>7.1635336075420997E-2</v>
      </c>
      <c r="AQ414" s="17"/>
      <c r="AR414" s="17">
        <v>6.9854467763228303E-2</v>
      </c>
      <c r="AS414" s="17">
        <v>8.4276525187303095E-2</v>
      </c>
      <c r="AT414" s="17"/>
      <c r="AU414" s="17">
        <v>0.105063145810994</v>
      </c>
      <c r="AV414" s="17">
        <v>5.7034698338842303E-2</v>
      </c>
      <c r="AW414" s="17"/>
      <c r="AX414" s="17">
        <v>0.118005793263798</v>
      </c>
      <c r="AY414" s="17">
        <v>5.9405670164524998E-2</v>
      </c>
      <c r="AZ414" s="17"/>
      <c r="BA414" s="17">
        <v>9.0357741172456596E-2</v>
      </c>
      <c r="BB414" s="17">
        <v>4.4804844458636098E-2</v>
      </c>
      <c r="BC414" s="17">
        <v>8.9004662703849699E-2</v>
      </c>
      <c r="BD414" s="17"/>
      <c r="BE414" s="17">
        <v>6.3236131957908101E-2</v>
      </c>
      <c r="BF414" s="17">
        <v>6.0675695282771898E-2</v>
      </c>
      <c r="BG414" s="17">
        <v>0.17419315102186</v>
      </c>
    </row>
    <row r="415" spans="2:59" x14ac:dyDescent="0.3">
      <c r="B415" t="s">
        <v>172</v>
      </c>
      <c r="C415" s="17">
        <v>0.21751524448639001</v>
      </c>
      <c r="D415" s="17">
        <v>0.20686380162689399</v>
      </c>
      <c r="E415" s="17">
        <v>0.22801141355569701</v>
      </c>
      <c r="F415" s="17"/>
      <c r="G415" s="17">
        <v>0.214125928037356</v>
      </c>
      <c r="H415" s="17">
        <v>0.20843044406649699</v>
      </c>
      <c r="I415" s="17">
        <v>0.233337398108517</v>
      </c>
      <c r="J415" s="17">
        <v>0.215055445186462</v>
      </c>
      <c r="K415" s="17"/>
      <c r="L415" s="17">
        <v>0.17928398837972201</v>
      </c>
      <c r="M415" s="17">
        <v>0.238383771664473</v>
      </c>
      <c r="N415" s="17">
        <v>0.23660284678087101</v>
      </c>
      <c r="O415" s="17">
        <v>0.22070494782835701</v>
      </c>
      <c r="P415" s="17"/>
      <c r="Q415" s="17">
        <v>0.19424915186016001</v>
      </c>
      <c r="R415" s="17">
        <v>0.219626185940028</v>
      </c>
      <c r="S415" s="17">
        <v>0.20160442247858801</v>
      </c>
      <c r="T415" s="17">
        <v>0.194507782246095</v>
      </c>
      <c r="U415" s="17">
        <v>0.25516354598702801</v>
      </c>
      <c r="V415" s="17">
        <v>0.28494637605136203</v>
      </c>
      <c r="W415" s="17">
        <v>0.17622988613435001</v>
      </c>
      <c r="X415" s="17">
        <v>0.22657629471986801</v>
      </c>
      <c r="Y415" s="17">
        <v>0.22550687892659299</v>
      </c>
      <c r="Z415" s="17"/>
      <c r="AA415" s="17">
        <v>0.33997899242826501</v>
      </c>
      <c r="AB415" s="17">
        <v>0.21232091999772201</v>
      </c>
      <c r="AC415" s="17">
        <v>0.15221902122164099</v>
      </c>
      <c r="AD415" s="17">
        <v>0.28794289477760698</v>
      </c>
      <c r="AE415" s="17">
        <v>0.21338960131440199</v>
      </c>
      <c r="AF415" s="17">
        <v>0.27678215744953</v>
      </c>
      <c r="AG415" s="17">
        <v>0.18563043399554799</v>
      </c>
      <c r="AH415" s="17">
        <v>0.232917109002335</v>
      </c>
      <c r="AI415" s="17">
        <v>0.16200351790585399</v>
      </c>
      <c r="AJ415" s="17">
        <v>0.247678795367134</v>
      </c>
      <c r="AK415" s="17">
        <v>0.22361429951403</v>
      </c>
      <c r="AL415" s="17">
        <v>0.26690860402563399</v>
      </c>
      <c r="AM415" s="17">
        <v>0.17790852032068299</v>
      </c>
      <c r="AN415" s="17">
        <v>0.216629846018392</v>
      </c>
      <c r="AO415" s="17">
        <v>0.233421328889764</v>
      </c>
      <c r="AP415" s="17">
        <v>0.148589713596436</v>
      </c>
      <c r="AQ415" s="17"/>
      <c r="AR415" s="17">
        <v>0.21461076363808601</v>
      </c>
      <c r="AS415" s="17">
        <v>0.22805336274273899</v>
      </c>
      <c r="AT415" s="17"/>
      <c r="AU415" s="17">
        <v>0.216875487376683</v>
      </c>
      <c r="AV415" s="17">
        <v>0.21529108422401</v>
      </c>
      <c r="AW415" s="17"/>
      <c r="AX415" s="17">
        <v>0.29350036827320503</v>
      </c>
      <c r="AY415" s="17">
        <v>0.196699352917797</v>
      </c>
      <c r="AZ415" s="17"/>
      <c r="BA415" s="17">
        <v>0.22235128289762601</v>
      </c>
      <c r="BB415" s="17">
        <v>0.23205520207286601</v>
      </c>
      <c r="BC415" s="17">
        <v>0.18545942452970501</v>
      </c>
      <c r="BD415" s="17"/>
      <c r="BE415" s="17">
        <v>0.16922026483406799</v>
      </c>
      <c r="BF415" s="17">
        <v>0.28946311223791998</v>
      </c>
      <c r="BG415" s="17">
        <v>0.34704665273149199</v>
      </c>
    </row>
    <row r="416" spans="2:59" x14ac:dyDescent="0.3">
      <c r="B416" t="s">
        <v>173</v>
      </c>
      <c r="C416" s="17">
        <v>0.22654600751078999</v>
      </c>
      <c r="D416" s="17">
        <v>0.206362138490046</v>
      </c>
      <c r="E416" s="17">
        <v>0.24562669901595999</v>
      </c>
      <c r="F416" s="17"/>
      <c r="G416" s="17">
        <v>0.213066875457986</v>
      </c>
      <c r="H416" s="17">
        <v>0.234268559497705</v>
      </c>
      <c r="I416" s="17">
        <v>0.203047415748312</v>
      </c>
      <c r="J416" s="17">
        <v>0.25871756774570598</v>
      </c>
      <c r="K416" s="17"/>
      <c r="L416" s="17">
        <v>0.169167365526778</v>
      </c>
      <c r="M416" s="17">
        <v>0.22772491472630099</v>
      </c>
      <c r="N416" s="17">
        <v>0.23798601789572499</v>
      </c>
      <c r="O416" s="17">
        <v>0.277562360756132</v>
      </c>
      <c r="P416" s="17"/>
      <c r="Q416" s="17">
        <v>0.24044743996212201</v>
      </c>
      <c r="R416" s="17">
        <v>0.2708605230294</v>
      </c>
      <c r="S416" s="17">
        <v>0.224545472843376</v>
      </c>
      <c r="T416" s="17">
        <v>0.23561505929545101</v>
      </c>
      <c r="U416" s="17">
        <v>0.15697785898834099</v>
      </c>
      <c r="V416" s="17">
        <v>0.20868917276750701</v>
      </c>
      <c r="W416" s="17">
        <v>0.23868860682197099</v>
      </c>
      <c r="X416" s="17">
        <v>0.23781148397590701</v>
      </c>
      <c r="Y416" s="17">
        <v>0.197039829412923</v>
      </c>
      <c r="Z416" s="17"/>
      <c r="AA416" s="17">
        <v>0.29047926239166999</v>
      </c>
      <c r="AB416" s="17">
        <v>0.353694683454847</v>
      </c>
      <c r="AC416" s="17">
        <v>0.26135205401095701</v>
      </c>
      <c r="AD416" s="17">
        <v>0.309803695348422</v>
      </c>
      <c r="AE416" s="17">
        <v>0.25574655348375203</v>
      </c>
      <c r="AF416" s="17">
        <v>0.27001065380956502</v>
      </c>
      <c r="AG416" s="17">
        <v>0.22045731932111401</v>
      </c>
      <c r="AH416" s="17">
        <v>0.20176784143738499</v>
      </c>
      <c r="AI416" s="17">
        <v>0.27132437842594698</v>
      </c>
      <c r="AJ416" s="17">
        <v>0.247191264578664</v>
      </c>
      <c r="AK416" s="17">
        <v>0.17421684260287801</v>
      </c>
      <c r="AL416" s="17">
        <v>0.14783193456069099</v>
      </c>
      <c r="AM416" s="17">
        <v>0.202313174171978</v>
      </c>
      <c r="AN416" s="17">
        <v>0.19173804986940299</v>
      </c>
      <c r="AO416" s="17">
        <v>0.21211264216449499</v>
      </c>
      <c r="AP416" s="17">
        <v>0.16268060318045299</v>
      </c>
      <c r="AQ416" s="17"/>
      <c r="AR416" s="17">
        <v>0.244210475241427</v>
      </c>
      <c r="AS416" s="17">
        <v>0.16245529402249401</v>
      </c>
      <c r="AT416" s="17"/>
      <c r="AU416" s="17">
        <v>0.25284911356183198</v>
      </c>
      <c r="AV416" s="17">
        <v>0.21336887484359199</v>
      </c>
      <c r="AW416" s="17"/>
      <c r="AX416" s="17">
        <v>0.235524050170866</v>
      </c>
      <c r="AY416" s="17">
        <v>0.22557504194399899</v>
      </c>
      <c r="AZ416" s="17"/>
      <c r="BA416" s="17">
        <v>0.17710658024137399</v>
      </c>
      <c r="BB416" s="17">
        <v>0.26259515919841597</v>
      </c>
      <c r="BC416" s="17">
        <v>0.25282733538364699</v>
      </c>
      <c r="BD416" s="17"/>
      <c r="BE416" s="17">
        <v>0.19886709080085199</v>
      </c>
      <c r="BF416" s="17">
        <v>0.29143623959510401</v>
      </c>
      <c r="BG416" s="17">
        <v>0.23447535653939799</v>
      </c>
    </row>
    <row r="417" spans="2:59" x14ac:dyDescent="0.3">
      <c r="B417" t="s">
        <v>174</v>
      </c>
      <c r="C417" s="17">
        <v>0.31866267642475699</v>
      </c>
      <c r="D417" s="17">
        <v>0.32473518556876302</v>
      </c>
      <c r="E417" s="17">
        <v>0.31387961981198798</v>
      </c>
      <c r="F417" s="17"/>
      <c r="G417" s="17">
        <v>0.29469562787213499</v>
      </c>
      <c r="H417" s="17">
        <v>0.341070288770222</v>
      </c>
      <c r="I417" s="17">
        <v>0.33882520495171897</v>
      </c>
      <c r="J417" s="17">
        <v>0.29689440705178199</v>
      </c>
      <c r="K417" s="17"/>
      <c r="L417" s="17">
        <v>0.38444706985164001</v>
      </c>
      <c r="M417" s="17">
        <v>0.31628339562744501</v>
      </c>
      <c r="N417" s="17">
        <v>0.29333830178798098</v>
      </c>
      <c r="O417" s="17">
        <v>0.271139568811399</v>
      </c>
      <c r="P417" s="17"/>
      <c r="Q417" s="17">
        <v>0.30616473099244401</v>
      </c>
      <c r="R417" s="17">
        <v>0.30292965176910802</v>
      </c>
      <c r="S417" s="17">
        <v>0.34402286279233502</v>
      </c>
      <c r="T417" s="17">
        <v>0.36751557789592698</v>
      </c>
      <c r="U417" s="17">
        <v>0.39996100528300998</v>
      </c>
      <c r="V417" s="17">
        <v>0.31339201071989298</v>
      </c>
      <c r="W417" s="17">
        <v>0.30578246934139602</v>
      </c>
      <c r="X417" s="17">
        <v>0.20907179619529601</v>
      </c>
      <c r="Y417" s="17">
        <v>0.292343285070367</v>
      </c>
      <c r="Z417" s="17"/>
      <c r="AA417" s="17">
        <v>0.105949714075552</v>
      </c>
      <c r="AB417" s="17">
        <v>0.189218968774679</v>
      </c>
      <c r="AC417" s="17">
        <v>0.45162622226249899</v>
      </c>
      <c r="AD417" s="17">
        <v>0.21270425265300999</v>
      </c>
      <c r="AE417" s="17">
        <v>0.29730629848235801</v>
      </c>
      <c r="AF417" s="17">
        <v>0.26340535595845899</v>
      </c>
      <c r="AG417" s="17">
        <v>0.38860921359425998</v>
      </c>
      <c r="AH417" s="17">
        <v>0.289222976876578</v>
      </c>
      <c r="AI417" s="17">
        <v>0.29878105465122401</v>
      </c>
      <c r="AJ417" s="17">
        <v>0.27712281088617902</v>
      </c>
      <c r="AK417" s="17">
        <v>0.36939967612256502</v>
      </c>
      <c r="AL417" s="17">
        <v>0.32093083986086401</v>
      </c>
      <c r="AM417" s="17">
        <v>0.34208487302725799</v>
      </c>
      <c r="AN417" s="17">
        <v>0.34023835549641102</v>
      </c>
      <c r="AO417" s="17">
        <v>0.35830465085151703</v>
      </c>
      <c r="AP417" s="17">
        <v>0.38019738433927602</v>
      </c>
      <c r="AQ417" s="17"/>
      <c r="AR417" s="17">
        <v>0.31623338852696498</v>
      </c>
      <c r="AS417" s="17">
        <v>0.327476686391663</v>
      </c>
      <c r="AT417" s="17"/>
      <c r="AU417" s="17">
        <v>0.28121300174250002</v>
      </c>
      <c r="AV417" s="17">
        <v>0.33896960792967301</v>
      </c>
      <c r="AW417" s="17"/>
      <c r="AX417" s="17">
        <v>0.23888546579375899</v>
      </c>
      <c r="AY417" s="17">
        <v>0.33908532427461002</v>
      </c>
      <c r="AZ417" s="17"/>
      <c r="BA417" s="17">
        <v>0.31002261245000601</v>
      </c>
      <c r="BB417" s="17">
        <v>0.31405423947059802</v>
      </c>
      <c r="BC417" s="17">
        <v>0.34105875527350799</v>
      </c>
      <c r="BD417" s="17"/>
      <c r="BE417" s="17">
        <v>0.35823421974766501</v>
      </c>
      <c r="BF417" s="17">
        <v>0.28120865324889999</v>
      </c>
      <c r="BG417" s="17">
        <v>0.15226742956731101</v>
      </c>
    </row>
    <row r="418" spans="2:59" x14ac:dyDescent="0.3">
      <c r="B418" t="s">
        <v>175</v>
      </c>
      <c r="C418" s="17">
        <v>0.12937648527290099</v>
      </c>
      <c r="D418" s="17">
        <v>0.14609907892458701</v>
      </c>
      <c r="E418" s="17">
        <v>0.112170886987066</v>
      </c>
      <c r="F418" s="17"/>
      <c r="G418" s="17">
        <v>0.15068915612381001</v>
      </c>
      <c r="H418" s="17">
        <v>0.112945584907788</v>
      </c>
      <c r="I418" s="17">
        <v>0.135131310152038</v>
      </c>
      <c r="J418" s="17">
        <v>0.120526108066584</v>
      </c>
      <c r="K418" s="17"/>
      <c r="L418" s="17">
        <v>0.16976886518088</v>
      </c>
      <c r="M418" s="17">
        <v>0.125340267169743</v>
      </c>
      <c r="N418" s="17">
        <v>0.11838786250624</v>
      </c>
      <c r="O418" s="17">
        <v>9.9951835128384597E-2</v>
      </c>
      <c r="P418" s="17"/>
      <c r="Q418" s="17">
        <v>0.166938754020373</v>
      </c>
      <c r="R418" s="17">
        <v>0.12763748069102801</v>
      </c>
      <c r="S418" s="17">
        <v>0.128505770285197</v>
      </c>
      <c r="T418" s="17">
        <v>7.4161588092891903E-2</v>
      </c>
      <c r="U418" s="17">
        <v>9.75019279812116E-2</v>
      </c>
      <c r="V418" s="17">
        <v>0.104846961060791</v>
      </c>
      <c r="W418" s="17">
        <v>0.137921828524187</v>
      </c>
      <c r="X418" s="17">
        <v>0.146439053131109</v>
      </c>
      <c r="Y418" s="17">
        <v>0.160624107744921</v>
      </c>
      <c r="Z418" s="17"/>
      <c r="AA418" s="17">
        <v>4.32690433696932E-2</v>
      </c>
      <c r="AB418" s="17">
        <v>0.134148944261689</v>
      </c>
      <c r="AC418" s="17">
        <v>5.4253756302697402E-2</v>
      </c>
      <c r="AD418" s="17">
        <v>7.8408774642958007E-2</v>
      </c>
      <c r="AE418" s="17">
        <v>8.9690521116701602E-2</v>
      </c>
      <c r="AF418" s="17">
        <v>0.121548092952782</v>
      </c>
      <c r="AG418" s="17">
        <v>7.1677419240811294E-2</v>
      </c>
      <c r="AH418" s="17">
        <v>0.111503608036709</v>
      </c>
      <c r="AI418" s="17">
        <v>0.18066384998510601</v>
      </c>
      <c r="AJ418" s="17">
        <v>0.11934162716361101</v>
      </c>
      <c r="AK418" s="17">
        <v>0.152796771377436</v>
      </c>
      <c r="AL418" s="17">
        <v>0.14171528738366701</v>
      </c>
      <c r="AM418" s="17">
        <v>0.15777666431257001</v>
      </c>
      <c r="AN418" s="17">
        <v>0.212208670039255</v>
      </c>
      <c r="AO418" s="17">
        <v>0.13008153693857399</v>
      </c>
      <c r="AP418" s="17">
        <v>0.21816441816246901</v>
      </c>
      <c r="AQ418" s="17"/>
      <c r="AR418" s="17">
        <v>0.117075689334872</v>
      </c>
      <c r="AS418" s="17">
        <v>0.174006575472273</v>
      </c>
      <c r="AT418" s="17"/>
      <c r="AU418" s="17">
        <v>0.113696632056317</v>
      </c>
      <c r="AV418" s="17">
        <v>0.138534572417154</v>
      </c>
      <c r="AW418" s="17"/>
      <c r="AX418" s="17">
        <v>6.1962808130302603E-2</v>
      </c>
      <c r="AY418" s="17">
        <v>0.14788336552501599</v>
      </c>
      <c r="AZ418" s="17"/>
      <c r="BA418" s="17">
        <v>0.172803599467198</v>
      </c>
      <c r="BB418" s="17">
        <v>0.11136970125962101</v>
      </c>
      <c r="BC418" s="17">
        <v>8.3999873316826706E-2</v>
      </c>
      <c r="BD418" s="17"/>
      <c r="BE418" s="17">
        <v>0.180833647690468</v>
      </c>
      <c r="BF418" s="17">
        <v>4.1153250930072903E-2</v>
      </c>
      <c r="BG418" s="17">
        <v>2.3780069917687899E-2</v>
      </c>
    </row>
    <row r="419" spans="2:59" x14ac:dyDescent="0.3">
      <c r="B419" t="s">
        <v>83</v>
      </c>
      <c r="C419" s="17">
        <v>3.4929010618514202E-2</v>
      </c>
      <c r="D419" s="17">
        <v>4.0361168519510403E-2</v>
      </c>
      <c r="E419" s="17">
        <v>2.9650452483018799E-2</v>
      </c>
      <c r="F419" s="17"/>
      <c r="G419" s="17">
        <v>6.9661917263648995E-2</v>
      </c>
      <c r="H419" s="17">
        <v>2.1648005346921899E-2</v>
      </c>
      <c r="I419" s="17">
        <v>2.6684087945427801E-2</v>
      </c>
      <c r="J419" s="17">
        <v>2.1021389658061902E-2</v>
      </c>
      <c r="K419" s="17"/>
      <c r="L419" s="17">
        <v>8.7737775161575004E-3</v>
      </c>
      <c r="M419" s="17">
        <v>3.2501996076080501E-2</v>
      </c>
      <c r="N419" s="17">
        <v>3.9990162778772403E-2</v>
      </c>
      <c r="O419" s="17">
        <v>6.1259637118110603E-2</v>
      </c>
      <c r="P419" s="17"/>
      <c r="Q419" s="17">
        <v>1.0963777146052499E-2</v>
      </c>
      <c r="R419" s="17">
        <v>2.94726277603534E-2</v>
      </c>
      <c r="S419" s="17">
        <v>5.6723883800156097E-2</v>
      </c>
      <c r="T419" s="17">
        <v>5.6266552381277299E-2</v>
      </c>
      <c r="U419" s="17">
        <v>5.3915412441218301E-2</v>
      </c>
      <c r="V419" s="17">
        <v>3.2656223433781099E-2</v>
      </c>
      <c r="W419" s="17">
        <v>3.4054072158156701E-2</v>
      </c>
      <c r="X419" s="17">
        <v>3.2064702308168103E-2</v>
      </c>
      <c r="Y419" s="17">
        <v>2.66045972390676E-2</v>
      </c>
      <c r="Z419" s="17"/>
      <c r="AA419" s="17">
        <v>0.22032298773482101</v>
      </c>
      <c r="AB419" s="17">
        <v>0</v>
      </c>
      <c r="AC419" s="17">
        <v>1.57959525923408E-2</v>
      </c>
      <c r="AD419" s="17">
        <v>3.1797312152249603E-2</v>
      </c>
      <c r="AE419" s="17">
        <v>5.6451752644935599E-2</v>
      </c>
      <c r="AF419" s="17">
        <v>2.26915280766182E-2</v>
      </c>
      <c r="AG419" s="17">
        <v>4.5236745681633501E-2</v>
      </c>
      <c r="AH419" s="17">
        <v>4.73123707044232E-2</v>
      </c>
      <c r="AI419" s="17">
        <v>3.6044404052375599E-2</v>
      </c>
      <c r="AJ419" s="17">
        <v>4.81000534470735E-2</v>
      </c>
      <c r="AK419" s="17">
        <v>3.4727053725422001E-2</v>
      </c>
      <c r="AL419" s="17">
        <v>3.0086639979961801E-2</v>
      </c>
      <c r="AM419" s="17">
        <v>3.0123879757963899E-2</v>
      </c>
      <c r="AN419" s="17">
        <v>0</v>
      </c>
      <c r="AO419" s="17">
        <v>0</v>
      </c>
      <c r="AP419" s="17">
        <v>1.8732544645945499E-2</v>
      </c>
      <c r="AQ419" s="17"/>
      <c r="AR419" s="17">
        <v>3.8015215495422201E-2</v>
      </c>
      <c r="AS419" s="17">
        <v>2.37315561835281E-2</v>
      </c>
      <c r="AT419" s="17"/>
      <c r="AU419" s="17">
        <v>3.0302619451673E-2</v>
      </c>
      <c r="AV419" s="17">
        <v>3.6801162246728199E-2</v>
      </c>
      <c r="AW419" s="17"/>
      <c r="AX419" s="17">
        <v>5.2121514368069798E-2</v>
      </c>
      <c r="AY419" s="17">
        <v>3.1351245174053001E-2</v>
      </c>
      <c r="AZ419" s="17"/>
      <c r="BA419" s="17">
        <v>2.73581837713389E-2</v>
      </c>
      <c r="BB419" s="17">
        <v>3.5120853539862197E-2</v>
      </c>
      <c r="BC419" s="17">
        <v>4.7649948792462898E-2</v>
      </c>
      <c r="BD419" s="17"/>
      <c r="BE419" s="17">
        <v>2.9608644969038499E-2</v>
      </c>
      <c r="BF419" s="17">
        <v>3.6063048705230298E-2</v>
      </c>
      <c r="BG419" s="17">
        <v>6.8237340222251502E-2</v>
      </c>
    </row>
    <row r="420" spans="2:59" x14ac:dyDescent="0.3">
      <c r="B420" t="s">
        <v>176</v>
      </c>
      <c r="C420" s="17">
        <v>0.29048582017303798</v>
      </c>
      <c r="D420" s="17">
        <v>0.282442428497094</v>
      </c>
      <c r="E420" s="17">
        <v>0.29867234170196699</v>
      </c>
      <c r="F420" s="17"/>
      <c r="G420" s="17">
        <v>0.27188642328241902</v>
      </c>
      <c r="H420" s="17">
        <v>0.29006756147736301</v>
      </c>
      <c r="I420" s="17">
        <v>0.29631198120250302</v>
      </c>
      <c r="J420" s="17">
        <v>0.302840527477866</v>
      </c>
      <c r="K420" s="17"/>
      <c r="L420" s="17">
        <v>0.26784292192454501</v>
      </c>
      <c r="M420" s="17">
        <v>0.29814942640043002</v>
      </c>
      <c r="N420" s="17">
        <v>0.31029765503128198</v>
      </c>
      <c r="O420" s="17">
        <v>0.29008659818597399</v>
      </c>
      <c r="P420" s="17"/>
      <c r="Q420" s="17">
        <v>0.275485297879008</v>
      </c>
      <c r="R420" s="17">
        <v>0.26909971675011102</v>
      </c>
      <c r="S420" s="17">
        <v>0.24620201027893501</v>
      </c>
      <c r="T420" s="17">
        <v>0.266441222334453</v>
      </c>
      <c r="U420" s="17">
        <v>0.29164379530621898</v>
      </c>
      <c r="V420" s="17">
        <v>0.34041563201802699</v>
      </c>
      <c r="W420" s="17">
        <v>0.28355302315428899</v>
      </c>
      <c r="X420" s="17">
        <v>0.37461296438952002</v>
      </c>
      <c r="Y420" s="17">
        <v>0.323388180532722</v>
      </c>
      <c r="Z420" s="17"/>
      <c r="AA420" s="17">
        <v>0.33997899242826501</v>
      </c>
      <c r="AB420" s="17">
        <v>0.32293740350878503</v>
      </c>
      <c r="AC420" s="17">
        <v>0.21697201483150599</v>
      </c>
      <c r="AD420" s="17">
        <v>0.36728596520335999</v>
      </c>
      <c r="AE420" s="17">
        <v>0.300804874272253</v>
      </c>
      <c r="AF420" s="17">
        <v>0.32234436920257598</v>
      </c>
      <c r="AG420" s="17">
        <v>0.27401930216218101</v>
      </c>
      <c r="AH420" s="17">
        <v>0.35019320294490502</v>
      </c>
      <c r="AI420" s="17">
        <v>0.21318631288534701</v>
      </c>
      <c r="AJ420" s="17">
        <v>0.30824424392447303</v>
      </c>
      <c r="AK420" s="17">
        <v>0.26885965617169799</v>
      </c>
      <c r="AL420" s="17">
        <v>0.35943529821481601</v>
      </c>
      <c r="AM420" s="17">
        <v>0.26770140873023002</v>
      </c>
      <c r="AN420" s="17">
        <v>0.25581492459493099</v>
      </c>
      <c r="AO420" s="17">
        <v>0.29950117004541399</v>
      </c>
      <c r="AP420" s="17">
        <v>0.22022504967185699</v>
      </c>
      <c r="AQ420" s="17"/>
      <c r="AR420" s="17">
        <v>0.28446523140131402</v>
      </c>
      <c r="AS420" s="17">
        <v>0.31232988793004202</v>
      </c>
      <c r="AT420" s="17"/>
      <c r="AU420" s="17">
        <v>0.32193863318767801</v>
      </c>
      <c r="AV420" s="17">
        <v>0.272325782562853</v>
      </c>
      <c r="AW420" s="17"/>
      <c r="AX420" s="17">
        <v>0.41150616153700298</v>
      </c>
      <c r="AY420" s="17">
        <v>0.25610502308232203</v>
      </c>
      <c r="AZ420" s="17"/>
      <c r="BA420" s="17">
        <v>0.312709024070083</v>
      </c>
      <c r="BB420" s="17">
        <v>0.27686004653150198</v>
      </c>
      <c r="BC420" s="17">
        <v>0.27446408723355498</v>
      </c>
      <c r="BD420" s="17"/>
      <c r="BE420" s="17">
        <v>0.23245639679197599</v>
      </c>
      <c r="BF420" s="17">
        <v>0.35013880752069199</v>
      </c>
      <c r="BG420" s="17">
        <v>0.52123980375335199</v>
      </c>
    </row>
    <row r="421" spans="2:59" x14ac:dyDescent="0.3">
      <c r="B421" t="s">
        <v>177</v>
      </c>
      <c r="C421" s="17">
        <v>0.44803916169765801</v>
      </c>
      <c r="D421" s="17">
        <v>0.47083426449334898</v>
      </c>
      <c r="E421" s="17">
        <v>0.42605050679905399</v>
      </c>
      <c r="F421" s="17"/>
      <c r="G421" s="17">
        <v>0.445384783995945</v>
      </c>
      <c r="H421" s="17">
        <v>0.45401587367801</v>
      </c>
      <c r="I421" s="17">
        <v>0.47395651510375703</v>
      </c>
      <c r="J421" s="17">
        <v>0.41742051511836598</v>
      </c>
      <c r="K421" s="17"/>
      <c r="L421" s="17">
        <v>0.55421593503251998</v>
      </c>
      <c r="M421" s="17">
        <v>0.44162366279718801</v>
      </c>
      <c r="N421" s="17">
        <v>0.41172616429422099</v>
      </c>
      <c r="O421" s="17">
        <v>0.37109140393978401</v>
      </c>
      <c r="P421" s="17"/>
      <c r="Q421" s="17">
        <v>0.47310348501281702</v>
      </c>
      <c r="R421" s="17">
        <v>0.430567132460136</v>
      </c>
      <c r="S421" s="17">
        <v>0.47252863307753201</v>
      </c>
      <c r="T421" s="17">
        <v>0.44167716598881901</v>
      </c>
      <c r="U421" s="17">
        <v>0.49746293326422197</v>
      </c>
      <c r="V421" s="17">
        <v>0.41823897178068498</v>
      </c>
      <c r="W421" s="17">
        <v>0.44370429786558302</v>
      </c>
      <c r="X421" s="17">
        <v>0.35551084932640398</v>
      </c>
      <c r="Y421" s="17">
        <v>0.45296739281528797</v>
      </c>
      <c r="Z421" s="17"/>
      <c r="AA421" s="17">
        <v>0.14921875744524499</v>
      </c>
      <c r="AB421" s="17">
        <v>0.32336791303636803</v>
      </c>
      <c r="AC421" s="17">
        <v>0.50587997856519695</v>
      </c>
      <c r="AD421" s="17">
        <v>0.291113027295968</v>
      </c>
      <c r="AE421" s="17">
        <v>0.38699681959906002</v>
      </c>
      <c r="AF421" s="17">
        <v>0.384953448911241</v>
      </c>
      <c r="AG421" s="17">
        <v>0.46028663283507198</v>
      </c>
      <c r="AH421" s="17">
        <v>0.400726584913287</v>
      </c>
      <c r="AI421" s="17">
        <v>0.47944490463632999</v>
      </c>
      <c r="AJ421" s="17">
        <v>0.39646443804978998</v>
      </c>
      <c r="AK421" s="17">
        <v>0.52219644750000105</v>
      </c>
      <c r="AL421" s="17">
        <v>0.46264612724453102</v>
      </c>
      <c r="AM421" s="17">
        <v>0.49986153733982902</v>
      </c>
      <c r="AN421" s="17">
        <v>0.55244702553566605</v>
      </c>
      <c r="AO421" s="17">
        <v>0.48838618779009102</v>
      </c>
      <c r="AP421" s="17">
        <v>0.59836180250174498</v>
      </c>
      <c r="AQ421" s="17"/>
      <c r="AR421" s="17">
        <v>0.43330907786183698</v>
      </c>
      <c r="AS421" s="17">
        <v>0.50148326186393599</v>
      </c>
      <c r="AT421" s="17"/>
      <c r="AU421" s="17">
        <v>0.39490963379881699</v>
      </c>
      <c r="AV421" s="17">
        <v>0.47750418034682701</v>
      </c>
      <c r="AW421" s="17"/>
      <c r="AX421" s="17">
        <v>0.30084827392406199</v>
      </c>
      <c r="AY421" s="17">
        <v>0.48696868979962599</v>
      </c>
      <c r="AZ421" s="17"/>
      <c r="BA421" s="17">
        <v>0.48282621191720398</v>
      </c>
      <c r="BB421" s="17">
        <v>0.42542394073022</v>
      </c>
      <c r="BC421" s="17">
        <v>0.425058628590335</v>
      </c>
      <c r="BD421" s="17"/>
      <c r="BE421" s="17">
        <v>0.53906786743813295</v>
      </c>
      <c r="BF421" s="17">
        <v>0.32236190417897298</v>
      </c>
      <c r="BG421" s="17">
        <v>0.17604749948499901</v>
      </c>
    </row>
    <row r="422" spans="2:59" x14ac:dyDescent="0.3">
      <c r="B422" t="s">
        <v>178</v>
      </c>
      <c r="C422" s="17">
        <v>-0.157553341524619</v>
      </c>
      <c r="D422" s="17">
        <v>-0.188391835996255</v>
      </c>
      <c r="E422" s="17">
        <v>-0.12737816509708699</v>
      </c>
      <c r="F422" s="17"/>
      <c r="G422" s="17">
        <v>-0.17349836071352601</v>
      </c>
      <c r="H422" s="17">
        <v>-0.16394831220064601</v>
      </c>
      <c r="I422" s="17">
        <v>-0.17764453390125401</v>
      </c>
      <c r="J422" s="17">
        <v>-0.11457998764049999</v>
      </c>
      <c r="K422" s="17"/>
      <c r="L422" s="17">
        <v>-0.28637301310797503</v>
      </c>
      <c r="M422" s="17">
        <v>-0.14347423639675899</v>
      </c>
      <c r="N422" s="17">
        <v>-0.101428509262938</v>
      </c>
      <c r="O422" s="17">
        <v>-8.1004805753809694E-2</v>
      </c>
      <c r="P422" s="17"/>
      <c r="Q422" s="17">
        <v>-0.19761818713380899</v>
      </c>
      <c r="R422" s="17">
        <v>-0.16146741571002399</v>
      </c>
      <c r="S422" s="17">
        <v>-0.226326622798597</v>
      </c>
      <c r="T422" s="17">
        <v>-0.17523594365436601</v>
      </c>
      <c r="U422" s="17">
        <v>-0.205819137958003</v>
      </c>
      <c r="V422" s="17">
        <v>-7.7823339762657096E-2</v>
      </c>
      <c r="W422" s="17">
        <v>-0.16015127471129501</v>
      </c>
      <c r="X422" s="17">
        <v>1.9102115063116001E-2</v>
      </c>
      <c r="Y422" s="17">
        <v>-0.129579212282565</v>
      </c>
      <c r="Z422" s="17"/>
      <c r="AA422" s="17">
        <v>0.19076023498302</v>
      </c>
      <c r="AB422" s="17">
        <v>-4.30509527583667E-4</v>
      </c>
      <c r="AC422" s="17">
        <v>-0.28890796373368999</v>
      </c>
      <c r="AD422" s="17">
        <v>7.6172937907392393E-2</v>
      </c>
      <c r="AE422" s="17">
        <v>-8.6191945326807198E-2</v>
      </c>
      <c r="AF422" s="17">
        <v>-6.2609079708665E-2</v>
      </c>
      <c r="AG422" s="17">
        <v>-0.186267330672891</v>
      </c>
      <c r="AH422" s="17">
        <v>-5.0533381968382203E-2</v>
      </c>
      <c r="AI422" s="17">
        <v>-0.26625859175098299</v>
      </c>
      <c r="AJ422" s="17">
        <v>-8.82201941253173E-2</v>
      </c>
      <c r="AK422" s="17">
        <v>-0.253336791328303</v>
      </c>
      <c r="AL422" s="17">
        <v>-0.103210829029714</v>
      </c>
      <c r="AM422" s="17">
        <v>-0.232160128609599</v>
      </c>
      <c r="AN422" s="17">
        <v>-0.296632100940734</v>
      </c>
      <c r="AO422" s="17">
        <v>-0.188885017744677</v>
      </c>
      <c r="AP422" s="17">
        <v>-0.37813675282988701</v>
      </c>
      <c r="AQ422" s="17"/>
      <c r="AR422" s="17">
        <v>-0.14884384646052301</v>
      </c>
      <c r="AS422" s="17">
        <v>-0.189153373933894</v>
      </c>
      <c r="AT422" s="17"/>
      <c r="AU422" s="17">
        <v>-7.29710006111393E-2</v>
      </c>
      <c r="AV422" s="17">
        <v>-0.20517839778397401</v>
      </c>
      <c r="AW422" s="17"/>
      <c r="AX422" s="17">
        <v>0.110657887612941</v>
      </c>
      <c r="AY422" s="17">
        <v>-0.23086366671730399</v>
      </c>
      <c r="AZ422" s="17"/>
      <c r="BA422" s="17">
        <v>-0.17011718784712099</v>
      </c>
      <c r="BB422" s="17">
        <v>-0.14856389419871699</v>
      </c>
      <c r="BC422" s="17">
        <v>-0.15059454135677999</v>
      </c>
      <c r="BD422" s="17"/>
      <c r="BE422" s="17">
        <v>-0.30661147064615701</v>
      </c>
      <c r="BF422" s="17">
        <v>2.77769033417191E-2</v>
      </c>
      <c r="BG422" s="17">
        <v>0.34519230426835301</v>
      </c>
    </row>
    <row r="423" spans="2:59" x14ac:dyDescent="0.3"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</row>
    <row r="424" spans="2:59" x14ac:dyDescent="0.3">
      <c r="B424" s="6" t="s">
        <v>261</v>
      </c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</row>
    <row r="425" spans="2:59" x14ac:dyDescent="0.3">
      <c r="B425" s="24" t="s">
        <v>86</v>
      </c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</row>
    <row r="426" spans="2:59" x14ac:dyDescent="0.3">
      <c r="B426" t="s">
        <v>171</v>
      </c>
      <c r="C426" s="17">
        <v>0.18111821930393299</v>
      </c>
      <c r="D426" s="17">
        <v>0.16733014623367101</v>
      </c>
      <c r="E426" s="17">
        <v>0.194459354517593</v>
      </c>
      <c r="F426" s="17"/>
      <c r="G426" s="17">
        <v>0.131891631498192</v>
      </c>
      <c r="H426" s="17">
        <v>0.181071044858688</v>
      </c>
      <c r="I426" s="17">
        <v>0.18506685992262301</v>
      </c>
      <c r="J426" s="17">
        <v>0.22491469401841099</v>
      </c>
      <c r="K426" s="17"/>
      <c r="L426" s="17">
        <v>0.200396061242478</v>
      </c>
      <c r="M426" s="17">
        <v>0.19307230797988401</v>
      </c>
      <c r="N426" s="17">
        <v>0.158497461306878</v>
      </c>
      <c r="O426" s="17">
        <v>0.16819686512456</v>
      </c>
      <c r="P426" s="17"/>
      <c r="Q426" s="17">
        <v>0.18878286358568799</v>
      </c>
      <c r="R426" s="17">
        <v>0.17601006269740399</v>
      </c>
      <c r="S426" s="17">
        <v>0.156703808366536</v>
      </c>
      <c r="T426" s="17">
        <v>0.177241311545004</v>
      </c>
      <c r="U426" s="17">
        <v>0.17491844937294501</v>
      </c>
      <c r="V426" s="17">
        <v>0.19229280665409701</v>
      </c>
      <c r="W426" s="17">
        <v>0.17051868900196501</v>
      </c>
      <c r="X426" s="17">
        <v>0.16640325417236501</v>
      </c>
      <c r="Y426" s="17">
        <v>0.20957248753588001</v>
      </c>
      <c r="Z426" s="17"/>
      <c r="AA426" s="17">
        <v>0.20688993994932101</v>
      </c>
      <c r="AB426" s="17">
        <v>0.31835842139885001</v>
      </c>
      <c r="AC426" s="17">
        <v>0.17993722089497199</v>
      </c>
      <c r="AD426" s="17">
        <v>0.218511270241732</v>
      </c>
      <c r="AE426" s="17">
        <v>0.15222559917272799</v>
      </c>
      <c r="AF426" s="17">
        <v>0.17857779344248501</v>
      </c>
      <c r="AG426" s="17">
        <v>0.171854515767285</v>
      </c>
      <c r="AH426" s="17">
        <v>0.19807097356082001</v>
      </c>
      <c r="AI426" s="17">
        <v>0.20606024848466101</v>
      </c>
      <c r="AJ426" s="17">
        <v>8.9298762739305204E-2</v>
      </c>
      <c r="AK426" s="17">
        <v>0.157720649349714</v>
      </c>
      <c r="AL426" s="17">
        <v>0.22374911623855301</v>
      </c>
      <c r="AM426" s="17">
        <v>0.23521129300778101</v>
      </c>
      <c r="AN426" s="17">
        <v>0.13369040512969499</v>
      </c>
      <c r="AO426" s="17">
        <v>0.18473858596775</v>
      </c>
      <c r="AP426" s="17">
        <v>0.16876620310778201</v>
      </c>
      <c r="AQ426" s="17"/>
      <c r="AR426" s="17">
        <v>0.18642973812758801</v>
      </c>
      <c r="AS426" s="17">
        <v>0.16184681886857499</v>
      </c>
      <c r="AT426" s="17"/>
      <c r="AU426" s="17">
        <v>0.173907895616318</v>
      </c>
      <c r="AV426" s="17">
        <v>0.18131981235160899</v>
      </c>
      <c r="AW426" s="17"/>
      <c r="AX426" s="17">
        <v>0.21687489742254801</v>
      </c>
      <c r="AY426" s="17">
        <v>0.17099476381149201</v>
      </c>
      <c r="AZ426" s="17"/>
      <c r="BA426" s="17">
        <v>0.174790458213607</v>
      </c>
      <c r="BB426" s="17">
        <v>0.17879768225828899</v>
      </c>
      <c r="BC426" s="17">
        <v>0.19579942480180301</v>
      </c>
      <c r="BD426" s="17"/>
      <c r="BE426" s="17">
        <v>0.15948462614469</v>
      </c>
      <c r="BF426" s="17">
        <v>0.18451048863825201</v>
      </c>
      <c r="BG426" s="17">
        <v>0.31997285847787099</v>
      </c>
    </row>
    <row r="427" spans="2:59" x14ac:dyDescent="0.3">
      <c r="B427" t="s">
        <v>172</v>
      </c>
      <c r="C427" s="17">
        <v>0.41706214513698803</v>
      </c>
      <c r="D427" s="17">
        <v>0.38252093710452101</v>
      </c>
      <c r="E427" s="17">
        <v>0.45031972460290398</v>
      </c>
      <c r="F427" s="17"/>
      <c r="G427" s="17">
        <v>0.40245789103859902</v>
      </c>
      <c r="H427" s="17">
        <v>0.415943066980765</v>
      </c>
      <c r="I427" s="17">
        <v>0.40768685220122403</v>
      </c>
      <c r="J427" s="17">
        <v>0.44310922388370799</v>
      </c>
      <c r="K427" s="17"/>
      <c r="L427" s="17">
        <v>0.40507667045434198</v>
      </c>
      <c r="M427" s="17">
        <v>0.40305253690208198</v>
      </c>
      <c r="N427" s="17">
        <v>0.413416569550209</v>
      </c>
      <c r="O427" s="17">
        <v>0.44856669099935398</v>
      </c>
      <c r="P427" s="17"/>
      <c r="Q427" s="17">
        <v>0.368658033995583</v>
      </c>
      <c r="R427" s="17">
        <v>0.47475411276145402</v>
      </c>
      <c r="S427" s="17">
        <v>0.40539860809948502</v>
      </c>
      <c r="T427" s="17">
        <v>0.380463986071088</v>
      </c>
      <c r="U427" s="17">
        <v>0.45046919812776198</v>
      </c>
      <c r="V427" s="17">
        <v>0.44334054630793501</v>
      </c>
      <c r="W427" s="17">
        <v>0.39370749469515698</v>
      </c>
      <c r="X427" s="17">
        <v>0.46713231231700397</v>
      </c>
      <c r="Y427" s="17">
        <v>0.40074523041688298</v>
      </c>
      <c r="Z427" s="17"/>
      <c r="AA427" s="17">
        <v>0.28270488017885398</v>
      </c>
      <c r="AB427" s="17">
        <v>0.49127861193677602</v>
      </c>
      <c r="AC427" s="17">
        <v>0.39051850990555897</v>
      </c>
      <c r="AD427" s="17">
        <v>0.47560031634403899</v>
      </c>
      <c r="AE427" s="17">
        <v>0.41213210513548798</v>
      </c>
      <c r="AF427" s="17">
        <v>0.44318561649557198</v>
      </c>
      <c r="AG427" s="17">
        <v>0.45085286312010198</v>
      </c>
      <c r="AH427" s="17">
        <v>0.38688306577537501</v>
      </c>
      <c r="AI427" s="17">
        <v>0.39380422036505203</v>
      </c>
      <c r="AJ427" s="17">
        <v>0.44780074336563003</v>
      </c>
      <c r="AK427" s="17">
        <v>0.40408236442812701</v>
      </c>
      <c r="AL427" s="17">
        <v>0.40964443970925002</v>
      </c>
      <c r="AM427" s="17">
        <v>0.349796725063373</v>
      </c>
      <c r="AN427" s="17">
        <v>0.50549362576315304</v>
      </c>
      <c r="AO427" s="17">
        <v>0.39321422325784999</v>
      </c>
      <c r="AP427" s="17">
        <v>0.38083126741315698</v>
      </c>
      <c r="AQ427" s="17"/>
      <c r="AR427" s="17">
        <v>0.425958059060629</v>
      </c>
      <c r="AS427" s="17">
        <v>0.38478574263278198</v>
      </c>
      <c r="AT427" s="17"/>
      <c r="AU427" s="17">
        <v>0.43630790924912799</v>
      </c>
      <c r="AV427" s="17">
        <v>0.40973371223005101</v>
      </c>
      <c r="AW427" s="17"/>
      <c r="AX427" s="17">
        <v>0.445126285115995</v>
      </c>
      <c r="AY427" s="17">
        <v>0.40859712649990898</v>
      </c>
      <c r="AZ427" s="17"/>
      <c r="BA427" s="17">
        <v>0.423996689450298</v>
      </c>
      <c r="BB427" s="17">
        <v>0.40292941431772</v>
      </c>
      <c r="BC427" s="17">
        <v>0.42818895553806602</v>
      </c>
      <c r="BD427" s="17"/>
      <c r="BE427" s="17">
        <v>0.383407785750491</v>
      </c>
      <c r="BF427" s="17">
        <v>0.48578834540742599</v>
      </c>
      <c r="BG427" s="17">
        <v>0.45521860296100197</v>
      </c>
    </row>
    <row r="428" spans="2:59" x14ac:dyDescent="0.3">
      <c r="B428" t="s">
        <v>173</v>
      </c>
      <c r="C428" s="17">
        <v>0.24774240004194401</v>
      </c>
      <c r="D428" s="17">
        <v>0.291867083009548</v>
      </c>
      <c r="E428" s="17">
        <v>0.204721554737716</v>
      </c>
      <c r="F428" s="17"/>
      <c r="G428" s="17">
        <v>0.26874365537172501</v>
      </c>
      <c r="H428" s="17">
        <v>0.24463403738297801</v>
      </c>
      <c r="I428" s="17">
        <v>0.24676921424431</v>
      </c>
      <c r="J428" s="17">
        <v>0.232918129567487</v>
      </c>
      <c r="K428" s="17"/>
      <c r="L428" s="17">
        <v>0.22709655536009701</v>
      </c>
      <c r="M428" s="17">
        <v>0.24161208513587601</v>
      </c>
      <c r="N428" s="17">
        <v>0.26939063423321602</v>
      </c>
      <c r="O428" s="17">
        <v>0.25580692619323597</v>
      </c>
      <c r="P428" s="17"/>
      <c r="Q428" s="17">
        <v>0.247996139874188</v>
      </c>
      <c r="R428" s="17">
        <v>0.21331009370285001</v>
      </c>
      <c r="S428" s="17">
        <v>0.29210161421309599</v>
      </c>
      <c r="T428" s="17">
        <v>0.30049609539414901</v>
      </c>
      <c r="U428" s="17">
        <v>0.23734768513528301</v>
      </c>
      <c r="V428" s="17">
        <v>0.226899914690428</v>
      </c>
      <c r="W428" s="17">
        <v>0.28774081861876699</v>
      </c>
      <c r="X428" s="17">
        <v>0.16478743755487901</v>
      </c>
      <c r="Y428" s="17">
        <v>0.23541568558655901</v>
      </c>
      <c r="Z428" s="17"/>
      <c r="AA428" s="17">
        <v>0.29008219213700398</v>
      </c>
      <c r="AB428" s="17">
        <v>0.15409014093858001</v>
      </c>
      <c r="AC428" s="17">
        <v>0.34996981217455397</v>
      </c>
      <c r="AD428" s="17">
        <v>0.23819609608435599</v>
      </c>
      <c r="AE428" s="17">
        <v>0.24083449880027899</v>
      </c>
      <c r="AF428" s="17">
        <v>0.232767240751106</v>
      </c>
      <c r="AG428" s="17">
        <v>0.25430497796106899</v>
      </c>
      <c r="AH428" s="17">
        <v>0.24339919604954799</v>
      </c>
      <c r="AI428" s="17">
        <v>0.26101468243585202</v>
      </c>
      <c r="AJ428" s="17">
        <v>0.22800012226203101</v>
      </c>
      <c r="AK428" s="17">
        <v>0.25698367852722198</v>
      </c>
      <c r="AL428" s="17">
        <v>0.25008709480146801</v>
      </c>
      <c r="AM428" s="17">
        <v>0.25925044244419299</v>
      </c>
      <c r="AN428" s="17">
        <v>0.22509864475719499</v>
      </c>
      <c r="AO428" s="17">
        <v>0.19927048936618599</v>
      </c>
      <c r="AP428" s="17">
        <v>0.26798386619165698</v>
      </c>
      <c r="AQ428" s="17"/>
      <c r="AR428" s="17">
        <v>0.24626944281280699</v>
      </c>
      <c r="AS428" s="17">
        <v>0.25308662445858898</v>
      </c>
      <c r="AT428" s="17"/>
      <c r="AU428" s="17">
        <v>0.22315246044343801</v>
      </c>
      <c r="AV428" s="17">
        <v>0.26077196942648501</v>
      </c>
      <c r="AW428" s="17"/>
      <c r="AX428" s="17">
        <v>0.20366107490945801</v>
      </c>
      <c r="AY428" s="17">
        <v>0.26067691523540798</v>
      </c>
      <c r="AZ428" s="17"/>
      <c r="BA428" s="17">
        <v>0.21439358578869</v>
      </c>
      <c r="BB428" s="17">
        <v>0.29539234869889303</v>
      </c>
      <c r="BC428" s="17">
        <v>0.22738875800257799</v>
      </c>
      <c r="BD428" s="17"/>
      <c r="BE428" s="17">
        <v>0.27131690658880703</v>
      </c>
      <c r="BF428" s="17">
        <v>0.22534763616477299</v>
      </c>
      <c r="BG428" s="17">
        <v>0.14884261486580999</v>
      </c>
    </row>
    <row r="429" spans="2:59" x14ac:dyDescent="0.3">
      <c r="B429" t="s">
        <v>174</v>
      </c>
      <c r="C429" s="17">
        <v>9.5504892416044096E-2</v>
      </c>
      <c r="D429" s="17">
        <v>8.9540919899561103E-2</v>
      </c>
      <c r="E429" s="17">
        <v>0.10183529758181201</v>
      </c>
      <c r="F429" s="17"/>
      <c r="G429" s="17">
        <v>0.110136066986796</v>
      </c>
      <c r="H429" s="17">
        <v>0.108921089699875</v>
      </c>
      <c r="I429" s="17">
        <v>0.10531707738381201</v>
      </c>
      <c r="J429" s="17">
        <v>5.6409355612202498E-2</v>
      </c>
      <c r="K429" s="17"/>
      <c r="L429" s="17">
        <v>0.12524388780220799</v>
      </c>
      <c r="M429" s="17">
        <v>0.10524351463914899</v>
      </c>
      <c r="N429" s="17">
        <v>8.2537192840142506E-2</v>
      </c>
      <c r="O429" s="17">
        <v>6.4940150933802093E-2</v>
      </c>
      <c r="P429" s="17"/>
      <c r="Q429" s="17">
        <v>0.123635885587374</v>
      </c>
      <c r="R429" s="17">
        <v>8.0863631691206597E-2</v>
      </c>
      <c r="S429" s="17">
        <v>8.9952743425090506E-2</v>
      </c>
      <c r="T429" s="17">
        <v>8.2815888505147095E-2</v>
      </c>
      <c r="U429" s="17">
        <v>9.7070560850708296E-2</v>
      </c>
      <c r="V429" s="17">
        <v>8.4340979883123501E-2</v>
      </c>
      <c r="W429" s="17">
        <v>7.6566455265103806E-2</v>
      </c>
      <c r="X429" s="17">
        <v>0.14122032009388999</v>
      </c>
      <c r="Y429" s="17">
        <v>9.8509577552719205E-2</v>
      </c>
      <c r="Z429" s="17"/>
      <c r="AA429" s="17">
        <v>0</v>
      </c>
      <c r="AB429" s="17">
        <v>3.62728257257936E-2</v>
      </c>
      <c r="AC429" s="17">
        <v>3.9651787246101598E-2</v>
      </c>
      <c r="AD429" s="17">
        <v>5.53583870781112E-2</v>
      </c>
      <c r="AE429" s="17">
        <v>0.15178632606574399</v>
      </c>
      <c r="AF429" s="17">
        <v>6.1913282582404403E-2</v>
      </c>
      <c r="AG429" s="17">
        <v>8.7389029891192196E-2</v>
      </c>
      <c r="AH429" s="17">
        <v>0.113134401631461</v>
      </c>
      <c r="AI429" s="17">
        <v>8.9329107034338398E-2</v>
      </c>
      <c r="AJ429" s="17">
        <v>0.105428641665519</v>
      </c>
      <c r="AK429" s="17">
        <v>0.11705100782977999</v>
      </c>
      <c r="AL429" s="17">
        <v>5.7402901260848398E-2</v>
      </c>
      <c r="AM429" s="17">
        <v>9.8934571661224005E-2</v>
      </c>
      <c r="AN429" s="17">
        <v>7.9242867367628103E-2</v>
      </c>
      <c r="AO429" s="17">
        <v>0.152642645606309</v>
      </c>
      <c r="AP429" s="17">
        <v>0.13527720962752901</v>
      </c>
      <c r="AQ429" s="17"/>
      <c r="AR429" s="17">
        <v>8.4000619729192399E-2</v>
      </c>
      <c r="AS429" s="17">
        <v>0.13724501478528101</v>
      </c>
      <c r="AT429" s="17"/>
      <c r="AU429" s="17">
        <v>0.11224081941302599</v>
      </c>
      <c r="AV429" s="17">
        <v>8.7426205711473901E-2</v>
      </c>
      <c r="AW429" s="17"/>
      <c r="AX429" s="17">
        <v>6.5797286497687096E-2</v>
      </c>
      <c r="AY429" s="17">
        <v>0.10326317022374</v>
      </c>
      <c r="AZ429" s="17"/>
      <c r="BA429" s="17">
        <v>0.123660127377459</v>
      </c>
      <c r="BB429" s="17">
        <v>6.8568332519449604E-2</v>
      </c>
      <c r="BC429" s="17">
        <v>9.0994450150745906E-2</v>
      </c>
      <c r="BD429" s="17"/>
      <c r="BE429" s="17">
        <v>0.11993153589795399</v>
      </c>
      <c r="BF429" s="17">
        <v>6.0640156813068703E-2</v>
      </c>
      <c r="BG429" s="17">
        <v>2.5715568496451E-2</v>
      </c>
    </row>
    <row r="430" spans="2:59" x14ac:dyDescent="0.3">
      <c r="B430" t="s">
        <v>175</v>
      </c>
      <c r="C430" s="17">
        <v>2.8072026538523798E-2</v>
      </c>
      <c r="D430" s="17">
        <v>3.4290112842137198E-2</v>
      </c>
      <c r="E430" s="17">
        <v>2.1982151377468999E-2</v>
      </c>
      <c r="F430" s="17"/>
      <c r="G430" s="17">
        <v>4.3223884165542098E-2</v>
      </c>
      <c r="H430" s="17">
        <v>1.54406676620452E-2</v>
      </c>
      <c r="I430" s="17">
        <v>3.4564444735371597E-2</v>
      </c>
      <c r="J430" s="17">
        <v>1.9758981006006902E-2</v>
      </c>
      <c r="K430" s="17"/>
      <c r="L430" s="17">
        <v>2.3379845372374902E-2</v>
      </c>
      <c r="M430" s="17">
        <v>3.50812113826693E-2</v>
      </c>
      <c r="N430" s="17">
        <v>3.4428689296795802E-2</v>
      </c>
      <c r="O430" s="17">
        <v>2.0316944793207E-2</v>
      </c>
      <c r="P430" s="17"/>
      <c r="Q430" s="17">
        <v>4.3559741500629599E-2</v>
      </c>
      <c r="R430" s="17">
        <v>2.4655375016555601E-2</v>
      </c>
      <c r="S430" s="17">
        <v>2.6940056204859401E-2</v>
      </c>
      <c r="T430" s="17">
        <v>2.1290760826814002E-2</v>
      </c>
      <c r="U430" s="17">
        <v>7.6424872879892703E-3</v>
      </c>
      <c r="V430" s="17">
        <v>1.7615899527240401E-2</v>
      </c>
      <c r="W430" s="17">
        <v>3.5325441036409097E-2</v>
      </c>
      <c r="X430" s="17">
        <v>4.2728015735929999E-2</v>
      </c>
      <c r="Y430" s="17">
        <v>3.0855153747719698E-2</v>
      </c>
      <c r="Z430" s="17"/>
      <c r="AA430" s="17">
        <v>0</v>
      </c>
      <c r="AB430" s="17">
        <v>0</v>
      </c>
      <c r="AC430" s="17">
        <v>2.4126717186473499E-2</v>
      </c>
      <c r="AD430" s="17">
        <v>0</v>
      </c>
      <c r="AE430" s="17">
        <v>2.7873102016318999E-2</v>
      </c>
      <c r="AF430" s="17">
        <v>3.4814385412593803E-2</v>
      </c>
      <c r="AG430" s="17">
        <v>1.1322506350606399E-2</v>
      </c>
      <c r="AH430" s="17">
        <v>6.5761349664011804E-3</v>
      </c>
      <c r="AI430" s="17">
        <v>3.4812099332775501E-2</v>
      </c>
      <c r="AJ430" s="17">
        <v>5.0422067741951501E-2</v>
      </c>
      <c r="AK430" s="17">
        <v>3.7200595113998099E-2</v>
      </c>
      <c r="AL430" s="17">
        <v>3.0009265773525799E-2</v>
      </c>
      <c r="AM430" s="17">
        <v>3.5780111714100303E-2</v>
      </c>
      <c r="AN430" s="17">
        <v>4.4746294589140097E-2</v>
      </c>
      <c r="AO430" s="17">
        <v>4.5616148196438701E-2</v>
      </c>
      <c r="AP430" s="17">
        <v>4.4991745965466498E-2</v>
      </c>
      <c r="AQ430" s="17"/>
      <c r="AR430" s="17">
        <v>2.6006346096723299E-2</v>
      </c>
      <c r="AS430" s="17">
        <v>3.5566785813052802E-2</v>
      </c>
      <c r="AT430" s="17"/>
      <c r="AU430" s="17">
        <v>2.7721317208492899E-2</v>
      </c>
      <c r="AV430" s="17">
        <v>2.88389663442979E-2</v>
      </c>
      <c r="AW430" s="17"/>
      <c r="AX430" s="17">
        <v>1.1550598861670499E-2</v>
      </c>
      <c r="AY430" s="17">
        <v>3.2546489361555603E-2</v>
      </c>
      <c r="AZ430" s="17"/>
      <c r="BA430" s="17">
        <v>4.1094857543556899E-2</v>
      </c>
      <c r="BB430" s="17">
        <v>1.9249924515183099E-2</v>
      </c>
      <c r="BC430" s="17">
        <v>2.0049915227836401E-2</v>
      </c>
      <c r="BD430" s="17"/>
      <c r="BE430" s="17">
        <v>4.19718244025164E-2</v>
      </c>
      <c r="BF430" s="17">
        <v>4.0795681304343304E-3</v>
      </c>
      <c r="BG430" s="17">
        <v>0</v>
      </c>
    </row>
    <row r="431" spans="2:59" x14ac:dyDescent="0.3">
      <c r="B431" t="s">
        <v>83</v>
      </c>
      <c r="C431" s="17">
        <v>3.05003165625676E-2</v>
      </c>
      <c r="D431" s="17">
        <v>3.44508009105619E-2</v>
      </c>
      <c r="E431" s="17">
        <v>2.6681917182505701E-2</v>
      </c>
      <c r="F431" s="17"/>
      <c r="G431" s="17">
        <v>4.3546870939144403E-2</v>
      </c>
      <c r="H431" s="17">
        <v>3.3990093415648202E-2</v>
      </c>
      <c r="I431" s="17">
        <v>2.0595551512659301E-2</v>
      </c>
      <c r="J431" s="17">
        <v>2.2889615912184001E-2</v>
      </c>
      <c r="K431" s="17"/>
      <c r="L431" s="17">
        <v>1.8806979768501299E-2</v>
      </c>
      <c r="M431" s="17">
        <v>2.19383439603398E-2</v>
      </c>
      <c r="N431" s="17">
        <v>4.1729452772758698E-2</v>
      </c>
      <c r="O431" s="17">
        <v>4.2172421955840603E-2</v>
      </c>
      <c r="P431" s="17"/>
      <c r="Q431" s="17">
        <v>2.73673354565367E-2</v>
      </c>
      <c r="R431" s="17">
        <v>3.0406724130530902E-2</v>
      </c>
      <c r="S431" s="17">
        <v>2.8903169690931999E-2</v>
      </c>
      <c r="T431" s="17">
        <v>3.7691957657797398E-2</v>
      </c>
      <c r="U431" s="17">
        <v>3.2551619225312703E-2</v>
      </c>
      <c r="V431" s="17">
        <v>3.55098529371752E-2</v>
      </c>
      <c r="W431" s="17">
        <v>3.6141101382597803E-2</v>
      </c>
      <c r="X431" s="17">
        <v>1.77286601259313E-2</v>
      </c>
      <c r="Y431" s="17">
        <v>2.4901865160239199E-2</v>
      </c>
      <c r="Z431" s="17"/>
      <c r="AA431" s="17">
        <v>0.22032298773482101</v>
      </c>
      <c r="AB431" s="17">
        <v>0</v>
      </c>
      <c r="AC431" s="17">
        <v>1.57959525923408E-2</v>
      </c>
      <c r="AD431" s="17">
        <v>1.2333930251761899E-2</v>
      </c>
      <c r="AE431" s="17">
        <v>1.5148368809442E-2</v>
      </c>
      <c r="AF431" s="17">
        <v>4.8741681315839197E-2</v>
      </c>
      <c r="AG431" s="17">
        <v>2.4276106909745E-2</v>
      </c>
      <c r="AH431" s="17">
        <v>5.1936228016394699E-2</v>
      </c>
      <c r="AI431" s="17">
        <v>1.49796423473202E-2</v>
      </c>
      <c r="AJ431" s="17">
        <v>7.9049662225563505E-2</v>
      </c>
      <c r="AK431" s="17">
        <v>2.6961704751158298E-2</v>
      </c>
      <c r="AL431" s="17">
        <v>2.9107182216355099E-2</v>
      </c>
      <c r="AM431" s="17">
        <v>2.1026856109328401E-2</v>
      </c>
      <c r="AN431" s="17">
        <v>1.1728162393188E-2</v>
      </c>
      <c r="AO431" s="17">
        <v>2.4517907605465999E-2</v>
      </c>
      <c r="AP431" s="17">
        <v>2.14970769440926E-3</v>
      </c>
      <c r="AQ431" s="17"/>
      <c r="AR431" s="17">
        <v>3.1335794173060698E-2</v>
      </c>
      <c r="AS431" s="17">
        <v>2.7469013441719901E-2</v>
      </c>
      <c r="AT431" s="17"/>
      <c r="AU431" s="17">
        <v>2.66695980695968E-2</v>
      </c>
      <c r="AV431" s="17">
        <v>3.1909333936083299E-2</v>
      </c>
      <c r="AW431" s="17"/>
      <c r="AX431" s="17">
        <v>5.6989857192641297E-2</v>
      </c>
      <c r="AY431" s="17">
        <v>2.3921534867895399E-2</v>
      </c>
      <c r="AZ431" s="17"/>
      <c r="BA431" s="17">
        <v>2.2064281626389699E-2</v>
      </c>
      <c r="BB431" s="17">
        <v>3.5062297690465503E-2</v>
      </c>
      <c r="BC431" s="17">
        <v>3.7578496278971099E-2</v>
      </c>
      <c r="BD431" s="17"/>
      <c r="BE431" s="17">
        <v>2.38873212155425E-2</v>
      </c>
      <c r="BF431" s="17">
        <v>3.9633804846046901E-2</v>
      </c>
      <c r="BG431" s="17">
        <v>5.0250355198865899E-2</v>
      </c>
    </row>
    <row r="432" spans="2:59" x14ac:dyDescent="0.3">
      <c r="B432" t="s">
        <v>176</v>
      </c>
      <c r="C432" s="17">
        <v>0.59818036444092104</v>
      </c>
      <c r="D432" s="17">
        <v>0.54985108333819199</v>
      </c>
      <c r="E432" s="17">
        <v>0.64477907912049703</v>
      </c>
      <c r="F432" s="17"/>
      <c r="G432" s="17">
        <v>0.53434952253679202</v>
      </c>
      <c r="H432" s="17">
        <v>0.59701411183945297</v>
      </c>
      <c r="I432" s="17">
        <v>0.59275371212384698</v>
      </c>
      <c r="J432" s="17">
        <v>0.66802391790211901</v>
      </c>
      <c r="K432" s="17"/>
      <c r="L432" s="17">
        <v>0.60547273169682003</v>
      </c>
      <c r="M432" s="17">
        <v>0.59612484488196504</v>
      </c>
      <c r="N432" s="17">
        <v>0.57191403085708703</v>
      </c>
      <c r="O432" s="17">
        <v>0.61676355612391398</v>
      </c>
      <c r="P432" s="17"/>
      <c r="Q432" s="17">
        <v>0.55744089758127102</v>
      </c>
      <c r="R432" s="17">
        <v>0.65076417545885701</v>
      </c>
      <c r="S432" s="17">
        <v>0.56210241646602199</v>
      </c>
      <c r="T432" s="17">
        <v>0.557705297616092</v>
      </c>
      <c r="U432" s="17">
        <v>0.62538764750070697</v>
      </c>
      <c r="V432" s="17">
        <v>0.63563335296203305</v>
      </c>
      <c r="W432" s="17">
        <v>0.56422618369712196</v>
      </c>
      <c r="X432" s="17">
        <v>0.63353556648936904</v>
      </c>
      <c r="Y432" s="17">
        <v>0.61031771795276302</v>
      </c>
      <c r="Z432" s="17"/>
      <c r="AA432" s="17">
        <v>0.48959482012817501</v>
      </c>
      <c r="AB432" s="17">
        <v>0.80963703333562598</v>
      </c>
      <c r="AC432" s="17">
        <v>0.57045573080053003</v>
      </c>
      <c r="AD432" s="17">
        <v>0.69411158658577099</v>
      </c>
      <c r="AE432" s="17">
        <v>0.56435770430821597</v>
      </c>
      <c r="AF432" s="17">
        <v>0.62176340993805701</v>
      </c>
      <c r="AG432" s="17">
        <v>0.62270737888738703</v>
      </c>
      <c r="AH432" s="17">
        <v>0.58495403933619505</v>
      </c>
      <c r="AI432" s="17">
        <v>0.59986446884971301</v>
      </c>
      <c r="AJ432" s="17">
        <v>0.53709950610493595</v>
      </c>
      <c r="AK432" s="17">
        <v>0.56180301377784103</v>
      </c>
      <c r="AL432" s="17">
        <v>0.633393555947802</v>
      </c>
      <c r="AM432" s="17">
        <v>0.58500801807115399</v>
      </c>
      <c r="AN432" s="17">
        <v>0.63918403089284803</v>
      </c>
      <c r="AO432" s="17">
        <v>0.57795280922559999</v>
      </c>
      <c r="AP432" s="17">
        <v>0.54959747052093899</v>
      </c>
      <c r="AQ432" s="17"/>
      <c r="AR432" s="17">
        <v>0.61238779718821701</v>
      </c>
      <c r="AS432" s="17">
        <v>0.54663256150135697</v>
      </c>
      <c r="AT432" s="17"/>
      <c r="AU432" s="17">
        <v>0.61021580486544602</v>
      </c>
      <c r="AV432" s="17">
        <v>0.59105352458166005</v>
      </c>
      <c r="AW432" s="17"/>
      <c r="AX432" s="17">
        <v>0.66200118253854301</v>
      </c>
      <c r="AY432" s="17">
        <v>0.57959189031140101</v>
      </c>
      <c r="AZ432" s="17"/>
      <c r="BA432" s="17">
        <v>0.59878714766390495</v>
      </c>
      <c r="BB432" s="17">
        <v>0.58172709657600896</v>
      </c>
      <c r="BC432" s="17">
        <v>0.62398838033986903</v>
      </c>
      <c r="BD432" s="17"/>
      <c r="BE432" s="17">
        <v>0.54289241189518</v>
      </c>
      <c r="BF432" s="17">
        <v>0.67029883404567703</v>
      </c>
      <c r="BG432" s="17">
        <v>0.77519146143887296</v>
      </c>
    </row>
    <row r="433" spans="2:59" x14ac:dyDescent="0.3">
      <c r="B433" t="s">
        <v>177</v>
      </c>
      <c r="C433" s="17">
        <v>0.123576918954568</v>
      </c>
      <c r="D433" s="17">
        <v>0.123831032741698</v>
      </c>
      <c r="E433" s="17">
        <v>0.123817448959281</v>
      </c>
      <c r="F433" s="17"/>
      <c r="G433" s="17">
        <v>0.153359951152338</v>
      </c>
      <c r="H433" s="17">
        <v>0.124361757361921</v>
      </c>
      <c r="I433" s="17">
        <v>0.139881522119184</v>
      </c>
      <c r="J433" s="17">
        <v>7.6168336618209403E-2</v>
      </c>
      <c r="K433" s="17"/>
      <c r="L433" s="17">
        <v>0.148623733174582</v>
      </c>
      <c r="M433" s="17">
        <v>0.140324726021819</v>
      </c>
      <c r="N433" s="17">
        <v>0.116965882136938</v>
      </c>
      <c r="O433" s="17">
        <v>8.5257095727009194E-2</v>
      </c>
      <c r="P433" s="17"/>
      <c r="Q433" s="17">
        <v>0.16719562708800401</v>
      </c>
      <c r="R433" s="17">
        <v>0.105519006707762</v>
      </c>
      <c r="S433" s="17">
        <v>0.11689279962995</v>
      </c>
      <c r="T433" s="17">
        <v>0.104106649331961</v>
      </c>
      <c r="U433" s="17">
        <v>0.104713048138698</v>
      </c>
      <c r="V433" s="17">
        <v>0.10195687941036401</v>
      </c>
      <c r="W433" s="17">
        <v>0.111891896301513</v>
      </c>
      <c r="X433" s="17">
        <v>0.18394833582982001</v>
      </c>
      <c r="Y433" s="17">
        <v>0.12936473130043899</v>
      </c>
      <c r="Z433" s="17"/>
      <c r="AA433" s="17">
        <v>0</v>
      </c>
      <c r="AB433" s="17">
        <v>3.62728257257936E-2</v>
      </c>
      <c r="AC433" s="17">
        <v>6.3778504432575003E-2</v>
      </c>
      <c r="AD433" s="17">
        <v>5.53583870781112E-2</v>
      </c>
      <c r="AE433" s="17">
        <v>0.17965942808206301</v>
      </c>
      <c r="AF433" s="17">
        <v>9.6727667994998198E-2</v>
      </c>
      <c r="AG433" s="17">
        <v>9.8711536241798598E-2</v>
      </c>
      <c r="AH433" s="17">
        <v>0.119710536597862</v>
      </c>
      <c r="AI433" s="17">
        <v>0.124141206367114</v>
      </c>
      <c r="AJ433" s="17">
        <v>0.15585070940747001</v>
      </c>
      <c r="AK433" s="17">
        <v>0.15425160294377899</v>
      </c>
      <c r="AL433" s="17">
        <v>8.74121670343741E-2</v>
      </c>
      <c r="AM433" s="17">
        <v>0.134714683375324</v>
      </c>
      <c r="AN433" s="17">
        <v>0.123989161956768</v>
      </c>
      <c r="AO433" s="17">
        <v>0.198258793802748</v>
      </c>
      <c r="AP433" s="17">
        <v>0.18026895559299499</v>
      </c>
      <c r="AQ433" s="17"/>
      <c r="AR433" s="17">
        <v>0.110006965825916</v>
      </c>
      <c r="AS433" s="17">
        <v>0.17281180059833401</v>
      </c>
      <c r="AT433" s="17"/>
      <c r="AU433" s="17">
        <v>0.13996213662151899</v>
      </c>
      <c r="AV433" s="17">
        <v>0.116265172055772</v>
      </c>
      <c r="AW433" s="17"/>
      <c r="AX433" s="17">
        <v>7.7347885359357604E-2</v>
      </c>
      <c r="AY433" s="17">
        <v>0.13580965958529601</v>
      </c>
      <c r="AZ433" s="17"/>
      <c r="BA433" s="17">
        <v>0.16475498492101601</v>
      </c>
      <c r="BB433" s="17">
        <v>8.7818257034632696E-2</v>
      </c>
      <c r="BC433" s="17">
        <v>0.11104436537858201</v>
      </c>
      <c r="BD433" s="17"/>
      <c r="BE433" s="17">
        <v>0.16190336030047001</v>
      </c>
      <c r="BF433" s="17">
        <v>6.4719724943503004E-2</v>
      </c>
      <c r="BG433" s="17">
        <v>2.5715568496451E-2</v>
      </c>
    </row>
    <row r="434" spans="2:59" x14ac:dyDescent="0.3">
      <c r="B434" t="s">
        <v>178</v>
      </c>
      <c r="C434" s="17">
        <v>0.47460344548635303</v>
      </c>
      <c r="D434" s="17">
        <v>0.426020050596494</v>
      </c>
      <c r="E434" s="17">
        <v>0.52096163016121599</v>
      </c>
      <c r="F434" s="17"/>
      <c r="G434" s="17">
        <v>0.380989571384453</v>
      </c>
      <c r="H434" s="17">
        <v>0.47265235447753201</v>
      </c>
      <c r="I434" s="17">
        <v>0.452872190004663</v>
      </c>
      <c r="J434" s="17">
        <v>0.59185558128391003</v>
      </c>
      <c r="K434" s="17"/>
      <c r="L434" s="17">
        <v>0.45684899852223698</v>
      </c>
      <c r="M434" s="17">
        <v>0.45580011886014699</v>
      </c>
      <c r="N434" s="17">
        <v>0.45494814872014899</v>
      </c>
      <c r="O434" s="17">
        <v>0.53150646039690497</v>
      </c>
      <c r="P434" s="17"/>
      <c r="Q434" s="17">
        <v>0.39024527049326801</v>
      </c>
      <c r="R434" s="17">
        <v>0.54524516875109497</v>
      </c>
      <c r="S434" s="17">
        <v>0.44520961683607202</v>
      </c>
      <c r="T434" s="17">
        <v>0.45359864828413099</v>
      </c>
      <c r="U434" s="17">
        <v>0.52067459936200899</v>
      </c>
      <c r="V434" s="17">
        <v>0.53367647355166903</v>
      </c>
      <c r="W434" s="17">
        <v>0.45233428739560899</v>
      </c>
      <c r="X434" s="17">
        <v>0.44958723065954898</v>
      </c>
      <c r="Y434" s="17">
        <v>0.480952986652324</v>
      </c>
      <c r="Z434" s="17"/>
      <c r="AA434" s="17">
        <v>0.48959482012817501</v>
      </c>
      <c r="AB434" s="17">
        <v>0.77336420760983304</v>
      </c>
      <c r="AC434" s="17">
        <v>0.50667722636795498</v>
      </c>
      <c r="AD434" s="17">
        <v>0.63875319950765996</v>
      </c>
      <c r="AE434" s="17">
        <v>0.38469827622615299</v>
      </c>
      <c r="AF434" s="17">
        <v>0.52503574194305902</v>
      </c>
      <c r="AG434" s="17">
        <v>0.52399584264558796</v>
      </c>
      <c r="AH434" s="17">
        <v>0.46524350273833298</v>
      </c>
      <c r="AI434" s="17">
        <v>0.4757232624826</v>
      </c>
      <c r="AJ434" s="17">
        <v>0.38124879669746498</v>
      </c>
      <c r="AK434" s="17">
        <v>0.40755141083406299</v>
      </c>
      <c r="AL434" s="17">
        <v>0.54598138891342796</v>
      </c>
      <c r="AM434" s="17">
        <v>0.45029333469582999</v>
      </c>
      <c r="AN434" s="17">
        <v>0.51519486893608002</v>
      </c>
      <c r="AO434" s="17">
        <v>0.37969401542285203</v>
      </c>
      <c r="AP434" s="17">
        <v>0.369328514927944</v>
      </c>
      <c r="AQ434" s="17"/>
      <c r="AR434" s="17">
        <v>0.50238083136230105</v>
      </c>
      <c r="AS434" s="17">
        <v>0.37382076090302302</v>
      </c>
      <c r="AT434" s="17"/>
      <c r="AU434" s="17">
        <v>0.470253668243928</v>
      </c>
      <c r="AV434" s="17">
        <v>0.47478835252588802</v>
      </c>
      <c r="AW434" s="17"/>
      <c r="AX434" s="17">
        <v>0.58465329717918502</v>
      </c>
      <c r="AY434" s="17">
        <v>0.44378223072610501</v>
      </c>
      <c r="AZ434" s="17"/>
      <c r="BA434" s="17">
        <v>0.43403216274288797</v>
      </c>
      <c r="BB434" s="17">
        <v>0.49390883954137599</v>
      </c>
      <c r="BC434" s="17">
        <v>0.51294401496128705</v>
      </c>
      <c r="BD434" s="17"/>
      <c r="BE434" s="17">
        <v>0.38098905159471003</v>
      </c>
      <c r="BF434" s="17">
        <v>0.60557910910217405</v>
      </c>
      <c r="BG434" s="17">
        <v>0.74947589294242201</v>
      </c>
    </row>
    <row r="435" spans="2:59" x14ac:dyDescent="0.3"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</row>
    <row r="436" spans="2:59" x14ac:dyDescent="0.3">
      <c r="B436" s="6" t="s">
        <v>275</v>
      </c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</row>
    <row r="437" spans="2:59" x14ac:dyDescent="0.3">
      <c r="B437" s="24" t="s">
        <v>86</v>
      </c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</row>
    <row r="438" spans="2:59" x14ac:dyDescent="0.3">
      <c r="B438" t="s">
        <v>269</v>
      </c>
      <c r="C438" s="17">
        <v>0.48913429488194798</v>
      </c>
      <c r="D438" s="17">
        <v>0.47383921721780398</v>
      </c>
      <c r="E438" s="17">
        <v>0.50421245447484597</v>
      </c>
      <c r="F438" s="17"/>
      <c r="G438" s="17">
        <v>0.45783416890960799</v>
      </c>
      <c r="H438" s="17">
        <v>0.47875270822488802</v>
      </c>
      <c r="I438" s="17">
        <v>0.50437469302554705</v>
      </c>
      <c r="J438" s="17">
        <v>0.51564162083912601</v>
      </c>
      <c r="K438" s="17"/>
      <c r="L438" s="17">
        <v>0.62367517211363899</v>
      </c>
      <c r="M438" s="17">
        <v>0.48183971469766002</v>
      </c>
      <c r="N438" s="17">
        <v>0.44482422946141797</v>
      </c>
      <c r="O438" s="17">
        <v>0.38964212961730699</v>
      </c>
      <c r="P438" s="17"/>
      <c r="Q438" s="17">
        <v>0.62155874803344002</v>
      </c>
      <c r="R438" s="17">
        <v>0.44345479616085198</v>
      </c>
      <c r="S438" s="17">
        <v>0.42145002226585698</v>
      </c>
      <c r="T438" s="17">
        <v>0.43509174359768799</v>
      </c>
      <c r="U438" s="17">
        <v>0.54789217326609096</v>
      </c>
      <c r="V438" s="17">
        <v>0.45746330412365299</v>
      </c>
      <c r="W438" s="17">
        <v>0.46502213870089099</v>
      </c>
      <c r="X438" s="17">
        <v>0.49235069520040697</v>
      </c>
      <c r="Y438" s="17">
        <v>0.48167878268693498</v>
      </c>
      <c r="Z438" s="17"/>
      <c r="AA438" s="17">
        <v>0.44576898645299301</v>
      </c>
      <c r="AB438" s="17">
        <v>0.35758679314045999</v>
      </c>
      <c r="AC438" s="17">
        <v>0.39182905382407701</v>
      </c>
      <c r="AD438" s="17">
        <v>0.390511360564465</v>
      </c>
      <c r="AE438" s="17">
        <v>0.33622965722591602</v>
      </c>
      <c r="AF438" s="17">
        <v>0.41855647386559103</v>
      </c>
      <c r="AG438" s="17">
        <v>0.442645013329314</v>
      </c>
      <c r="AH438" s="17">
        <v>0.54189510483506698</v>
      </c>
      <c r="AI438" s="17">
        <v>0.44623343246712299</v>
      </c>
      <c r="AJ438" s="17">
        <v>0.41212934418667102</v>
      </c>
      <c r="AK438" s="17">
        <v>0.59724428957026499</v>
      </c>
      <c r="AL438" s="17">
        <v>0.43965520231989702</v>
      </c>
      <c r="AM438" s="17">
        <v>0.60497328658385296</v>
      </c>
      <c r="AN438" s="17">
        <v>0.51990197811499195</v>
      </c>
      <c r="AO438" s="17">
        <v>0.61764742933885297</v>
      </c>
      <c r="AP438" s="17">
        <v>0.709137782579218</v>
      </c>
      <c r="AQ438" s="17"/>
      <c r="AR438" s="17">
        <v>0.46120240129206802</v>
      </c>
      <c r="AS438" s="17">
        <v>0.59047756865349399</v>
      </c>
      <c r="AT438" s="17"/>
      <c r="AU438" s="17">
        <v>0.49521586103830201</v>
      </c>
      <c r="AV438" s="17">
        <v>0.48860012219304699</v>
      </c>
      <c r="AW438" s="17"/>
      <c r="AX438" s="17">
        <v>0.45325423565691603</v>
      </c>
      <c r="AY438" s="17">
        <v>0.49572724239138999</v>
      </c>
      <c r="AZ438" s="17"/>
      <c r="BA438" s="17">
        <v>0.56330520696000697</v>
      </c>
      <c r="BB438" s="17">
        <v>0.45097236944091601</v>
      </c>
      <c r="BC438" s="17">
        <v>0.42372307837135798</v>
      </c>
      <c r="BD438" s="17"/>
      <c r="BE438" s="17">
        <v>0.52673937763487899</v>
      </c>
      <c r="BF438" s="17">
        <v>0.43031291511054198</v>
      </c>
      <c r="BG438" s="17">
        <v>0.39611964074773098</v>
      </c>
    </row>
    <row r="439" spans="2:59" x14ac:dyDescent="0.3">
      <c r="B439" t="s">
        <v>270</v>
      </c>
      <c r="C439" s="17">
        <v>0.40951092961049401</v>
      </c>
      <c r="D439" s="17">
        <v>0.42804630473548699</v>
      </c>
      <c r="E439" s="17">
        <v>0.39079564912743903</v>
      </c>
      <c r="F439" s="17"/>
      <c r="G439" s="17">
        <v>0.40620778211791297</v>
      </c>
      <c r="H439" s="17">
        <v>0.42860569472235799</v>
      </c>
      <c r="I439" s="17">
        <v>0.41974364397652902</v>
      </c>
      <c r="J439" s="17">
        <v>0.37976447250853101</v>
      </c>
      <c r="K439" s="17"/>
      <c r="L439" s="17">
        <v>0.32084728782574701</v>
      </c>
      <c r="M439" s="17">
        <v>0.43132028373872899</v>
      </c>
      <c r="N439" s="17">
        <v>0.441836335870464</v>
      </c>
      <c r="O439" s="17">
        <v>0.454824890219791</v>
      </c>
      <c r="P439" s="17"/>
      <c r="Q439" s="17">
        <v>0.28793875836244398</v>
      </c>
      <c r="R439" s="17">
        <v>0.44384997006787302</v>
      </c>
      <c r="S439" s="17">
        <v>0.45596809523669801</v>
      </c>
      <c r="T439" s="17">
        <v>0.47733550801293001</v>
      </c>
      <c r="U439" s="17">
        <v>0.34165505958461101</v>
      </c>
      <c r="V439" s="17">
        <v>0.43118749165491099</v>
      </c>
      <c r="W439" s="17">
        <v>0.44465892089595499</v>
      </c>
      <c r="X439" s="17">
        <v>0.40694813134000102</v>
      </c>
      <c r="Y439" s="17">
        <v>0.42752302347211801</v>
      </c>
      <c r="Z439" s="17"/>
      <c r="AA439" s="17">
        <v>0.24233566869630699</v>
      </c>
      <c r="AB439" s="17">
        <v>0.477572872690191</v>
      </c>
      <c r="AC439" s="17">
        <v>0.45732768265416202</v>
      </c>
      <c r="AD439" s="17">
        <v>0.48869273165948601</v>
      </c>
      <c r="AE439" s="17">
        <v>0.56408825251370498</v>
      </c>
      <c r="AF439" s="17">
        <v>0.452001420926188</v>
      </c>
      <c r="AG439" s="17">
        <v>0.43189420324143701</v>
      </c>
      <c r="AH439" s="17">
        <v>0.36527349441524398</v>
      </c>
      <c r="AI439" s="17">
        <v>0.46401804895382598</v>
      </c>
      <c r="AJ439" s="17">
        <v>0.407330499354988</v>
      </c>
      <c r="AK439" s="17">
        <v>0.33129544284432799</v>
      </c>
      <c r="AL439" s="17">
        <v>0.47820425371053998</v>
      </c>
      <c r="AM439" s="17">
        <v>0.30874568087582699</v>
      </c>
      <c r="AN439" s="17">
        <v>0.41021500027643398</v>
      </c>
      <c r="AO439" s="17">
        <v>0.346526391268624</v>
      </c>
      <c r="AP439" s="17">
        <v>0.26498472135197398</v>
      </c>
      <c r="AQ439" s="17"/>
      <c r="AR439" s="17">
        <v>0.43519942410418</v>
      </c>
      <c r="AS439" s="17">
        <v>0.31630721888192398</v>
      </c>
      <c r="AT439" s="17"/>
      <c r="AU439" s="17">
        <v>0.38793570935744198</v>
      </c>
      <c r="AV439" s="17">
        <v>0.41837681247687603</v>
      </c>
      <c r="AW439" s="17"/>
      <c r="AX439" s="17">
        <v>0.40773214416447301</v>
      </c>
      <c r="AY439" s="17">
        <v>0.41268000746598898</v>
      </c>
      <c r="AZ439" s="17"/>
      <c r="BA439" s="17">
        <v>0.37150078933132702</v>
      </c>
      <c r="BB439" s="17">
        <v>0.43037700907587401</v>
      </c>
      <c r="BC439" s="17">
        <v>0.44089507530407301</v>
      </c>
      <c r="BD439" s="17"/>
      <c r="BE439" s="17">
        <v>0.39278274592167201</v>
      </c>
      <c r="BF439" s="17">
        <v>0.44088856120476499</v>
      </c>
      <c r="BG439" s="17">
        <v>0.43627877354445199</v>
      </c>
    </row>
    <row r="440" spans="2:59" x14ac:dyDescent="0.3">
      <c r="B440" t="s">
        <v>271</v>
      </c>
      <c r="C440" s="17">
        <v>6.8997122527967802E-2</v>
      </c>
      <c r="D440" s="17">
        <v>6.0246817520694003E-2</v>
      </c>
      <c r="E440" s="17">
        <v>7.8000729764437698E-2</v>
      </c>
      <c r="F440" s="17"/>
      <c r="G440" s="17">
        <v>9.1809924752751806E-2</v>
      </c>
      <c r="H440" s="17">
        <v>6.1787615693523798E-2</v>
      </c>
      <c r="I440" s="17">
        <v>4.8165431377183703E-2</v>
      </c>
      <c r="J440" s="17">
        <v>7.7114546181671795E-2</v>
      </c>
      <c r="K440" s="17"/>
      <c r="L440" s="17">
        <v>4.1045063544221702E-2</v>
      </c>
      <c r="M440" s="17">
        <v>6.5814737625135303E-2</v>
      </c>
      <c r="N440" s="17">
        <v>6.8821854904113799E-2</v>
      </c>
      <c r="O440" s="17">
        <v>0.102724987395634</v>
      </c>
      <c r="P440" s="17"/>
      <c r="Q440" s="17">
        <v>6.70266185672653E-2</v>
      </c>
      <c r="R440" s="17">
        <v>7.7573252201795104E-2</v>
      </c>
      <c r="S440" s="17">
        <v>5.0873334980213999E-2</v>
      </c>
      <c r="T440" s="17">
        <v>5.8944062394968501E-2</v>
      </c>
      <c r="U440" s="17">
        <v>7.5042975110831897E-2</v>
      </c>
      <c r="V440" s="17">
        <v>9.0338542486176301E-2</v>
      </c>
      <c r="W440" s="17">
        <v>6.1831984189520801E-2</v>
      </c>
      <c r="X440" s="17">
        <v>9.1643705250732496E-2</v>
      </c>
      <c r="Y440" s="17">
        <v>5.9506376167084998E-2</v>
      </c>
      <c r="Z440" s="17"/>
      <c r="AA440" s="17">
        <v>9.1572357115879202E-2</v>
      </c>
      <c r="AB440" s="17">
        <v>0.16484033416934801</v>
      </c>
      <c r="AC440" s="17">
        <v>0.104010974700537</v>
      </c>
      <c r="AD440" s="17">
        <v>7.8431683051226803E-2</v>
      </c>
      <c r="AE440" s="17">
        <v>6.0372589555829199E-2</v>
      </c>
      <c r="AF440" s="17">
        <v>6.4854649181851007E-2</v>
      </c>
      <c r="AG440" s="17">
        <v>9.8879950625666901E-2</v>
      </c>
      <c r="AH440" s="17">
        <v>6.5696199612859496E-2</v>
      </c>
      <c r="AI440" s="17">
        <v>6.39258343021534E-2</v>
      </c>
      <c r="AJ440" s="17">
        <v>0.126347479709463</v>
      </c>
      <c r="AK440" s="17">
        <v>5.0306830794872699E-2</v>
      </c>
      <c r="AL440" s="17">
        <v>4.6339074645654003E-2</v>
      </c>
      <c r="AM440" s="17">
        <v>6.7514129179848004E-2</v>
      </c>
      <c r="AN440" s="17">
        <v>6.9883021608574097E-2</v>
      </c>
      <c r="AO440" s="17">
        <v>3.3054475788738401E-2</v>
      </c>
      <c r="AP440" s="17">
        <v>2.0802414451953199E-2</v>
      </c>
      <c r="AQ440" s="17"/>
      <c r="AR440" s="17">
        <v>6.7135328728802998E-2</v>
      </c>
      <c r="AS440" s="17">
        <v>7.5752134610760594E-2</v>
      </c>
      <c r="AT440" s="17"/>
      <c r="AU440" s="17">
        <v>9.2318327424856003E-2</v>
      </c>
      <c r="AV440" s="17">
        <v>5.80726271633192E-2</v>
      </c>
      <c r="AW440" s="17"/>
      <c r="AX440" s="17">
        <v>0.102446248829809</v>
      </c>
      <c r="AY440" s="17">
        <v>6.1398677725437598E-2</v>
      </c>
      <c r="AZ440" s="17"/>
      <c r="BA440" s="17">
        <v>5.1554237577120701E-2</v>
      </c>
      <c r="BB440" s="17">
        <v>7.6641289330298804E-2</v>
      </c>
      <c r="BC440" s="17">
        <v>8.6551314546329194E-2</v>
      </c>
      <c r="BD440" s="17"/>
      <c r="BE440" s="17">
        <v>6.0340140495887602E-2</v>
      </c>
      <c r="BF440" s="17">
        <v>7.1697297701126206E-2</v>
      </c>
      <c r="BG440" s="17">
        <v>0.120797991475128</v>
      </c>
    </row>
    <row r="441" spans="2:59" x14ac:dyDescent="0.3">
      <c r="B441" t="s">
        <v>272</v>
      </c>
      <c r="C441" s="17">
        <v>5.7785746182389503E-3</v>
      </c>
      <c r="D441" s="17">
        <v>6.0902763474789496E-3</v>
      </c>
      <c r="E441" s="17">
        <v>5.4907741481190599E-3</v>
      </c>
      <c r="F441" s="17"/>
      <c r="G441" s="17">
        <v>1.13314109387178E-2</v>
      </c>
      <c r="H441" s="17">
        <v>4.53997307559738E-3</v>
      </c>
      <c r="I441" s="17">
        <v>7.2683029757975798E-3</v>
      </c>
      <c r="J441" s="17">
        <v>0</v>
      </c>
      <c r="K441" s="17"/>
      <c r="L441" s="17">
        <v>5.2550246332060098E-3</v>
      </c>
      <c r="M441" s="17">
        <v>4.4391279806175604E-3</v>
      </c>
      <c r="N441" s="17">
        <v>7.1300650815854802E-3</v>
      </c>
      <c r="O441" s="17">
        <v>6.5555526534469997E-3</v>
      </c>
      <c r="P441" s="17"/>
      <c r="Q441" s="17">
        <v>6.2922570614649398E-3</v>
      </c>
      <c r="R441" s="17">
        <v>7.1482952580771697E-3</v>
      </c>
      <c r="S441" s="17">
        <v>9.8495859851694591E-3</v>
      </c>
      <c r="T441" s="17">
        <v>1.0776356958836299E-2</v>
      </c>
      <c r="U441" s="17">
        <v>0</v>
      </c>
      <c r="V441" s="17">
        <v>4.0314581994825398E-3</v>
      </c>
      <c r="W441" s="17">
        <v>0</v>
      </c>
      <c r="X441" s="17">
        <v>0</v>
      </c>
      <c r="Y441" s="17">
        <v>8.1142940818707092E-3</v>
      </c>
      <c r="Z441" s="17"/>
      <c r="AA441" s="17">
        <v>0</v>
      </c>
      <c r="AB441" s="17">
        <v>0</v>
      </c>
      <c r="AC441" s="17">
        <v>1.4257384905562E-2</v>
      </c>
      <c r="AD441" s="17">
        <v>0</v>
      </c>
      <c r="AE441" s="17">
        <v>6.06190670229433E-3</v>
      </c>
      <c r="AF441" s="17">
        <v>6.6662019187078998E-3</v>
      </c>
      <c r="AG441" s="17">
        <v>0</v>
      </c>
      <c r="AH441" s="17">
        <v>7.4883555097810597E-3</v>
      </c>
      <c r="AI441" s="17">
        <v>0</v>
      </c>
      <c r="AJ441" s="17">
        <v>0</v>
      </c>
      <c r="AK441" s="17">
        <v>1.08183834039598E-2</v>
      </c>
      <c r="AL441" s="17">
        <v>3.2601919850677501E-2</v>
      </c>
      <c r="AM441" s="17">
        <v>0</v>
      </c>
      <c r="AN441" s="17">
        <v>0</v>
      </c>
      <c r="AO441" s="17">
        <v>0</v>
      </c>
      <c r="AP441" s="17">
        <v>0</v>
      </c>
      <c r="AQ441" s="17"/>
      <c r="AR441" s="17">
        <v>6.82084549774656E-3</v>
      </c>
      <c r="AS441" s="17">
        <v>1.9969784029248501E-3</v>
      </c>
      <c r="AT441" s="17"/>
      <c r="AU441" s="17">
        <v>4.6832444199871402E-3</v>
      </c>
      <c r="AV441" s="17">
        <v>6.4092773976795001E-3</v>
      </c>
      <c r="AW441" s="17"/>
      <c r="AX441" s="17">
        <v>5.8633920332985404E-3</v>
      </c>
      <c r="AY441" s="17">
        <v>5.85518522545477E-3</v>
      </c>
      <c r="AZ441" s="17"/>
      <c r="BA441" s="17">
        <v>1.0911350398582599E-3</v>
      </c>
      <c r="BB441" s="17">
        <v>5.4558732939458199E-3</v>
      </c>
      <c r="BC441" s="17">
        <v>1.4375200002881399E-2</v>
      </c>
      <c r="BD441" s="17"/>
      <c r="BE441" s="17">
        <v>4.9021181063091E-3</v>
      </c>
      <c r="BF441" s="17">
        <v>5.69355197586541E-3</v>
      </c>
      <c r="BG441" s="17">
        <v>1.20276509348186E-2</v>
      </c>
    </row>
    <row r="442" spans="2:59" x14ac:dyDescent="0.3">
      <c r="B442" t="s">
        <v>83</v>
      </c>
      <c r="C442" s="17">
        <v>2.6579078361350601E-2</v>
      </c>
      <c r="D442" s="17">
        <v>3.1777384178535997E-2</v>
      </c>
      <c r="E442" s="17">
        <v>2.1500392485158101E-2</v>
      </c>
      <c r="F442" s="17"/>
      <c r="G442" s="17">
        <v>3.2816713281009602E-2</v>
      </c>
      <c r="H442" s="17">
        <v>2.6314008283633301E-2</v>
      </c>
      <c r="I442" s="17">
        <v>2.0447928644942801E-2</v>
      </c>
      <c r="J442" s="17">
        <v>2.7479360470671101E-2</v>
      </c>
      <c r="K442" s="17"/>
      <c r="L442" s="17">
        <v>9.1774518831860101E-3</v>
      </c>
      <c r="M442" s="17">
        <v>1.65861359578575E-2</v>
      </c>
      <c r="N442" s="17">
        <v>3.73875146824185E-2</v>
      </c>
      <c r="O442" s="17">
        <v>4.6252440113820903E-2</v>
      </c>
      <c r="P442" s="17"/>
      <c r="Q442" s="17">
        <v>1.7183617975385899E-2</v>
      </c>
      <c r="R442" s="17">
        <v>2.7973686311401999E-2</v>
      </c>
      <c r="S442" s="17">
        <v>6.1858961532061101E-2</v>
      </c>
      <c r="T442" s="17">
        <v>1.7852329035577302E-2</v>
      </c>
      <c r="U442" s="17">
        <v>3.54097920384659E-2</v>
      </c>
      <c r="V442" s="17">
        <v>1.69792035357768E-2</v>
      </c>
      <c r="W442" s="17">
        <v>2.8486956213633001E-2</v>
      </c>
      <c r="X442" s="17">
        <v>9.0574682088593907E-3</v>
      </c>
      <c r="Y442" s="17">
        <v>2.3177523591990601E-2</v>
      </c>
      <c r="Z442" s="17"/>
      <c r="AA442" s="17">
        <v>0.22032298773482101</v>
      </c>
      <c r="AB442" s="17">
        <v>0</v>
      </c>
      <c r="AC442" s="17">
        <v>3.2574903915661597E-2</v>
      </c>
      <c r="AD442" s="17">
        <v>4.2364224724821702E-2</v>
      </c>
      <c r="AE442" s="17">
        <v>3.3247594002254702E-2</v>
      </c>
      <c r="AF442" s="17">
        <v>5.7921254107662003E-2</v>
      </c>
      <c r="AG442" s="17">
        <v>2.6580832803582401E-2</v>
      </c>
      <c r="AH442" s="17">
        <v>1.96468456270485E-2</v>
      </c>
      <c r="AI442" s="17">
        <v>2.5822684276897701E-2</v>
      </c>
      <c r="AJ442" s="17">
        <v>5.4192676748878198E-2</v>
      </c>
      <c r="AK442" s="17">
        <v>1.03350533865736E-2</v>
      </c>
      <c r="AL442" s="17">
        <v>3.1995494732306698E-3</v>
      </c>
      <c r="AM442" s="17">
        <v>1.8766903360471401E-2</v>
      </c>
      <c r="AN442" s="17">
        <v>0</v>
      </c>
      <c r="AO442" s="17">
        <v>2.7717036037845501E-3</v>
      </c>
      <c r="AP442" s="17">
        <v>5.07508161685473E-3</v>
      </c>
      <c r="AQ442" s="17"/>
      <c r="AR442" s="17">
        <v>2.9642000377202601E-2</v>
      </c>
      <c r="AS442" s="17">
        <v>1.54660994508968E-2</v>
      </c>
      <c r="AT442" s="17"/>
      <c r="AU442" s="17">
        <v>1.9846857759412698E-2</v>
      </c>
      <c r="AV442" s="17">
        <v>2.85411607690783E-2</v>
      </c>
      <c r="AW442" s="17"/>
      <c r="AX442" s="17">
        <v>3.0703979315503501E-2</v>
      </c>
      <c r="AY442" s="17">
        <v>2.4338887191728598E-2</v>
      </c>
      <c r="AZ442" s="17"/>
      <c r="BA442" s="17">
        <v>1.2548631091686699E-2</v>
      </c>
      <c r="BB442" s="17">
        <v>3.6553458858965202E-2</v>
      </c>
      <c r="BC442" s="17">
        <v>3.44553317753587E-2</v>
      </c>
      <c r="BD442" s="17"/>
      <c r="BE442" s="17">
        <v>1.52356178412525E-2</v>
      </c>
      <c r="BF442" s="17">
        <v>5.14076740077015E-2</v>
      </c>
      <c r="BG442" s="17">
        <v>3.4775943297870801E-2</v>
      </c>
    </row>
    <row r="443" spans="2:59" x14ac:dyDescent="0.3">
      <c r="B443" t="s">
        <v>273</v>
      </c>
      <c r="C443" s="17">
        <v>0.898645224492443</v>
      </c>
      <c r="D443" s="17">
        <v>0.90188552195329097</v>
      </c>
      <c r="E443" s="17">
        <v>0.895008103602285</v>
      </c>
      <c r="F443" s="17"/>
      <c r="G443" s="17">
        <v>0.86404195102752102</v>
      </c>
      <c r="H443" s="17">
        <v>0.90735840294724601</v>
      </c>
      <c r="I443" s="17">
        <v>0.92411833700207602</v>
      </c>
      <c r="J443" s="17">
        <v>0.89540609334765697</v>
      </c>
      <c r="K443" s="17"/>
      <c r="L443" s="17">
        <v>0.94452245993938599</v>
      </c>
      <c r="M443" s="17">
        <v>0.91315999843638995</v>
      </c>
      <c r="N443" s="17">
        <v>0.88666056533188198</v>
      </c>
      <c r="O443" s="17">
        <v>0.84446701983709804</v>
      </c>
      <c r="P443" s="17"/>
      <c r="Q443" s="17">
        <v>0.909497506395884</v>
      </c>
      <c r="R443" s="17">
        <v>0.88730476622872601</v>
      </c>
      <c r="S443" s="17">
        <v>0.87741811750255505</v>
      </c>
      <c r="T443" s="17">
        <v>0.912427251610618</v>
      </c>
      <c r="U443" s="17">
        <v>0.88954723285070203</v>
      </c>
      <c r="V443" s="17">
        <v>0.88865079577856398</v>
      </c>
      <c r="W443" s="17">
        <v>0.90968105959684598</v>
      </c>
      <c r="X443" s="17">
        <v>0.89929882654040805</v>
      </c>
      <c r="Y443" s="17">
        <v>0.90920180615905399</v>
      </c>
      <c r="Z443" s="17"/>
      <c r="AA443" s="17">
        <v>0.68810465514929997</v>
      </c>
      <c r="AB443" s="17">
        <v>0.83515966583065204</v>
      </c>
      <c r="AC443" s="17">
        <v>0.84915673647823897</v>
      </c>
      <c r="AD443" s="17">
        <v>0.87920409222395102</v>
      </c>
      <c r="AE443" s="17">
        <v>0.900317909739622</v>
      </c>
      <c r="AF443" s="17">
        <v>0.87055789479177903</v>
      </c>
      <c r="AG443" s="17">
        <v>0.87453921657075095</v>
      </c>
      <c r="AH443" s="17">
        <v>0.90716859925031101</v>
      </c>
      <c r="AI443" s="17">
        <v>0.91025148142094903</v>
      </c>
      <c r="AJ443" s="17">
        <v>0.81945984354165802</v>
      </c>
      <c r="AK443" s="17">
        <v>0.92853973241459398</v>
      </c>
      <c r="AL443" s="17">
        <v>0.91785945603043795</v>
      </c>
      <c r="AM443" s="17">
        <v>0.91371896745968095</v>
      </c>
      <c r="AN443" s="17">
        <v>0.93011697839142604</v>
      </c>
      <c r="AO443" s="17">
        <v>0.96417382060747703</v>
      </c>
      <c r="AP443" s="17">
        <v>0.97412250393119204</v>
      </c>
      <c r="AQ443" s="17"/>
      <c r="AR443" s="17">
        <v>0.89640182539624802</v>
      </c>
      <c r="AS443" s="17">
        <v>0.90678478753541802</v>
      </c>
      <c r="AT443" s="17"/>
      <c r="AU443" s="17">
        <v>0.88315157039574399</v>
      </c>
      <c r="AV443" s="17">
        <v>0.90697693466992302</v>
      </c>
      <c r="AW443" s="17"/>
      <c r="AX443" s="17">
        <v>0.86098637982138904</v>
      </c>
      <c r="AY443" s="17">
        <v>0.90840724985737897</v>
      </c>
      <c r="AZ443" s="17"/>
      <c r="BA443" s="17">
        <v>0.93480599629133398</v>
      </c>
      <c r="BB443" s="17">
        <v>0.88134937851678996</v>
      </c>
      <c r="BC443" s="17">
        <v>0.86461815367543104</v>
      </c>
      <c r="BD443" s="17"/>
      <c r="BE443" s="17">
        <v>0.91952212355655105</v>
      </c>
      <c r="BF443" s="17">
        <v>0.87120147631530698</v>
      </c>
      <c r="BG443" s="17">
        <v>0.83239841429218198</v>
      </c>
    </row>
    <row r="444" spans="2:59" x14ac:dyDescent="0.3">
      <c r="B444" t="s">
        <v>178</v>
      </c>
      <c r="C444" s="17">
        <v>-0.87206614613109201</v>
      </c>
      <c r="D444" s="17">
        <v>-0.87010813777475504</v>
      </c>
      <c r="E444" s="17">
        <v>-0.87350771111712699</v>
      </c>
      <c r="F444" s="17"/>
      <c r="G444" s="17">
        <v>-0.83122523774651103</v>
      </c>
      <c r="H444" s="17">
        <v>-0.88104439466361195</v>
      </c>
      <c r="I444" s="17">
        <v>-0.90367040835713297</v>
      </c>
      <c r="J444" s="17">
        <v>-0.86792673287698596</v>
      </c>
      <c r="K444" s="17"/>
      <c r="L444" s="17">
        <v>-0.93534500805620002</v>
      </c>
      <c r="M444" s="17">
        <v>-0.89657386247853199</v>
      </c>
      <c r="N444" s="17">
        <v>-0.84927305064946401</v>
      </c>
      <c r="O444" s="17">
        <v>-0.79821457972327703</v>
      </c>
      <c r="P444" s="17"/>
      <c r="Q444" s="17">
        <v>-0.89231388842049797</v>
      </c>
      <c r="R444" s="17">
        <v>-0.85933107991732405</v>
      </c>
      <c r="S444" s="17">
        <v>-0.815559155970494</v>
      </c>
      <c r="T444" s="17">
        <v>-0.89457492257504001</v>
      </c>
      <c r="U444" s="17">
        <v>-0.85413744081223697</v>
      </c>
      <c r="V444" s="17">
        <v>-0.87167159224278701</v>
      </c>
      <c r="W444" s="17">
        <v>-0.88119410338321302</v>
      </c>
      <c r="X444" s="17">
        <v>-0.89024135833154905</v>
      </c>
      <c r="Y444" s="17">
        <v>-0.886024282567063</v>
      </c>
      <c r="Z444" s="17"/>
      <c r="AA444" s="17">
        <v>-0.46778166741448002</v>
      </c>
      <c r="AB444" s="17">
        <v>-0.83515966583065204</v>
      </c>
      <c r="AC444" s="17">
        <v>-0.81658183256257799</v>
      </c>
      <c r="AD444" s="17">
        <v>-0.83683986749912997</v>
      </c>
      <c r="AE444" s="17">
        <v>-0.86707031573736704</v>
      </c>
      <c r="AF444" s="17">
        <v>-0.81263664068411701</v>
      </c>
      <c r="AG444" s="17">
        <v>-0.84795838376716803</v>
      </c>
      <c r="AH444" s="17">
        <v>-0.88752175362326202</v>
      </c>
      <c r="AI444" s="17">
        <v>-0.88442879714405098</v>
      </c>
      <c r="AJ444" s="17">
        <v>-0.76526716679277995</v>
      </c>
      <c r="AK444" s="17">
        <v>-0.91820467902802005</v>
      </c>
      <c r="AL444" s="17">
        <v>-0.91465990655720697</v>
      </c>
      <c r="AM444" s="17">
        <v>-0.89495206409920902</v>
      </c>
      <c r="AN444" s="17">
        <v>-0.93011697839142604</v>
      </c>
      <c r="AO444" s="17">
        <v>-0.96140211700369205</v>
      </c>
      <c r="AP444" s="17">
        <v>-0.96904742231433705</v>
      </c>
      <c r="AQ444" s="17"/>
      <c r="AR444" s="17">
        <v>-0.86675982501904503</v>
      </c>
      <c r="AS444" s="17">
        <v>-0.89131868808452097</v>
      </c>
      <c r="AT444" s="17"/>
      <c r="AU444" s="17">
        <v>-0.86330471263633202</v>
      </c>
      <c r="AV444" s="17">
        <v>-0.87843577390084504</v>
      </c>
      <c r="AW444" s="17"/>
      <c r="AX444" s="17">
        <v>-0.83028240050588498</v>
      </c>
      <c r="AY444" s="17">
        <v>-0.88406836266565003</v>
      </c>
      <c r="AZ444" s="17"/>
      <c r="BA444" s="17">
        <v>-0.92225736519964796</v>
      </c>
      <c r="BB444" s="17">
        <v>-0.84479591965782497</v>
      </c>
      <c r="BC444" s="17">
        <v>-0.83016282190007196</v>
      </c>
      <c r="BD444" s="17"/>
      <c r="BE444" s="17">
        <v>-0.90428650571529801</v>
      </c>
      <c r="BF444" s="17">
        <v>-0.81979380230760601</v>
      </c>
      <c r="BG444" s="17">
        <v>-0.79762247099431105</v>
      </c>
    </row>
    <row r="445" spans="2:59" x14ac:dyDescent="0.3"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</row>
    <row r="446" spans="2:59" x14ac:dyDescent="0.3">
      <c r="B446" s="6" t="s">
        <v>276</v>
      </c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</row>
    <row r="447" spans="2:59" x14ac:dyDescent="0.3">
      <c r="B447" s="24" t="s">
        <v>86</v>
      </c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</row>
    <row r="448" spans="2:59" x14ac:dyDescent="0.3">
      <c r="B448" t="s">
        <v>269</v>
      </c>
      <c r="C448" s="17">
        <v>0.35136453244221999</v>
      </c>
      <c r="D448" s="17">
        <v>0.34477200135820402</v>
      </c>
      <c r="E448" s="17">
        <v>0.35830146567837401</v>
      </c>
      <c r="F448" s="17"/>
      <c r="G448" s="17">
        <v>0.35535358349367402</v>
      </c>
      <c r="H448" s="17">
        <v>0.35912562326289299</v>
      </c>
      <c r="I448" s="17">
        <v>0.35322460990402799</v>
      </c>
      <c r="J448" s="17">
        <v>0.33528089445478998</v>
      </c>
      <c r="K448" s="17"/>
      <c r="L448" s="17">
        <v>0.416773486948885</v>
      </c>
      <c r="M448" s="17">
        <v>0.31792702588822602</v>
      </c>
      <c r="N448" s="17">
        <v>0.348793311270293</v>
      </c>
      <c r="O448" s="17">
        <v>0.31852721498326098</v>
      </c>
      <c r="P448" s="17"/>
      <c r="Q448" s="17">
        <v>0.44617490935906601</v>
      </c>
      <c r="R448" s="17">
        <v>0.32677306026222402</v>
      </c>
      <c r="S448" s="17">
        <v>0.30124165068248598</v>
      </c>
      <c r="T448" s="17">
        <v>0.32298258011554798</v>
      </c>
      <c r="U448" s="17">
        <v>0.30961543012478798</v>
      </c>
      <c r="V448" s="17">
        <v>0.41056609090799701</v>
      </c>
      <c r="W448" s="17">
        <v>0.32380402604615599</v>
      </c>
      <c r="X448" s="17">
        <v>0.350480437650183</v>
      </c>
      <c r="Y448" s="17">
        <v>0.33278898946556301</v>
      </c>
      <c r="Z448" s="17"/>
      <c r="AA448" s="17">
        <v>0.20359303780750901</v>
      </c>
      <c r="AB448" s="17">
        <v>0.30610775801551998</v>
      </c>
      <c r="AC448" s="17">
        <v>0.36432003159321602</v>
      </c>
      <c r="AD448" s="17">
        <v>0.26101270781034802</v>
      </c>
      <c r="AE448" s="17">
        <v>0.32811017999384201</v>
      </c>
      <c r="AF448" s="17">
        <v>0.34493600983726802</v>
      </c>
      <c r="AG448" s="17">
        <v>0.272719608915374</v>
      </c>
      <c r="AH448" s="17">
        <v>0.33586984514868901</v>
      </c>
      <c r="AI448" s="17">
        <v>0.32699968740874402</v>
      </c>
      <c r="AJ448" s="17">
        <v>0.31302342313105502</v>
      </c>
      <c r="AK448" s="17">
        <v>0.42281824563870901</v>
      </c>
      <c r="AL448" s="17">
        <v>0.37017444214412298</v>
      </c>
      <c r="AM448" s="17">
        <v>0.33958518768970603</v>
      </c>
      <c r="AN448" s="17">
        <v>0.26254086181340103</v>
      </c>
      <c r="AO448" s="17">
        <v>0.39340053485854098</v>
      </c>
      <c r="AP448" s="17">
        <v>0.52650936469582599</v>
      </c>
      <c r="AQ448" s="17"/>
      <c r="AR448" s="17">
        <v>0.31694270402564001</v>
      </c>
      <c r="AS448" s="17">
        <v>0.476254768391078</v>
      </c>
      <c r="AT448" s="17"/>
      <c r="AU448" s="17">
        <v>0.396457231201372</v>
      </c>
      <c r="AV448" s="17">
        <v>0.334321287270956</v>
      </c>
      <c r="AW448" s="17"/>
      <c r="AX448" s="17">
        <v>0.32526657032630102</v>
      </c>
      <c r="AY448" s="17">
        <v>0.35843440752491901</v>
      </c>
      <c r="AZ448" s="17"/>
      <c r="BA448" s="17">
        <v>0.41561982656598601</v>
      </c>
      <c r="BB448" s="17">
        <v>0.30917413970727398</v>
      </c>
      <c r="BC448" s="17">
        <v>0.30959886232695499</v>
      </c>
      <c r="BD448" s="17"/>
      <c r="BE448" s="17">
        <v>0.393166359027665</v>
      </c>
      <c r="BF448" s="17">
        <v>0.28897272580334599</v>
      </c>
      <c r="BG448" s="17">
        <v>0.23957677407727199</v>
      </c>
    </row>
    <row r="449" spans="2:59" x14ac:dyDescent="0.3">
      <c r="B449" t="s">
        <v>270</v>
      </c>
      <c r="C449" s="17">
        <v>0.48559169330941299</v>
      </c>
      <c r="D449" s="17">
        <v>0.48576412798945501</v>
      </c>
      <c r="E449" s="17">
        <v>0.48522796730733098</v>
      </c>
      <c r="F449" s="17"/>
      <c r="G449" s="17">
        <v>0.47980824597935501</v>
      </c>
      <c r="H449" s="17">
        <v>0.47001338019397998</v>
      </c>
      <c r="I449" s="17">
        <v>0.51316985774386603</v>
      </c>
      <c r="J449" s="17">
        <v>0.478840877564082</v>
      </c>
      <c r="K449" s="17"/>
      <c r="L449" s="17">
        <v>0.46625950815662598</v>
      </c>
      <c r="M449" s="17">
        <v>0.51144203586717996</v>
      </c>
      <c r="N449" s="17">
        <v>0.45790825716204098</v>
      </c>
      <c r="O449" s="17">
        <v>0.50293174052545897</v>
      </c>
      <c r="P449" s="17"/>
      <c r="Q449" s="17">
        <v>0.39523007206294303</v>
      </c>
      <c r="R449" s="17">
        <v>0.484089301752745</v>
      </c>
      <c r="S449" s="17">
        <v>0.473877237468315</v>
      </c>
      <c r="T449" s="17">
        <v>0.52627644528389095</v>
      </c>
      <c r="U449" s="17">
        <v>0.49807597768300699</v>
      </c>
      <c r="V449" s="17">
        <v>0.47328375489799002</v>
      </c>
      <c r="W449" s="17">
        <v>0.55186836356497604</v>
      </c>
      <c r="X449" s="17">
        <v>0.53189706435092998</v>
      </c>
      <c r="Y449" s="17">
        <v>0.50491872633705903</v>
      </c>
      <c r="Z449" s="17"/>
      <c r="AA449" s="17">
        <v>0.46683735824030598</v>
      </c>
      <c r="AB449" s="17">
        <v>0.52794792532810597</v>
      </c>
      <c r="AC449" s="17">
        <v>0.52335008628911694</v>
      </c>
      <c r="AD449" s="17">
        <v>0.53634883000650901</v>
      </c>
      <c r="AE449" s="17">
        <v>0.51966285871719697</v>
      </c>
      <c r="AF449" s="17">
        <v>0.41478173110625199</v>
      </c>
      <c r="AG449" s="17">
        <v>0.49086679276553002</v>
      </c>
      <c r="AH449" s="17">
        <v>0.48981381904064297</v>
      </c>
      <c r="AI449" s="17">
        <v>0.51529495442860995</v>
      </c>
      <c r="AJ449" s="17">
        <v>0.48738090280928498</v>
      </c>
      <c r="AK449" s="17">
        <v>0.46520277180511299</v>
      </c>
      <c r="AL449" s="17">
        <v>0.497367616136135</v>
      </c>
      <c r="AM449" s="17">
        <v>0.486933928884006</v>
      </c>
      <c r="AN449" s="17">
        <v>0.58909983533340404</v>
      </c>
      <c r="AO449" s="17">
        <v>0.51852040912349295</v>
      </c>
      <c r="AP449" s="17">
        <v>0.40749206298498097</v>
      </c>
      <c r="AQ449" s="17"/>
      <c r="AR449" s="17">
        <v>0.51234447312408804</v>
      </c>
      <c r="AS449" s="17">
        <v>0.3885265129562</v>
      </c>
      <c r="AT449" s="17"/>
      <c r="AU449" s="17">
        <v>0.44501688910069598</v>
      </c>
      <c r="AV449" s="17">
        <v>0.49898755521448201</v>
      </c>
      <c r="AW449" s="17"/>
      <c r="AX449" s="17">
        <v>0.47233821909269802</v>
      </c>
      <c r="AY449" s="17">
        <v>0.48980309360621099</v>
      </c>
      <c r="AZ449" s="17"/>
      <c r="BA449" s="17">
        <v>0.453411666278145</v>
      </c>
      <c r="BB449" s="17">
        <v>0.50644788473899605</v>
      </c>
      <c r="BC449" s="17">
        <v>0.50695477597350902</v>
      </c>
      <c r="BD449" s="17"/>
      <c r="BE449" s="17">
        <v>0.46096464319948199</v>
      </c>
      <c r="BF449" s="17">
        <v>0.52482865383025501</v>
      </c>
      <c r="BG449" s="17">
        <v>0.54449967749911299</v>
      </c>
    </row>
    <row r="450" spans="2:59" x14ac:dyDescent="0.3">
      <c r="B450" t="s">
        <v>271</v>
      </c>
      <c r="C450" s="17">
        <v>0.12139886735370101</v>
      </c>
      <c r="D450" s="17">
        <v>0.122527682740955</v>
      </c>
      <c r="E450" s="17">
        <v>0.12075823919863</v>
      </c>
      <c r="F450" s="17"/>
      <c r="G450" s="17">
        <v>0.112543170428968</v>
      </c>
      <c r="H450" s="17">
        <v>0.12690725070791201</v>
      </c>
      <c r="I450" s="17">
        <v>0.1007428404431</v>
      </c>
      <c r="J450" s="17">
        <v>0.14753794145054799</v>
      </c>
      <c r="K450" s="17"/>
      <c r="L450" s="17">
        <v>9.7429071050607899E-2</v>
      </c>
      <c r="M450" s="17">
        <v>0.13683860923111299</v>
      </c>
      <c r="N450" s="17">
        <v>0.12991353657000199</v>
      </c>
      <c r="O450" s="17">
        <v>0.123961744524045</v>
      </c>
      <c r="P450" s="17"/>
      <c r="Q450" s="17">
        <v>0.11927807475858899</v>
      </c>
      <c r="R450" s="17">
        <v>0.13201468756906901</v>
      </c>
      <c r="S450" s="17">
        <v>0.15206210371038401</v>
      </c>
      <c r="T450" s="17">
        <v>0.127994995857034</v>
      </c>
      <c r="U450" s="17">
        <v>0.15457694613877901</v>
      </c>
      <c r="V450" s="17">
        <v>9.2560851126230803E-2</v>
      </c>
      <c r="W450" s="17">
        <v>7.7749860349807701E-2</v>
      </c>
      <c r="X450" s="17">
        <v>7.4668918655117295E-2</v>
      </c>
      <c r="Y450" s="17">
        <v>0.13252996484108101</v>
      </c>
      <c r="Z450" s="17"/>
      <c r="AA450" s="17">
        <v>0.10924661621736401</v>
      </c>
      <c r="AB450" s="17">
        <v>0.149985987488086</v>
      </c>
      <c r="AC450" s="17">
        <v>0.100825904363224</v>
      </c>
      <c r="AD450" s="17">
        <v>0.13538914365084001</v>
      </c>
      <c r="AE450" s="17">
        <v>0.119062532755009</v>
      </c>
      <c r="AF450" s="17">
        <v>0.15850255625902199</v>
      </c>
      <c r="AG450" s="17">
        <v>0.130259136792237</v>
      </c>
      <c r="AH450" s="17">
        <v>0.12755124849664201</v>
      </c>
      <c r="AI450" s="17">
        <v>0.130739882759942</v>
      </c>
      <c r="AJ450" s="17">
        <v>0.122112123751102</v>
      </c>
      <c r="AK450" s="17">
        <v>8.9153378406421499E-2</v>
      </c>
      <c r="AL450" s="17">
        <v>0.12925839224651101</v>
      </c>
      <c r="AM450" s="17">
        <v>0.158261890838963</v>
      </c>
      <c r="AN450" s="17">
        <v>0.1274496782806</v>
      </c>
      <c r="AO450" s="17">
        <v>7.0682213286644702E-2</v>
      </c>
      <c r="AP450" s="17">
        <v>6.5998572319192497E-2</v>
      </c>
      <c r="AQ450" s="17"/>
      <c r="AR450" s="17">
        <v>0.125957471743736</v>
      </c>
      <c r="AS450" s="17">
        <v>0.104859212022822</v>
      </c>
      <c r="AT450" s="17"/>
      <c r="AU450" s="17">
        <v>0.125964594595948</v>
      </c>
      <c r="AV450" s="17">
        <v>0.120969541214155</v>
      </c>
      <c r="AW450" s="17"/>
      <c r="AX450" s="17">
        <v>0.15262253371635101</v>
      </c>
      <c r="AY450" s="17">
        <v>0.113194720637871</v>
      </c>
      <c r="AZ450" s="17"/>
      <c r="BA450" s="17">
        <v>0.10933721823888699</v>
      </c>
      <c r="BB450" s="17">
        <v>0.126706115754461</v>
      </c>
      <c r="BC450" s="17">
        <v>0.13350263461850001</v>
      </c>
      <c r="BD450" s="17"/>
      <c r="BE450" s="17">
        <v>0.116751828566535</v>
      </c>
      <c r="BF450" s="17">
        <v>0.124729089866495</v>
      </c>
      <c r="BG450" s="17">
        <v>0.14393341428479001</v>
      </c>
    </row>
    <row r="451" spans="2:59" x14ac:dyDescent="0.3">
      <c r="B451" t="s">
        <v>272</v>
      </c>
      <c r="C451" s="17">
        <v>1.8839548465880901E-2</v>
      </c>
      <c r="D451" s="17">
        <v>1.53188499636391E-2</v>
      </c>
      <c r="E451" s="17">
        <v>2.2426500236259701E-2</v>
      </c>
      <c r="F451" s="17"/>
      <c r="G451" s="17">
        <v>2.277132888932E-2</v>
      </c>
      <c r="H451" s="17">
        <v>2.2302494427461302E-2</v>
      </c>
      <c r="I451" s="17">
        <v>1.5552532813427399E-2</v>
      </c>
      <c r="J451" s="17">
        <v>1.48692892617592E-2</v>
      </c>
      <c r="K451" s="17"/>
      <c r="L451" s="17">
        <v>1.19441025358139E-2</v>
      </c>
      <c r="M451" s="17">
        <v>1.6672961885732099E-2</v>
      </c>
      <c r="N451" s="17">
        <v>3.06687049374266E-2</v>
      </c>
      <c r="O451" s="17">
        <v>1.8149777450659099E-2</v>
      </c>
      <c r="P451" s="17"/>
      <c r="Q451" s="17">
        <v>3.1701199171429897E-2</v>
      </c>
      <c r="R451" s="17">
        <v>1.3935876865914101E-2</v>
      </c>
      <c r="S451" s="17">
        <v>2.0742447834279001E-2</v>
      </c>
      <c r="T451" s="17">
        <v>1.13083636733598E-2</v>
      </c>
      <c r="U451" s="17">
        <v>3.2393810336480297E-2</v>
      </c>
      <c r="V451" s="17">
        <v>4.7796045829369901E-3</v>
      </c>
      <c r="W451" s="17">
        <v>1.8491211744028499E-2</v>
      </c>
      <c r="X451" s="17">
        <v>2.2881522458388599E-2</v>
      </c>
      <c r="Y451" s="17">
        <v>1.41492811863848E-2</v>
      </c>
      <c r="Z451" s="17"/>
      <c r="AA451" s="17">
        <v>6.2483745519652599E-2</v>
      </c>
      <c r="AB451" s="17">
        <v>0</v>
      </c>
      <c r="AC451" s="17">
        <v>1.15039777544427E-2</v>
      </c>
      <c r="AD451" s="17">
        <v>4.4828326837529499E-2</v>
      </c>
      <c r="AE451" s="17">
        <v>8.9655766272457998E-3</v>
      </c>
      <c r="AF451" s="17">
        <v>4.4313450259770799E-2</v>
      </c>
      <c r="AG451" s="17">
        <v>6.2728336134416293E-2</v>
      </c>
      <c r="AH451" s="17">
        <v>2.5089842690805698E-2</v>
      </c>
      <c r="AI451" s="17">
        <v>0</v>
      </c>
      <c r="AJ451" s="17">
        <v>2.5980343570871998E-2</v>
      </c>
      <c r="AK451" s="17">
        <v>9.9718499367610902E-3</v>
      </c>
      <c r="AL451" s="17">
        <v>0</v>
      </c>
      <c r="AM451" s="17">
        <v>1.5218992587325701E-2</v>
      </c>
      <c r="AN451" s="17">
        <v>1.1728162393188E-2</v>
      </c>
      <c r="AO451" s="17">
        <v>1.46251391275363E-2</v>
      </c>
      <c r="AP451" s="17">
        <v>0</v>
      </c>
      <c r="AQ451" s="17"/>
      <c r="AR451" s="17">
        <v>1.9927171122117601E-2</v>
      </c>
      <c r="AS451" s="17">
        <v>1.4893405671929301E-2</v>
      </c>
      <c r="AT451" s="17"/>
      <c r="AU451" s="17">
        <v>2.2948308568641999E-2</v>
      </c>
      <c r="AV451" s="17">
        <v>1.7346671421651399E-2</v>
      </c>
      <c r="AW451" s="17"/>
      <c r="AX451" s="17">
        <v>2.2954142366224499E-2</v>
      </c>
      <c r="AY451" s="17">
        <v>1.7442134242334501E-2</v>
      </c>
      <c r="AZ451" s="17"/>
      <c r="BA451" s="17">
        <v>1.37861540308249E-2</v>
      </c>
      <c r="BB451" s="17">
        <v>2.04809625960236E-2</v>
      </c>
      <c r="BC451" s="17">
        <v>2.48606593180552E-2</v>
      </c>
      <c r="BD451" s="17"/>
      <c r="BE451" s="17">
        <v>1.46805152129792E-2</v>
      </c>
      <c r="BF451" s="17">
        <v>2.6922310872397E-2</v>
      </c>
      <c r="BG451" s="17">
        <v>2.4705559606158198E-2</v>
      </c>
    </row>
    <row r="452" spans="2:59" x14ac:dyDescent="0.3">
      <c r="B452" t="s">
        <v>83</v>
      </c>
      <c r="C452" s="17">
        <v>2.28053584287853E-2</v>
      </c>
      <c r="D452" s="17">
        <v>3.1617337947746703E-2</v>
      </c>
      <c r="E452" s="17">
        <v>1.3285827579405499E-2</v>
      </c>
      <c r="F452" s="17"/>
      <c r="G452" s="17">
        <v>2.9523671208683801E-2</v>
      </c>
      <c r="H452" s="17">
        <v>2.1651251407753699E-2</v>
      </c>
      <c r="I452" s="17">
        <v>1.7310159095579598E-2</v>
      </c>
      <c r="J452" s="17">
        <v>2.3470997268821001E-2</v>
      </c>
      <c r="K452" s="17"/>
      <c r="L452" s="17">
        <v>7.5938313080671201E-3</v>
      </c>
      <c r="M452" s="17">
        <v>1.7119367127747798E-2</v>
      </c>
      <c r="N452" s="17">
        <v>3.27161900602383E-2</v>
      </c>
      <c r="O452" s="17">
        <v>3.6429522516575497E-2</v>
      </c>
      <c r="P452" s="17"/>
      <c r="Q452" s="17">
        <v>7.6157446479721298E-3</v>
      </c>
      <c r="R452" s="17">
        <v>4.3187073550046799E-2</v>
      </c>
      <c r="S452" s="17">
        <v>5.2076560304535301E-2</v>
      </c>
      <c r="T452" s="17">
        <v>1.14376150701677E-2</v>
      </c>
      <c r="U452" s="17">
        <v>5.3378357169463903E-3</v>
      </c>
      <c r="V452" s="17">
        <v>1.88096984848444E-2</v>
      </c>
      <c r="W452" s="17">
        <v>2.8086538295032101E-2</v>
      </c>
      <c r="X452" s="17">
        <v>2.0072056885380801E-2</v>
      </c>
      <c r="Y452" s="17">
        <v>1.5613038169912601E-2</v>
      </c>
      <c r="Z452" s="17"/>
      <c r="AA452" s="17">
        <v>0.15783924221516801</v>
      </c>
      <c r="AB452" s="17">
        <v>1.5958329168288099E-2</v>
      </c>
      <c r="AC452" s="17">
        <v>0</v>
      </c>
      <c r="AD452" s="17">
        <v>2.24209916947729E-2</v>
      </c>
      <c r="AE452" s="17">
        <v>2.41988519067062E-2</v>
      </c>
      <c r="AF452" s="17">
        <v>3.7466252537687199E-2</v>
      </c>
      <c r="AG452" s="17">
        <v>4.3426125392442803E-2</v>
      </c>
      <c r="AH452" s="17">
        <v>2.1675244623220902E-2</v>
      </c>
      <c r="AI452" s="17">
        <v>2.6965475402704601E-2</v>
      </c>
      <c r="AJ452" s="17">
        <v>5.1503206737686498E-2</v>
      </c>
      <c r="AK452" s="17">
        <v>1.2853754212995601E-2</v>
      </c>
      <c r="AL452" s="17">
        <v>3.1995494732306698E-3</v>
      </c>
      <c r="AM452" s="17">
        <v>0</v>
      </c>
      <c r="AN452" s="17">
        <v>9.1814621794071398E-3</v>
      </c>
      <c r="AO452" s="17">
        <v>2.7717036037845501E-3</v>
      </c>
      <c r="AP452" s="17">
        <v>0</v>
      </c>
      <c r="AQ452" s="17"/>
      <c r="AR452" s="17">
        <v>2.4828179984418799E-2</v>
      </c>
      <c r="AS452" s="17">
        <v>1.5466100957970399E-2</v>
      </c>
      <c r="AT452" s="17"/>
      <c r="AU452" s="17">
        <v>9.6129765333422892E-3</v>
      </c>
      <c r="AV452" s="17">
        <v>2.8374944878755699E-2</v>
      </c>
      <c r="AW452" s="17"/>
      <c r="AX452" s="17">
        <v>2.6818534498425198E-2</v>
      </c>
      <c r="AY452" s="17">
        <v>2.11256439886638E-2</v>
      </c>
      <c r="AZ452" s="17"/>
      <c r="BA452" s="17">
        <v>7.84513488615644E-3</v>
      </c>
      <c r="BB452" s="17">
        <v>3.7190897203245199E-2</v>
      </c>
      <c r="BC452" s="17">
        <v>2.50830677629802E-2</v>
      </c>
      <c r="BD452" s="17"/>
      <c r="BE452" s="17">
        <v>1.44366539933393E-2</v>
      </c>
      <c r="BF452" s="17">
        <v>3.4547219627507397E-2</v>
      </c>
      <c r="BG452" s="17">
        <v>4.72845745326659E-2</v>
      </c>
    </row>
    <row r="453" spans="2:59" x14ac:dyDescent="0.3">
      <c r="B453" t="s">
        <v>273</v>
      </c>
      <c r="C453" s="17">
        <v>0.83695622575163298</v>
      </c>
      <c r="D453" s="17">
        <v>0.83053612934765897</v>
      </c>
      <c r="E453" s="17">
        <v>0.84352943298570504</v>
      </c>
      <c r="F453" s="17"/>
      <c r="G453" s="17">
        <v>0.83516182947302797</v>
      </c>
      <c r="H453" s="17">
        <v>0.82913900345687297</v>
      </c>
      <c r="I453" s="17">
        <v>0.86639446764789296</v>
      </c>
      <c r="J453" s="17">
        <v>0.81412177201887204</v>
      </c>
      <c r="K453" s="17"/>
      <c r="L453" s="17">
        <v>0.88303299510551103</v>
      </c>
      <c r="M453" s="17">
        <v>0.82936906175540703</v>
      </c>
      <c r="N453" s="17">
        <v>0.80670156843233398</v>
      </c>
      <c r="O453" s="17">
        <v>0.82145895550871995</v>
      </c>
      <c r="P453" s="17"/>
      <c r="Q453" s="17">
        <v>0.84140498142200904</v>
      </c>
      <c r="R453" s="17">
        <v>0.81086236201496997</v>
      </c>
      <c r="S453" s="17">
        <v>0.77511888815080199</v>
      </c>
      <c r="T453" s="17">
        <v>0.84925902539943898</v>
      </c>
      <c r="U453" s="17">
        <v>0.80769140780779403</v>
      </c>
      <c r="V453" s="17">
        <v>0.88384984580598802</v>
      </c>
      <c r="W453" s="17">
        <v>0.87567238961113203</v>
      </c>
      <c r="X453" s="17">
        <v>0.88237750200111298</v>
      </c>
      <c r="Y453" s="17">
        <v>0.83770771580262204</v>
      </c>
      <c r="Z453" s="17"/>
      <c r="AA453" s="17">
        <v>0.67043039604781596</v>
      </c>
      <c r="AB453" s="17">
        <v>0.83405568334362601</v>
      </c>
      <c r="AC453" s="17">
        <v>0.88767011788233297</v>
      </c>
      <c r="AD453" s="17">
        <v>0.79736153781685803</v>
      </c>
      <c r="AE453" s="17">
        <v>0.84777303871103904</v>
      </c>
      <c r="AF453" s="17">
        <v>0.75971774094351996</v>
      </c>
      <c r="AG453" s="17">
        <v>0.76358640168090397</v>
      </c>
      <c r="AH453" s="17">
        <v>0.82568366418933103</v>
      </c>
      <c r="AI453" s="17">
        <v>0.84229464183735303</v>
      </c>
      <c r="AJ453" s="17">
        <v>0.80040432594033895</v>
      </c>
      <c r="AK453" s="17">
        <v>0.888021017443822</v>
      </c>
      <c r="AL453" s="17">
        <v>0.86754205828025799</v>
      </c>
      <c r="AM453" s="17">
        <v>0.82651911657371202</v>
      </c>
      <c r="AN453" s="17">
        <v>0.85164069714680501</v>
      </c>
      <c r="AO453" s="17">
        <v>0.91192094398203405</v>
      </c>
      <c r="AP453" s="17">
        <v>0.93400142768080796</v>
      </c>
      <c r="AQ453" s="17"/>
      <c r="AR453" s="17">
        <v>0.82928717714972799</v>
      </c>
      <c r="AS453" s="17">
        <v>0.86478128134727805</v>
      </c>
      <c r="AT453" s="17"/>
      <c r="AU453" s="17">
        <v>0.84147412030206803</v>
      </c>
      <c r="AV453" s="17">
        <v>0.83330884248543802</v>
      </c>
      <c r="AW453" s="17"/>
      <c r="AX453" s="17">
        <v>0.79760478941899904</v>
      </c>
      <c r="AY453" s="17">
        <v>0.84823750113113106</v>
      </c>
      <c r="AZ453" s="17"/>
      <c r="BA453" s="17">
        <v>0.86903149284413095</v>
      </c>
      <c r="BB453" s="17">
        <v>0.81562202444626997</v>
      </c>
      <c r="BC453" s="17">
        <v>0.81655363830046501</v>
      </c>
      <c r="BD453" s="17"/>
      <c r="BE453" s="17">
        <v>0.854131002227147</v>
      </c>
      <c r="BF453" s="17">
        <v>0.8138013796336</v>
      </c>
      <c r="BG453" s="17">
        <v>0.78407645157638595</v>
      </c>
    </row>
    <row r="454" spans="2:59" x14ac:dyDescent="0.3">
      <c r="B454" t="s">
        <v>178</v>
      </c>
      <c r="C454" s="17">
        <v>-0.81415086732284703</v>
      </c>
      <c r="D454" s="17">
        <v>-0.79891879139991195</v>
      </c>
      <c r="E454" s="17">
        <v>-0.83024360540629905</v>
      </c>
      <c r="F454" s="17"/>
      <c r="G454" s="17">
        <v>-0.80563815826434504</v>
      </c>
      <c r="H454" s="17">
        <v>-0.80748775204911905</v>
      </c>
      <c r="I454" s="17">
        <v>-0.84908430855231398</v>
      </c>
      <c r="J454" s="17">
        <v>-0.79065077475005097</v>
      </c>
      <c r="K454" s="17"/>
      <c r="L454" s="17">
        <v>-0.87543916379744402</v>
      </c>
      <c r="M454" s="17">
        <v>-0.81224969462765895</v>
      </c>
      <c r="N454" s="17">
        <v>-0.77398537837209502</v>
      </c>
      <c r="O454" s="17">
        <v>-0.785029432992145</v>
      </c>
      <c r="P454" s="17"/>
      <c r="Q454" s="17">
        <v>-0.83378923677403705</v>
      </c>
      <c r="R454" s="17">
        <v>-0.76767528846492294</v>
      </c>
      <c r="S454" s="17">
        <v>-0.72304232784626699</v>
      </c>
      <c r="T454" s="17">
        <v>-0.83782141032927104</v>
      </c>
      <c r="U454" s="17">
        <v>-0.80235357209084801</v>
      </c>
      <c r="V454" s="17">
        <v>-0.86504014732114298</v>
      </c>
      <c r="W454" s="17">
        <v>-0.84758585131609998</v>
      </c>
      <c r="X454" s="17">
        <v>-0.86230544511573204</v>
      </c>
      <c r="Y454" s="17">
        <v>-0.82209467763270905</v>
      </c>
      <c r="Z454" s="17"/>
      <c r="AA454" s="17">
        <v>-0.51259115383264797</v>
      </c>
      <c r="AB454" s="17">
        <v>-0.81809735417533802</v>
      </c>
      <c r="AC454" s="17">
        <v>-0.88767011788233297</v>
      </c>
      <c r="AD454" s="17">
        <v>-0.77494054612208496</v>
      </c>
      <c r="AE454" s="17">
        <v>-0.82357418680433303</v>
      </c>
      <c r="AF454" s="17">
        <v>-0.72225148840583298</v>
      </c>
      <c r="AG454" s="17">
        <v>-0.72016027628846102</v>
      </c>
      <c r="AH454" s="17">
        <v>-0.80400841956611102</v>
      </c>
      <c r="AI454" s="17">
        <v>-0.81532916643464903</v>
      </c>
      <c r="AJ454" s="17">
        <v>-0.74890111920265301</v>
      </c>
      <c r="AK454" s="17">
        <v>-0.87516726323082605</v>
      </c>
      <c r="AL454" s="17">
        <v>-0.86434250880702701</v>
      </c>
      <c r="AM454" s="17">
        <v>-0.82651911657371202</v>
      </c>
      <c r="AN454" s="17">
        <v>-0.84245923496739805</v>
      </c>
      <c r="AO454" s="17">
        <v>-0.90914924037824996</v>
      </c>
      <c r="AP454" s="17">
        <v>-0.93400142768080796</v>
      </c>
      <c r="AQ454" s="17"/>
      <c r="AR454" s="17">
        <v>-0.804458997165309</v>
      </c>
      <c r="AS454" s="17">
        <v>-0.84931518038930798</v>
      </c>
      <c r="AT454" s="17"/>
      <c r="AU454" s="17">
        <v>-0.831861143768725</v>
      </c>
      <c r="AV454" s="17">
        <v>-0.80493389760668199</v>
      </c>
      <c r="AW454" s="17"/>
      <c r="AX454" s="17">
        <v>-0.77078625492057395</v>
      </c>
      <c r="AY454" s="17">
        <v>-0.82711185714246704</v>
      </c>
      <c r="AZ454" s="17"/>
      <c r="BA454" s="17">
        <v>-0.86118635795797505</v>
      </c>
      <c r="BB454" s="17">
        <v>-0.77843112724302499</v>
      </c>
      <c r="BC454" s="17">
        <v>-0.79147057053748504</v>
      </c>
      <c r="BD454" s="17"/>
      <c r="BE454" s="17">
        <v>-0.83969434823380695</v>
      </c>
      <c r="BF454" s="17">
        <v>-0.77925416000609304</v>
      </c>
      <c r="BG454" s="17">
        <v>-0.73679187704371996</v>
      </c>
    </row>
    <row r="455" spans="2:59" x14ac:dyDescent="0.3"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</row>
    <row r="456" spans="2:59" x14ac:dyDescent="0.3">
      <c r="B456" s="6" t="s">
        <v>277</v>
      </c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</row>
    <row r="457" spans="2:59" x14ac:dyDescent="0.3">
      <c r="B457" s="24" t="s">
        <v>86</v>
      </c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</row>
    <row r="458" spans="2:59" x14ac:dyDescent="0.3">
      <c r="B458" t="s">
        <v>269</v>
      </c>
      <c r="C458" s="17">
        <v>0.399359599123919</v>
      </c>
      <c r="D458" s="17">
        <v>0.39546945058520999</v>
      </c>
      <c r="E458" s="17">
        <v>0.40483615294783698</v>
      </c>
      <c r="F458" s="17"/>
      <c r="G458" s="17">
        <v>0.37334200093625702</v>
      </c>
      <c r="H458" s="17">
        <v>0.40554576660663499</v>
      </c>
      <c r="I458" s="17">
        <v>0.44659733395226098</v>
      </c>
      <c r="J458" s="17">
        <v>0.36498621232599598</v>
      </c>
      <c r="K458" s="17"/>
      <c r="L458" s="17">
        <v>0.45416588693351001</v>
      </c>
      <c r="M458" s="17">
        <v>0.42052501782503998</v>
      </c>
      <c r="N458" s="17">
        <v>0.342246907736734</v>
      </c>
      <c r="O458" s="17">
        <v>0.36936660387238701</v>
      </c>
      <c r="P458" s="17"/>
      <c r="Q458" s="17">
        <v>0.50174382176025201</v>
      </c>
      <c r="R458" s="17">
        <v>0.344965650037242</v>
      </c>
      <c r="S458" s="17">
        <v>0.37227233737447202</v>
      </c>
      <c r="T458" s="17">
        <v>0.352913159958745</v>
      </c>
      <c r="U458" s="17">
        <v>0.42425650600659798</v>
      </c>
      <c r="V458" s="17">
        <v>0.37417974197751402</v>
      </c>
      <c r="W458" s="17">
        <v>0.41318697468837901</v>
      </c>
      <c r="X458" s="17">
        <v>0.36215160499809901</v>
      </c>
      <c r="Y458" s="17">
        <v>0.40664087127415399</v>
      </c>
      <c r="Z458" s="17"/>
      <c r="AA458" s="17">
        <v>0.20110828558486099</v>
      </c>
      <c r="AB458" s="17">
        <v>0.40552096199875098</v>
      </c>
      <c r="AC458" s="17">
        <v>0.36639221814720102</v>
      </c>
      <c r="AD458" s="17">
        <v>0.30929082321297602</v>
      </c>
      <c r="AE458" s="17">
        <v>0.35001658165107502</v>
      </c>
      <c r="AF458" s="17">
        <v>0.40726021316681299</v>
      </c>
      <c r="AG458" s="17">
        <v>0.29884477208367499</v>
      </c>
      <c r="AH458" s="17">
        <v>0.373779399611889</v>
      </c>
      <c r="AI458" s="17">
        <v>0.34149215382860898</v>
      </c>
      <c r="AJ458" s="17">
        <v>0.38379211840981198</v>
      </c>
      <c r="AK458" s="17">
        <v>0.499536582016677</v>
      </c>
      <c r="AL458" s="17">
        <v>0.40506097733490198</v>
      </c>
      <c r="AM458" s="17">
        <v>0.421004730619292</v>
      </c>
      <c r="AN458" s="17">
        <v>0.393380857814011</v>
      </c>
      <c r="AO458" s="17">
        <v>0.54208722412518495</v>
      </c>
      <c r="AP458" s="17">
        <v>0.51548520502481399</v>
      </c>
      <c r="AQ458" s="17"/>
      <c r="AR458" s="17">
        <v>0.36681527345959097</v>
      </c>
      <c r="AS458" s="17">
        <v>0.517437827329154</v>
      </c>
      <c r="AT458" s="17"/>
      <c r="AU458" s="17">
        <v>0.39767665694772197</v>
      </c>
      <c r="AV458" s="17">
        <v>0.40076582955148099</v>
      </c>
      <c r="AW458" s="17"/>
      <c r="AX458" s="17">
        <v>0.344734355106806</v>
      </c>
      <c r="AY458" s="17">
        <v>0.413818236283162</v>
      </c>
      <c r="AZ458" s="17"/>
      <c r="BA458" s="17">
        <v>0.44581100612813102</v>
      </c>
      <c r="BB458" s="17">
        <v>0.40093351842464903</v>
      </c>
      <c r="BC458" s="17">
        <v>0.316819511048754</v>
      </c>
      <c r="BD458" s="17"/>
      <c r="BE458" s="17">
        <v>0.47198852456025803</v>
      </c>
      <c r="BF458" s="17">
        <v>0.29675349515607102</v>
      </c>
      <c r="BG458" s="17">
        <v>0.18888340120120001</v>
      </c>
    </row>
    <row r="459" spans="2:59" x14ac:dyDescent="0.3">
      <c r="B459" t="s">
        <v>270</v>
      </c>
      <c r="C459" s="17">
        <v>0.46635083383750903</v>
      </c>
      <c r="D459" s="17">
        <v>0.46671754786797598</v>
      </c>
      <c r="E459" s="17">
        <v>0.46589240892159201</v>
      </c>
      <c r="F459" s="17"/>
      <c r="G459" s="17">
        <v>0.44823177184410701</v>
      </c>
      <c r="H459" s="17">
        <v>0.46124124179841203</v>
      </c>
      <c r="I459" s="17">
        <v>0.454133733100132</v>
      </c>
      <c r="J459" s="17">
        <v>0.504666162368552</v>
      </c>
      <c r="K459" s="17"/>
      <c r="L459" s="17">
        <v>0.46445940346179898</v>
      </c>
      <c r="M459" s="17">
        <v>0.45417848432248598</v>
      </c>
      <c r="N459" s="17">
        <v>0.492538844198253</v>
      </c>
      <c r="O459" s="17">
        <v>0.45691194712933703</v>
      </c>
      <c r="P459" s="17"/>
      <c r="Q459" s="17">
        <v>0.37910457847902101</v>
      </c>
      <c r="R459" s="17">
        <v>0.52024523337272499</v>
      </c>
      <c r="S459" s="17">
        <v>0.48065495119673102</v>
      </c>
      <c r="T459" s="17">
        <v>0.50545190001927098</v>
      </c>
      <c r="U459" s="17">
        <v>0.45163320566547499</v>
      </c>
      <c r="V459" s="17">
        <v>0.47470305464332202</v>
      </c>
      <c r="W459" s="17">
        <v>0.45680975899446602</v>
      </c>
      <c r="X459" s="17">
        <v>0.50464593446308703</v>
      </c>
      <c r="Y459" s="17">
        <v>0.45934275461908802</v>
      </c>
      <c r="Z459" s="17"/>
      <c r="AA459" s="17">
        <v>0.601359808399058</v>
      </c>
      <c r="AB459" s="17">
        <v>0.352276424358752</v>
      </c>
      <c r="AC459" s="17">
        <v>0.493635532563304</v>
      </c>
      <c r="AD459" s="17">
        <v>0.47221676352140701</v>
      </c>
      <c r="AE459" s="17">
        <v>0.51170679111166295</v>
      </c>
      <c r="AF459" s="17">
        <v>0.42167662995140098</v>
      </c>
      <c r="AG459" s="17">
        <v>0.56767018933913005</v>
      </c>
      <c r="AH459" s="17">
        <v>0.495054616397267</v>
      </c>
      <c r="AI459" s="17">
        <v>0.50536658888572195</v>
      </c>
      <c r="AJ459" s="17">
        <v>0.49510907148493799</v>
      </c>
      <c r="AK459" s="17">
        <v>0.39677656682909002</v>
      </c>
      <c r="AL459" s="17">
        <v>0.45335877873811598</v>
      </c>
      <c r="AM459" s="17">
        <v>0.46891982732939302</v>
      </c>
      <c r="AN459" s="17">
        <v>0.53976100924896397</v>
      </c>
      <c r="AO459" s="17">
        <v>0.41781768064458003</v>
      </c>
      <c r="AP459" s="17">
        <v>0.400403914986178</v>
      </c>
      <c r="AQ459" s="17"/>
      <c r="AR459" s="17">
        <v>0.48560451612238698</v>
      </c>
      <c r="AS459" s="17">
        <v>0.39649408786974999</v>
      </c>
      <c r="AT459" s="17"/>
      <c r="AU459" s="17">
        <v>0.464384643744295</v>
      </c>
      <c r="AV459" s="17">
        <v>0.46793460590650299</v>
      </c>
      <c r="AW459" s="17"/>
      <c r="AX459" s="17">
        <v>0.47500405860440298</v>
      </c>
      <c r="AY459" s="17">
        <v>0.46424049093143899</v>
      </c>
      <c r="AZ459" s="17"/>
      <c r="BA459" s="17">
        <v>0.45141137768422701</v>
      </c>
      <c r="BB459" s="17">
        <v>0.46075890669587699</v>
      </c>
      <c r="BC459" s="17">
        <v>0.50119714193283205</v>
      </c>
      <c r="BD459" s="17"/>
      <c r="BE459" s="17">
        <v>0.44712010763759402</v>
      </c>
      <c r="BF459" s="17">
        <v>0.50349294611525597</v>
      </c>
      <c r="BG459" s="17">
        <v>0.49412280105065898</v>
      </c>
    </row>
    <row r="460" spans="2:59" x14ac:dyDescent="0.3">
      <c r="B460" t="s">
        <v>271</v>
      </c>
      <c r="C460" s="17">
        <v>0.102479950333823</v>
      </c>
      <c r="D460" s="17">
        <v>0.10064136013655001</v>
      </c>
      <c r="E460" s="17">
        <v>0.102682896333572</v>
      </c>
      <c r="F460" s="17"/>
      <c r="G460" s="17">
        <v>0.129069952822643</v>
      </c>
      <c r="H460" s="17">
        <v>9.93904035032354E-2</v>
      </c>
      <c r="I460" s="17">
        <v>7.6981841985313604E-2</v>
      </c>
      <c r="J460" s="17">
        <v>0.10766936517100099</v>
      </c>
      <c r="K460" s="17"/>
      <c r="L460" s="17">
        <v>6.6477484320455596E-2</v>
      </c>
      <c r="M460" s="17">
        <v>9.7724278798456604E-2</v>
      </c>
      <c r="N460" s="17">
        <v>0.11769530709996399</v>
      </c>
      <c r="O460" s="17">
        <v>0.133042441696408</v>
      </c>
      <c r="P460" s="17"/>
      <c r="Q460" s="17">
        <v>9.6003329104746696E-2</v>
      </c>
      <c r="R460" s="17">
        <v>8.4461625939323506E-2</v>
      </c>
      <c r="S460" s="17">
        <v>0.11242217758841</v>
      </c>
      <c r="T460" s="17">
        <v>0.13561639912051299</v>
      </c>
      <c r="U460" s="17">
        <v>9.6554239538493097E-2</v>
      </c>
      <c r="V460" s="17">
        <v>0.13026857203134801</v>
      </c>
      <c r="W460" s="17">
        <v>7.4408485320166903E-2</v>
      </c>
      <c r="X460" s="17">
        <v>0.114242943984736</v>
      </c>
      <c r="Y460" s="17">
        <v>9.6712011833887807E-2</v>
      </c>
      <c r="Z460" s="17"/>
      <c r="AA460" s="17">
        <v>0.13504816049642801</v>
      </c>
      <c r="AB460" s="17">
        <v>0.141687097265008</v>
      </c>
      <c r="AC460" s="17">
        <v>0.139972249289495</v>
      </c>
      <c r="AD460" s="17">
        <v>0.174889811563887</v>
      </c>
      <c r="AE460" s="17">
        <v>8.7056146801386403E-2</v>
      </c>
      <c r="AF460" s="17">
        <v>0.140263106262806</v>
      </c>
      <c r="AG460" s="17">
        <v>0.118003374196208</v>
      </c>
      <c r="AH460" s="17">
        <v>8.9250285981786207E-2</v>
      </c>
      <c r="AI460" s="17">
        <v>0.12790550013969501</v>
      </c>
      <c r="AJ460" s="17">
        <v>7.5346746407839393E-2</v>
      </c>
      <c r="AK460" s="17">
        <v>7.2275189168190701E-2</v>
      </c>
      <c r="AL460" s="17">
        <v>0.123386042441573</v>
      </c>
      <c r="AM460" s="17">
        <v>9.8284102763659897E-2</v>
      </c>
      <c r="AN460" s="17">
        <v>5.1123425990904699E-2</v>
      </c>
      <c r="AO460" s="17">
        <v>3.7323391626450299E-2</v>
      </c>
      <c r="AP460" s="17">
        <v>6.6152370389478396E-2</v>
      </c>
      <c r="AQ460" s="17"/>
      <c r="AR460" s="17">
        <v>0.113040186551756</v>
      </c>
      <c r="AS460" s="17">
        <v>6.4165007357172094E-2</v>
      </c>
      <c r="AT460" s="17"/>
      <c r="AU460" s="17">
        <v>0.11332322371148899</v>
      </c>
      <c r="AV460" s="17">
        <v>9.6498357037865704E-2</v>
      </c>
      <c r="AW460" s="17"/>
      <c r="AX460" s="17">
        <v>0.13420350284329999</v>
      </c>
      <c r="AY460" s="17">
        <v>9.5065711280081705E-2</v>
      </c>
      <c r="AZ460" s="17"/>
      <c r="BA460" s="17">
        <v>8.09069614120803E-2</v>
      </c>
      <c r="BB460" s="17">
        <v>0.104659717988883</v>
      </c>
      <c r="BC460" s="17">
        <v>0.136062792423327</v>
      </c>
      <c r="BD460" s="17"/>
      <c r="BE460" s="17">
        <v>6.3753653253125597E-2</v>
      </c>
      <c r="BF460" s="17">
        <v>0.15533541339777801</v>
      </c>
      <c r="BG460" s="17">
        <v>0.21990689649568401</v>
      </c>
    </row>
    <row r="461" spans="2:59" x14ac:dyDescent="0.3">
      <c r="B461" t="s">
        <v>272</v>
      </c>
      <c r="C461" s="17">
        <v>1.1558016119135E-2</v>
      </c>
      <c r="D461" s="17">
        <v>1.0427494076600499E-2</v>
      </c>
      <c r="E461" s="17">
        <v>1.2731832412649999E-2</v>
      </c>
      <c r="F461" s="17"/>
      <c r="G461" s="17">
        <v>2.04783962283859E-2</v>
      </c>
      <c r="H461" s="17">
        <v>1.23096293030027E-2</v>
      </c>
      <c r="I461" s="17">
        <v>1.01274895078712E-2</v>
      </c>
      <c r="J461" s="17">
        <v>3.4762699222068401E-3</v>
      </c>
      <c r="K461" s="17"/>
      <c r="L461" s="17">
        <v>6.0548978434518501E-3</v>
      </c>
      <c r="M461" s="17">
        <v>1.31809651850197E-2</v>
      </c>
      <c r="N461" s="17">
        <v>1.17061576813219E-2</v>
      </c>
      <c r="O461" s="17">
        <v>1.5698507947447E-2</v>
      </c>
      <c r="P461" s="17"/>
      <c r="Q461" s="17">
        <v>4.3963265886523698E-3</v>
      </c>
      <c r="R461" s="17">
        <v>1.8818113115919501E-2</v>
      </c>
      <c r="S461" s="17">
        <v>1.35974233859542E-2</v>
      </c>
      <c r="T461" s="17">
        <v>0</v>
      </c>
      <c r="U461" s="17">
        <v>6.3845711179881604E-3</v>
      </c>
      <c r="V461" s="17">
        <v>8.6914442525368105E-3</v>
      </c>
      <c r="W461" s="17">
        <v>4.4216668411314903E-3</v>
      </c>
      <c r="X461" s="17">
        <v>1.89595165540789E-2</v>
      </c>
      <c r="Y461" s="17">
        <v>2.8049548323152599E-2</v>
      </c>
      <c r="Z461" s="17"/>
      <c r="AA461" s="17">
        <v>6.2483745519652599E-2</v>
      </c>
      <c r="AB461" s="17">
        <v>6.39091332592268E-2</v>
      </c>
      <c r="AC461" s="17">
        <v>0</v>
      </c>
      <c r="AD461" s="17">
        <v>0</v>
      </c>
      <c r="AE461" s="17">
        <v>2.52724138765919E-2</v>
      </c>
      <c r="AF461" s="17">
        <v>0</v>
      </c>
      <c r="AG461" s="17">
        <v>0</v>
      </c>
      <c r="AH461" s="17">
        <v>2.2268852382009999E-2</v>
      </c>
      <c r="AI461" s="17">
        <v>1.7432049028387301E-2</v>
      </c>
      <c r="AJ461" s="17">
        <v>1.33536086550631E-2</v>
      </c>
      <c r="AK461" s="17">
        <v>1.2646550214607401E-2</v>
      </c>
      <c r="AL461" s="17">
        <v>4.2044308643479399E-3</v>
      </c>
      <c r="AM461" s="17">
        <v>1.1791339287655699E-2</v>
      </c>
      <c r="AN461" s="17">
        <v>0</v>
      </c>
      <c r="AO461" s="17">
        <v>0</v>
      </c>
      <c r="AP461" s="17">
        <v>6.3096387100694002E-3</v>
      </c>
      <c r="AQ461" s="17"/>
      <c r="AR461" s="17">
        <v>1.2921897101496899E-2</v>
      </c>
      <c r="AS461" s="17">
        <v>6.6095451770368102E-3</v>
      </c>
      <c r="AT461" s="17"/>
      <c r="AU461" s="17">
        <v>1.42272641712039E-2</v>
      </c>
      <c r="AV461" s="17">
        <v>1.05734967285667E-2</v>
      </c>
      <c r="AW461" s="17"/>
      <c r="AX461" s="17">
        <v>2.1272556114296501E-2</v>
      </c>
      <c r="AY461" s="17">
        <v>9.3989084005421906E-3</v>
      </c>
      <c r="AZ461" s="17"/>
      <c r="BA461" s="17">
        <v>8.7824853599413194E-3</v>
      </c>
      <c r="BB461" s="17">
        <v>7.9326190863222203E-3</v>
      </c>
      <c r="BC461" s="17">
        <v>2.22532595817388E-2</v>
      </c>
      <c r="BD461" s="17"/>
      <c r="BE461" s="17">
        <v>5.4865478676585202E-3</v>
      </c>
      <c r="BF461" s="17">
        <v>8.7168651588938502E-3</v>
      </c>
      <c r="BG461" s="17">
        <v>6.1160221888216099E-2</v>
      </c>
    </row>
    <row r="462" spans="2:59" x14ac:dyDescent="0.3">
      <c r="B462" t="s">
        <v>83</v>
      </c>
      <c r="C462" s="17">
        <v>2.0251600585614201E-2</v>
      </c>
      <c r="D462" s="17">
        <v>2.67441473336637E-2</v>
      </c>
      <c r="E462" s="17">
        <v>1.38567093843498E-2</v>
      </c>
      <c r="F462" s="17"/>
      <c r="G462" s="17">
        <v>2.8877878168607499E-2</v>
      </c>
      <c r="H462" s="17">
        <v>2.15129587887142E-2</v>
      </c>
      <c r="I462" s="17">
        <v>1.2159601454422801E-2</v>
      </c>
      <c r="J462" s="17">
        <v>1.9201990212244401E-2</v>
      </c>
      <c r="K462" s="17"/>
      <c r="L462" s="17">
        <v>8.8423274407833392E-3</v>
      </c>
      <c r="M462" s="17">
        <v>1.4391253868997599E-2</v>
      </c>
      <c r="N462" s="17">
        <v>3.5812783283727397E-2</v>
      </c>
      <c r="O462" s="17">
        <v>2.4980499354421402E-2</v>
      </c>
      <c r="P462" s="17"/>
      <c r="Q462" s="17">
        <v>1.8751944067328E-2</v>
      </c>
      <c r="R462" s="17">
        <v>3.1509377534790203E-2</v>
      </c>
      <c r="S462" s="17">
        <v>2.1053110454432401E-2</v>
      </c>
      <c r="T462" s="17">
        <v>6.0185409014711696E-3</v>
      </c>
      <c r="U462" s="17">
        <v>2.1171477671445001E-2</v>
      </c>
      <c r="V462" s="17">
        <v>1.2157187095278899E-2</v>
      </c>
      <c r="W462" s="17">
        <v>5.1173114155856098E-2</v>
      </c>
      <c r="X462" s="17">
        <v>0</v>
      </c>
      <c r="Y462" s="17">
        <v>9.2548139497174407E-3</v>
      </c>
      <c r="Z462" s="17"/>
      <c r="AA462" s="17">
        <v>0</v>
      </c>
      <c r="AB462" s="17">
        <v>3.6606383118262802E-2</v>
      </c>
      <c r="AC462" s="17">
        <v>0</v>
      </c>
      <c r="AD462" s="17">
        <v>4.36026017017297E-2</v>
      </c>
      <c r="AE462" s="17">
        <v>2.5948066559284E-2</v>
      </c>
      <c r="AF462" s="17">
        <v>3.0800050618979301E-2</v>
      </c>
      <c r="AG462" s="17">
        <v>1.5481664380987E-2</v>
      </c>
      <c r="AH462" s="17">
        <v>1.96468456270485E-2</v>
      </c>
      <c r="AI462" s="17">
        <v>7.8037081175865303E-3</v>
      </c>
      <c r="AJ462" s="17">
        <v>3.2398455042347597E-2</v>
      </c>
      <c r="AK462" s="17">
        <v>1.87651117714355E-2</v>
      </c>
      <c r="AL462" s="17">
        <v>1.39897706210618E-2</v>
      </c>
      <c r="AM462" s="17">
        <v>0</v>
      </c>
      <c r="AN462" s="17">
        <v>1.5734706946120801E-2</v>
      </c>
      <c r="AO462" s="17">
        <v>2.7717036037845501E-3</v>
      </c>
      <c r="AP462" s="17">
        <v>1.1648870889460001E-2</v>
      </c>
      <c r="AQ462" s="17"/>
      <c r="AR462" s="17">
        <v>2.1618126764768899E-2</v>
      </c>
      <c r="AS462" s="17">
        <v>1.52935322668864E-2</v>
      </c>
      <c r="AT462" s="17"/>
      <c r="AU462" s="17">
        <v>1.0388211425290599E-2</v>
      </c>
      <c r="AV462" s="17">
        <v>2.4227710775583899E-2</v>
      </c>
      <c r="AW462" s="17"/>
      <c r="AX462" s="17">
        <v>2.4785527331194698E-2</v>
      </c>
      <c r="AY462" s="17">
        <v>1.7476653104774999E-2</v>
      </c>
      <c r="AZ462" s="17"/>
      <c r="BA462" s="17">
        <v>1.3088169415619799E-2</v>
      </c>
      <c r="BB462" s="17">
        <v>2.57152378042694E-2</v>
      </c>
      <c r="BC462" s="17">
        <v>2.3667295013347699E-2</v>
      </c>
      <c r="BD462" s="17"/>
      <c r="BE462" s="17">
        <v>1.16511666813635E-2</v>
      </c>
      <c r="BF462" s="17">
        <v>3.5701280172001602E-2</v>
      </c>
      <c r="BG462" s="17">
        <v>3.5926679364241203E-2</v>
      </c>
    </row>
    <row r="463" spans="2:59" x14ac:dyDescent="0.3">
      <c r="B463" t="s">
        <v>273</v>
      </c>
      <c r="C463" s="17">
        <v>0.86571043296142802</v>
      </c>
      <c r="D463" s="17">
        <v>0.86218699845318603</v>
      </c>
      <c r="E463" s="17">
        <v>0.87072856186942804</v>
      </c>
      <c r="F463" s="17"/>
      <c r="G463" s="17">
        <v>0.82157377278036403</v>
      </c>
      <c r="H463" s="17">
        <v>0.86678700840504797</v>
      </c>
      <c r="I463" s="17">
        <v>0.90073106705239203</v>
      </c>
      <c r="J463" s="17">
        <v>0.86965237469454804</v>
      </c>
      <c r="K463" s="17"/>
      <c r="L463" s="17">
        <v>0.91862529039530905</v>
      </c>
      <c r="M463" s="17">
        <v>0.87470350214752601</v>
      </c>
      <c r="N463" s="17">
        <v>0.83478575193498705</v>
      </c>
      <c r="O463" s="17">
        <v>0.82627855100172398</v>
      </c>
      <c r="P463" s="17"/>
      <c r="Q463" s="17">
        <v>0.88084840023927302</v>
      </c>
      <c r="R463" s="17">
        <v>0.86521088340996699</v>
      </c>
      <c r="S463" s="17">
        <v>0.85292728857120303</v>
      </c>
      <c r="T463" s="17">
        <v>0.85836505997801604</v>
      </c>
      <c r="U463" s="17">
        <v>0.87588971167207397</v>
      </c>
      <c r="V463" s="17">
        <v>0.84888279662083599</v>
      </c>
      <c r="W463" s="17">
        <v>0.86999673368284502</v>
      </c>
      <c r="X463" s="17">
        <v>0.86679753946118598</v>
      </c>
      <c r="Y463" s="17">
        <v>0.86598362589324196</v>
      </c>
      <c r="Z463" s="17"/>
      <c r="AA463" s="17">
        <v>0.80246809398391905</v>
      </c>
      <c r="AB463" s="17">
        <v>0.75779738635750304</v>
      </c>
      <c r="AC463" s="17">
        <v>0.86002775071050497</v>
      </c>
      <c r="AD463" s="17">
        <v>0.78150758673438303</v>
      </c>
      <c r="AE463" s="17">
        <v>0.86172337276273803</v>
      </c>
      <c r="AF463" s="17">
        <v>0.82893684311821403</v>
      </c>
      <c r="AG463" s="17">
        <v>0.86651496142280504</v>
      </c>
      <c r="AH463" s="17">
        <v>0.868834016009155</v>
      </c>
      <c r="AI463" s="17">
        <v>0.84685874271433104</v>
      </c>
      <c r="AJ463" s="17">
        <v>0.87890118989474997</v>
      </c>
      <c r="AK463" s="17">
        <v>0.89631314884576596</v>
      </c>
      <c r="AL463" s="17">
        <v>0.85841975607301702</v>
      </c>
      <c r="AM463" s="17">
        <v>0.88992455794868397</v>
      </c>
      <c r="AN463" s="17">
        <v>0.93314186706297497</v>
      </c>
      <c r="AO463" s="17">
        <v>0.95990490476976498</v>
      </c>
      <c r="AP463" s="17">
        <v>0.91588912001099199</v>
      </c>
      <c r="AQ463" s="17"/>
      <c r="AR463" s="17">
        <v>0.85241978958197795</v>
      </c>
      <c r="AS463" s="17">
        <v>0.91393191519890504</v>
      </c>
      <c r="AT463" s="17"/>
      <c r="AU463" s="17">
        <v>0.86206130069201703</v>
      </c>
      <c r="AV463" s="17">
        <v>0.86870043545798403</v>
      </c>
      <c r="AW463" s="17"/>
      <c r="AX463" s="17">
        <v>0.81973841371120904</v>
      </c>
      <c r="AY463" s="17">
        <v>0.87805872721460099</v>
      </c>
      <c r="AZ463" s="17"/>
      <c r="BA463" s="17">
        <v>0.89722238381235897</v>
      </c>
      <c r="BB463" s="17">
        <v>0.86169242512052602</v>
      </c>
      <c r="BC463" s="17">
        <v>0.81801665298158699</v>
      </c>
      <c r="BD463" s="17"/>
      <c r="BE463" s="17">
        <v>0.91910863219785199</v>
      </c>
      <c r="BF463" s="17">
        <v>0.80024644127132705</v>
      </c>
      <c r="BG463" s="17">
        <v>0.68300620225185904</v>
      </c>
    </row>
    <row r="464" spans="2:59" x14ac:dyDescent="0.3">
      <c r="B464" t="s">
        <v>178</v>
      </c>
      <c r="C464" s="17">
        <v>-0.84545883237581299</v>
      </c>
      <c r="D464" s="17">
        <v>-0.83544285111952199</v>
      </c>
      <c r="E464" s="17">
        <v>-0.85687185248507802</v>
      </c>
      <c r="F464" s="17"/>
      <c r="G464" s="17">
        <v>-0.79269589461175605</v>
      </c>
      <c r="H464" s="17">
        <v>-0.84527404961633301</v>
      </c>
      <c r="I464" s="17">
        <v>-0.88857146559796996</v>
      </c>
      <c r="J464" s="17">
        <v>-0.85045038448230303</v>
      </c>
      <c r="K464" s="17"/>
      <c r="L464" s="17">
        <v>-0.90978296295452599</v>
      </c>
      <c r="M464" s="17">
        <v>-0.86031224827852804</v>
      </c>
      <c r="N464" s="17">
        <v>-0.798972968651259</v>
      </c>
      <c r="O464" s="17">
        <v>-0.80129805164730294</v>
      </c>
      <c r="P464" s="17"/>
      <c r="Q464" s="17">
        <v>-0.86209645617194497</v>
      </c>
      <c r="R464" s="17">
        <v>-0.833701505875177</v>
      </c>
      <c r="S464" s="17">
        <v>-0.831874178116771</v>
      </c>
      <c r="T464" s="17">
        <v>-0.85234651907654502</v>
      </c>
      <c r="U464" s="17">
        <v>-0.85471823400062896</v>
      </c>
      <c r="V464" s="17">
        <v>-0.83672560952555697</v>
      </c>
      <c r="W464" s="17">
        <v>-0.81882361952698901</v>
      </c>
      <c r="X464" s="17">
        <v>-0.86679753946118598</v>
      </c>
      <c r="Y464" s="17">
        <v>-0.85672881194352501</v>
      </c>
      <c r="Z464" s="17"/>
      <c r="AA464" s="17">
        <v>-0.80246809398391905</v>
      </c>
      <c r="AB464" s="17">
        <v>-0.72119100323924001</v>
      </c>
      <c r="AC464" s="17">
        <v>-0.86002775071050497</v>
      </c>
      <c r="AD464" s="17">
        <v>-0.737904985032653</v>
      </c>
      <c r="AE464" s="17">
        <v>-0.83577530620345397</v>
      </c>
      <c r="AF464" s="17">
        <v>-0.79813679249923497</v>
      </c>
      <c r="AG464" s="17">
        <v>-0.85103329704181796</v>
      </c>
      <c r="AH464" s="17">
        <v>-0.849187170382107</v>
      </c>
      <c r="AI464" s="17">
        <v>-0.83905503459674502</v>
      </c>
      <c r="AJ464" s="17">
        <v>-0.84650273485240202</v>
      </c>
      <c r="AK464" s="17">
        <v>-0.87754803707433104</v>
      </c>
      <c r="AL464" s="17">
        <v>-0.84442998545195502</v>
      </c>
      <c r="AM464" s="17">
        <v>-0.88992455794868397</v>
      </c>
      <c r="AN464" s="17">
        <v>-0.91740716011685397</v>
      </c>
      <c r="AO464" s="17">
        <v>-0.957133201165981</v>
      </c>
      <c r="AP464" s="17">
        <v>-0.904240249121532</v>
      </c>
      <c r="AQ464" s="17"/>
      <c r="AR464" s="17">
        <v>-0.83080166281720902</v>
      </c>
      <c r="AS464" s="17">
        <v>-0.89863838293201803</v>
      </c>
      <c r="AT464" s="17"/>
      <c r="AU464" s="17">
        <v>-0.85167308926672602</v>
      </c>
      <c r="AV464" s="17">
        <v>-0.84447272468239998</v>
      </c>
      <c r="AW464" s="17"/>
      <c r="AX464" s="17">
        <v>-0.79495288638001405</v>
      </c>
      <c r="AY464" s="17">
        <v>-0.86058207410982601</v>
      </c>
      <c r="AZ464" s="17"/>
      <c r="BA464" s="17">
        <v>-0.884134214396739</v>
      </c>
      <c r="BB464" s="17">
        <v>-0.83597718731625603</v>
      </c>
      <c r="BC464" s="17">
        <v>-0.79434935796823902</v>
      </c>
      <c r="BD464" s="17"/>
      <c r="BE464" s="17">
        <v>-0.90745746551648898</v>
      </c>
      <c r="BF464" s="17">
        <v>-0.76454516109932502</v>
      </c>
      <c r="BG464" s="17">
        <v>-0.64707952288761805</v>
      </c>
    </row>
    <row r="465" spans="2:59" x14ac:dyDescent="0.3"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</row>
    <row r="466" spans="2:59" x14ac:dyDescent="0.3">
      <c r="B466" s="6" t="s">
        <v>278</v>
      </c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</row>
    <row r="467" spans="2:59" x14ac:dyDescent="0.3">
      <c r="B467" s="24" t="s">
        <v>86</v>
      </c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</row>
    <row r="468" spans="2:59" x14ac:dyDescent="0.3">
      <c r="B468" t="s">
        <v>269</v>
      </c>
      <c r="C468" s="17">
        <v>0.30734737480072</v>
      </c>
      <c r="D468" s="17">
        <v>0.35231650790005498</v>
      </c>
      <c r="E468" s="17">
        <v>0.26372251832834998</v>
      </c>
      <c r="F468" s="17"/>
      <c r="G468" s="17">
        <v>0.36099939041367202</v>
      </c>
      <c r="H468" s="17">
        <v>0.34325140702567702</v>
      </c>
      <c r="I468" s="17">
        <v>0.26374135150790501</v>
      </c>
      <c r="J468" s="17">
        <v>0.25929267526097</v>
      </c>
      <c r="K468" s="17"/>
      <c r="L468" s="17">
        <v>0.39854961450153698</v>
      </c>
      <c r="M468" s="17">
        <v>0.307660718320861</v>
      </c>
      <c r="N468" s="17">
        <v>0.25545608398485198</v>
      </c>
      <c r="O468" s="17">
        <v>0.25298514049690002</v>
      </c>
      <c r="P468" s="17"/>
      <c r="Q468" s="17">
        <v>0.41685189648002502</v>
      </c>
      <c r="R468" s="17">
        <v>0.235892910654495</v>
      </c>
      <c r="S468" s="17">
        <v>0.24105529161244499</v>
      </c>
      <c r="T468" s="17">
        <v>0.29564961358807601</v>
      </c>
      <c r="U468" s="17">
        <v>0.31504167299559999</v>
      </c>
      <c r="V468" s="17">
        <v>0.29881242823042498</v>
      </c>
      <c r="W468" s="17">
        <v>0.30117222950021799</v>
      </c>
      <c r="X468" s="17">
        <v>0.34053140948330701</v>
      </c>
      <c r="Y468" s="17">
        <v>0.31506456794752902</v>
      </c>
      <c r="Z468" s="17"/>
      <c r="AA468" s="17">
        <v>0.25690333589978898</v>
      </c>
      <c r="AB468" s="17">
        <v>0.20286625875022299</v>
      </c>
      <c r="AC468" s="17">
        <v>0.28999309320932698</v>
      </c>
      <c r="AD468" s="17">
        <v>0.231815477717081</v>
      </c>
      <c r="AE468" s="17">
        <v>0.26184080935896997</v>
      </c>
      <c r="AF468" s="17">
        <v>0.30962043057359601</v>
      </c>
      <c r="AG468" s="17">
        <v>0.29810777015202999</v>
      </c>
      <c r="AH468" s="17">
        <v>0.28455044397615598</v>
      </c>
      <c r="AI468" s="17">
        <v>0.24056786803503</v>
      </c>
      <c r="AJ468" s="17">
        <v>0.25650441545649599</v>
      </c>
      <c r="AK468" s="17">
        <v>0.39788431167957</v>
      </c>
      <c r="AL468" s="17">
        <v>0.30484525869298301</v>
      </c>
      <c r="AM468" s="17">
        <v>0.29659593888543501</v>
      </c>
      <c r="AN468" s="17">
        <v>0.238304435435475</v>
      </c>
      <c r="AO468" s="17">
        <v>0.29398574935184901</v>
      </c>
      <c r="AP468" s="17">
        <v>0.548375133265398</v>
      </c>
      <c r="AQ468" s="17"/>
      <c r="AR468" s="17">
        <v>0.26968384093850001</v>
      </c>
      <c r="AS468" s="17">
        <v>0.44399925667620099</v>
      </c>
      <c r="AT468" s="17"/>
      <c r="AU468" s="17">
        <v>0.366542465618168</v>
      </c>
      <c r="AV468" s="17">
        <v>0.28131857513011799</v>
      </c>
      <c r="AW468" s="17"/>
      <c r="AX468" s="17">
        <v>0.300439347384512</v>
      </c>
      <c r="AY468" s="17">
        <v>0.30936131480708801</v>
      </c>
      <c r="AZ468" s="17"/>
      <c r="BA468" s="17">
        <v>0.372440297743107</v>
      </c>
      <c r="BB468" s="17">
        <v>0.27915735866285102</v>
      </c>
      <c r="BC468" s="17">
        <v>0.241290226741085</v>
      </c>
      <c r="BD468" s="17"/>
      <c r="BE468" s="17">
        <v>0.36067953167106698</v>
      </c>
      <c r="BF468" s="17">
        <v>0.22186509474871799</v>
      </c>
      <c r="BG468" s="17">
        <v>0.181209086665682</v>
      </c>
    </row>
    <row r="469" spans="2:59" x14ac:dyDescent="0.3">
      <c r="B469" t="s">
        <v>270</v>
      </c>
      <c r="C469" s="17">
        <v>0.42190812268758698</v>
      </c>
      <c r="D469" s="17">
        <v>0.43443133740659301</v>
      </c>
      <c r="E469" s="17">
        <v>0.40810361668087602</v>
      </c>
      <c r="F469" s="17"/>
      <c r="G469" s="17">
        <v>0.40902772074054999</v>
      </c>
      <c r="H469" s="17">
        <v>0.40752544827144599</v>
      </c>
      <c r="I469" s="17">
        <v>0.42760502380488102</v>
      </c>
      <c r="J469" s="17">
        <v>0.44527341917010999</v>
      </c>
      <c r="K469" s="17"/>
      <c r="L469" s="17">
        <v>0.39980290982320599</v>
      </c>
      <c r="M469" s="17">
        <v>0.43733526908187897</v>
      </c>
      <c r="N469" s="17">
        <v>0.44948037379757799</v>
      </c>
      <c r="O469" s="17">
        <v>0.40630439946669999</v>
      </c>
      <c r="P469" s="17"/>
      <c r="Q469" s="17">
        <v>0.38686630896650298</v>
      </c>
      <c r="R469" s="17">
        <v>0.45260047191257802</v>
      </c>
      <c r="S469" s="17">
        <v>0.41482969945095699</v>
      </c>
      <c r="T469" s="17">
        <v>0.43968902062284598</v>
      </c>
      <c r="U469" s="17">
        <v>0.398673549767524</v>
      </c>
      <c r="V469" s="17">
        <v>0.42256962600793901</v>
      </c>
      <c r="W469" s="17">
        <v>0.41665751046031801</v>
      </c>
      <c r="X469" s="17">
        <v>0.44005692823667902</v>
      </c>
      <c r="Y469" s="17">
        <v>0.43015866177859402</v>
      </c>
      <c r="Z469" s="17"/>
      <c r="AA469" s="17">
        <v>0.25479618344084198</v>
      </c>
      <c r="AB469" s="17">
        <v>0.46177739170296001</v>
      </c>
      <c r="AC469" s="17">
        <v>0.42904257148129699</v>
      </c>
      <c r="AD469" s="17">
        <v>0.51045788150743798</v>
      </c>
      <c r="AE469" s="17">
        <v>0.47905506781731899</v>
      </c>
      <c r="AF469" s="17">
        <v>0.381291945193655</v>
      </c>
      <c r="AG469" s="17">
        <v>0.38293592474713201</v>
      </c>
      <c r="AH469" s="17">
        <v>0.437953586683415</v>
      </c>
      <c r="AI469" s="17">
        <v>0.43972122095379601</v>
      </c>
      <c r="AJ469" s="17">
        <v>0.46159467889091998</v>
      </c>
      <c r="AK469" s="17">
        <v>0.40400413486343301</v>
      </c>
      <c r="AL469" s="17">
        <v>0.42051092309645199</v>
      </c>
      <c r="AM469" s="17">
        <v>0.40945266554459903</v>
      </c>
      <c r="AN469" s="17">
        <v>0.48366605594207301</v>
      </c>
      <c r="AO469" s="17">
        <v>0.52940417542024698</v>
      </c>
      <c r="AP469" s="17">
        <v>0.33465953286585098</v>
      </c>
      <c r="AQ469" s="17"/>
      <c r="AR469" s="17">
        <v>0.43625696078750498</v>
      </c>
      <c r="AS469" s="17">
        <v>0.36984726891180503</v>
      </c>
      <c r="AT469" s="17"/>
      <c r="AU469" s="17">
        <v>0.39448704090199799</v>
      </c>
      <c r="AV469" s="17">
        <v>0.43705913447114603</v>
      </c>
      <c r="AW469" s="17"/>
      <c r="AX469" s="17">
        <v>0.42261131551758602</v>
      </c>
      <c r="AY469" s="17">
        <v>0.42379693952375302</v>
      </c>
      <c r="AZ469" s="17"/>
      <c r="BA469" s="17">
        <v>0.395197886423786</v>
      </c>
      <c r="BB469" s="17">
        <v>0.42334430190142303</v>
      </c>
      <c r="BC469" s="17">
        <v>0.46554889675288702</v>
      </c>
      <c r="BD469" s="17"/>
      <c r="BE469" s="17">
        <v>0.433204957642912</v>
      </c>
      <c r="BF469" s="17">
        <v>0.427309878487307</v>
      </c>
      <c r="BG469" s="17">
        <v>0.32929268222746</v>
      </c>
    </row>
    <row r="470" spans="2:59" x14ac:dyDescent="0.3">
      <c r="B470" t="s">
        <v>271</v>
      </c>
      <c r="C470" s="17">
        <v>0.201071675536834</v>
      </c>
      <c r="D470" s="17">
        <v>0.15750034831383</v>
      </c>
      <c r="E470" s="17">
        <v>0.245334691508582</v>
      </c>
      <c r="F470" s="17"/>
      <c r="G470" s="17">
        <v>0.16437788265248701</v>
      </c>
      <c r="H470" s="17">
        <v>0.18441931756551</v>
      </c>
      <c r="I470" s="17">
        <v>0.231998097089952</v>
      </c>
      <c r="J470" s="17">
        <v>0.22352273457585001</v>
      </c>
      <c r="K470" s="17"/>
      <c r="L470" s="17">
        <v>0.14897652071524201</v>
      </c>
      <c r="M470" s="17">
        <v>0.20302633824881999</v>
      </c>
      <c r="N470" s="17">
        <v>0.215870383758094</v>
      </c>
      <c r="O470" s="17">
        <v>0.24258059265583301</v>
      </c>
      <c r="P470" s="17"/>
      <c r="Q470" s="17">
        <v>0.14888213878398701</v>
      </c>
      <c r="R470" s="17">
        <v>0.22320556276902401</v>
      </c>
      <c r="S470" s="17">
        <v>0.22762380807831301</v>
      </c>
      <c r="T470" s="17">
        <v>0.18157553927161099</v>
      </c>
      <c r="U470" s="17">
        <v>0.252645954744674</v>
      </c>
      <c r="V470" s="17">
        <v>0.22345318840044701</v>
      </c>
      <c r="W470" s="17">
        <v>0.17590343724013299</v>
      </c>
      <c r="X470" s="17">
        <v>0.187129291980667</v>
      </c>
      <c r="Y470" s="17">
        <v>0.20573116606504799</v>
      </c>
      <c r="Z470" s="17"/>
      <c r="AA470" s="17">
        <v>0.19890690527579</v>
      </c>
      <c r="AB470" s="17">
        <v>0.196058716234457</v>
      </c>
      <c r="AC470" s="17">
        <v>0.25173865121290101</v>
      </c>
      <c r="AD470" s="17">
        <v>0.19720805870523</v>
      </c>
      <c r="AE470" s="17">
        <v>0.18321155980376599</v>
      </c>
      <c r="AF470" s="17">
        <v>0.201513301497216</v>
      </c>
      <c r="AG470" s="17">
        <v>0.25208824698072402</v>
      </c>
      <c r="AH470" s="17">
        <v>0.160861814320094</v>
      </c>
      <c r="AI470" s="17">
        <v>0.27639682370240298</v>
      </c>
      <c r="AJ470" s="17">
        <v>0.19871171268467799</v>
      </c>
      <c r="AK470" s="17">
        <v>0.15536267931786199</v>
      </c>
      <c r="AL470" s="17">
        <v>0.233322280623455</v>
      </c>
      <c r="AM470" s="17">
        <v>0.236587903151349</v>
      </c>
      <c r="AN470" s="17">
        <v>0.24820932045074501</v>
      </c>
      <c r="AO470" s="17">
        <v>0.14222982291476399</v>
      </c>
      <c r="AP470" s="17">
        <v>7.2618134058281394E-2</v>
      </c>
      <c r="AQ470" s="17"/>
      <c r="AR470" s="17">
        <v>0.21747668791017799</v>
      </c>
      <c r="AS470" s="17">
        <v>0.141550553031208</v>
      </c>
      <c r="AT470" s="17"/>
      <c r="AU470" s="17">
        <v>0.18014581566132701</v>
      </c>
      <c r="AV470" s="17">
        <v>0.208111900680022</v>
      </c>
      <c r="AW470" s="17"/>
      <c r="AX470" s="17">
        <v>0.20165213383573299</v>
      </c>
      <c r="AY470" s="17">
        <v>0.20084391637143301</v>
      </c>
      <c r="AZ470" s="17"/>
      <c r="BA470" s="17">
        <v>0.17977113597772601</v>
      </c>
      <c r="BB470" s="17">
        <v>0.225659352672791</v>
      </c>
      <c r="BC470" s="17">
        <v>0.197614491882214</v>
      </c>
      <c r="BD470" s="17"/>
      <c r="BE470" s="17">
        <v>0.15178316139509301</v>
      </c>
      <c r="BF470" s="17">
        <v>0.25960416166954198</v>
      </c>
      <c r="BG470" s="17">
        <v>0.37502125121256702</v>
      </c>
    </row>
    <row r="471" spans="2:59" x14ac:dyDescent="0.3">
      <c r="B471" t="s">
        <v>272</v>
      </c>
      <c r="C471" s="17">
        <v>4.3630069510426799E-2</v>
      </c>
      <c r="D471" s="17">
        <v>2.4908449137603001E-2</v>
      </c>
      <c r="E471" s="17">
        <v>6.1480562803842703E-2</v>
      </c>
      <c r="F471" s="17"/>
      <c r="G471" s="17">
        <v>3.4518233787499401E-2</v>
      </c>
      <c r="H471" s="17">
        <v>4.36147709209459E-2</v>
      </c>
      <c r="I471" s="17">
        <v>5.0988869742099797E-2</v>
      </c>
      <c r="J471" s="17">
        <v>4.5054857715935898E-2</v>
      </c>
      <c r="K471" s="17"/>
      <c r="L471" s="17">
        <v>4.0407007642159203E-2</v>
      </c>
      <c r="M471" s="17">
        <v>3.6237410493223397E-2</v>
      </c>
      <c r="N471" s="17">
        <v>4.3793273097973401E-2</v>
      </c>
      <c r="O471" s="17">
        <v>5.4721751246256299E-2</v>
      </c>
      <c r="P471" s="17"/>
      <c r="Q471" s="17">
        <v>3.2599320760200397E-2</v>
      </c>
      <c r="R471" s="17">
        <v>5.6305773991177303E-2</v>
      </c>
      <c r="S471" s="17">
        <v>6.8311638629221794E-2</v>
      </c>
      <c r="T471" s="17">
        <v>5.5358884954194602E-2</v>
      </c>
      <c r="U471" s="17">
        <v>1.7468376245291899E-2</v>
      </c>
      <c r="V471" s="17">
        <v>3.6871359955978102E-2</v>
      </c>
      <c r="W471" s="17">
        <v>5.0440287409116498E-2</v>
      </c>
      <c r="X471" s="17">
        <v>3.2282370299347503E-2</v>
      </c>
      <c r="Y471" s="17">
        <v>3.50886569635269E-2</v>
      </c>
      <c r="Z471" s="17"/>
      <c r="AA471" s="17">
        <v>6.90705876487578E-2</v>
      </c>
      <c r="AB471" s="17">
        <v>8.8802735136563102E-2</v>
      </c>
      <c r="AC471" s="17">
        <v>1.5298181569884699E-2</v>
      </c>
      <c r="AD471" s="17">
        <v>4.4108481029448199E-2</v>
      </c>
      <c r="AE471" s="17">
        <v>5.0043715914409002E-2</v>
      </c>
      <c r="AF471" s="17">
        <v>5.6300089176191503E-2</v>
      </c>
      <c r="AG471" s="17">
        <v>4.4316962602224001E-2</v>
      </c>
      <c r="AH471" s="17">
        <v>8.7433264118105994E-2</v>
      </c>
      <c r="AI471" s="17">
        <v>1.0315468802138499E-2</v>
      </c>
      <c r="AJ471" s="17">
        <v>3.3588181017535301E-2</v>
      </c>
      <c r="AK471" s="17">
        <v>3.7414988830425301E-2</v>
      </c>
      <c r="AL471" s="17">
        <v>2.9713126385183E-2</v>
      </c>
      <c r="AM471" s="17">
        <v>5.0473741275584301E-2</v>
      </c>
      <c r="AN471" s="17">
        <v>1.80920257785189E-2</v>
      </c>
      <c r="AO471" s="17">
        <v>1.57168037743931E-2</v>
      </c>
      <c r="AP471" s="17">
        <v>3.9272118193614501E-2</v>
      </c>
      <c r="AQ471" s="17"/>
      <c r="AR471" s="17">
        <v>4.8610408568281499E-2</v>
      </c>
      <c r="AS471" s="17">
        <v>2.5560264719313799E-2</v>
      </c>
      <c r="AT471" s="17"/>
      <c r="AU471" s="17">
        <v>3.8325386122908998E-2</v>
      </c>
      <c r="AV471" s="17">
        <v>4.7021651126327703E-2</v>
      </c>
      <c r="AW471" s="17"/>
      <c r="AX471" s="17">
        <v>4.0379063662495697E-2</v>
      </c>
      <c r="AY471" s="17">
        <v>4.3355129442555901E-2</v>
      </c>
      <c r="AZ471" s="17"/>
      <c r="BA471" s="17">
        <v>3.96845998638371E-2</v>
      </c>
      <c r="BB471" s="17">
        <v>3.1161248161534701E-2</v>
      </c>
      <c r="BC471" s="17">
        <v>7.0772463120298196E-2</v>
      </c>
      <c r="BD471" s="17"/>
      <c r="BE471" s="17">
        <v>3.5957589631549797E-2</v>
      </c>
      <c r="BF471" s="17">
        <v>5.4889282162475697E-2</v>
      </c>
      <c r="BG471" s="17">
        <v>6.4687474712640206E-2</v>
      </c>
    </row>
    <row r="472" spans="2:59" x14ac:dyDescent="0.3">
      <c r="B472" t="s">
        <v>83</v>
      </c>
      <c r="C472" s="17">
        <v>2.60427574644315E-2</v>
      </c>
      <c r="D472" s="17">
        <v>3.0843357241919001E-2</v>
      </c>
      <c r="E472" s="17">
        <v>2.1358610678350501E-2</v>
      </c>
      <c r="F472" s="17"/>
      <c r="G472" s="17">
        <v>3.10767724057915E-2</v>
      </c>
      <c r="H472" s="17">
        <v>2.1189056216420699E-2</v>
      </c>
      <c r="I472" s="17">
        <v>2.56666578551622E-2</v>
      </c>
      <c r="J472" s="17">
        <v>2.6856313277133899E-2</v>
      </c>
      <c r="K472" s="17"/>
      <c r="L472" s="17">
        <v>1.22639473178567E-2</v>
      </c>
      <c r="M472" s="17">
        <v>1.5740263855216499E-2</v>
      </c>
      <c r="N472" s="17">
        <v>3.5399885361502299E-2</v>
      </c>
      <c r="O472" s="17">
        <v>4.34081161343111E-2</v>
      </c>
      <c r="P472" s="17"/>
      <c r="Q472" s="17">
        <v>1.48003350092848E-2</v>
      </c>
      <c r="R472" s="17">
        <v>3.1995280672726299E-2</v>
      </c>
      <c r="S472" s="17">
        <v>4.8179562229063201E-2</v>
      </c>
      <c r="T472" s="17">
        <v>2.7726941563272298E-2</v>
      </c>
      <c r="U472" s="17">
        <v>1.61704462469099E-2</v>
      </c>
      <c r="V472" s="17">
        <v>1.82933974052111E-2</v>
      </c>
      <c r="W472" s="17">
        <v>5.5826535390214399E-2</v>
      </c>
      <c r="X472" s="17">
        <v>0</v>
      </c>
      <c r="Y472" s="17">
        <v>1.39569472453029E-2</v>
      </c>
      <c r="Z472" s="17"/>
      <c r="AA472" s="17">
        <v>0.22032298773482101</v>
      </c>
      <c r="AB472" s="17">
        <v>5.0494898175797498E-2</v>
      </c>
      <c r="AC472" s="17">
        <v>1.39275025265897E-2</v>
      </c>
      <c r="AD472" s="17">
        <v>1.6410101040802601E-2</v>
      </c>
      <c r="AE472" s="17">
        <v>2.58488471055369E-2</v>
      </c>
      <c r="AF472" s="17">
        <v>5.1274233559340597E-2</v>
      </c>
      <c r="AG472" s="17">
        <v>2.2551095517889402E-2</v>
      </c>
      <c r="AH472" s="17">
        <v>2.9200890902228899E-2</v>
      </c>
      <c r="AI472" s="17">
        <v>3.2998618506631397E-2</v>
      </c>
      <c r="AJ472" s="17">
        <v>4.9601011950371497E-2</v>
      </c>
      <c r="AK472" s="17">
        <v>5.3338853087095397E-3</v>
      </c>
      <c r="AL472" s="17">
        <v>1.1608411201926599E-2</v>
      </c>
      <c r="AM472" s="17">
        <v>6.8897511430315601E-3</v>
      </c>
      <c r="AN472" s="17">
        <v>1.1728162393188E-2</v>
      </c>
      <c r="AO472" s="17">
        <v>1.8663448538747199E-2</v>
      </c>
      <c r="AP472" s="17">
        <v>5.07508161685473E-3</v>
      </c>
      <c r="AQ472" s="17"/>
      <c r="AR472" s="17">
        <v>2.7972101795536001E-2</v>
      </c>
      <c r="AS472" s="17">
        <v>1.9042656661472299E-2</v>
      </c>
      <c r="AT472" s="17"/>
      <c r="AU472" s="17">
        <v>2.0499291695597801E-2</v>
      </c>
      <c r="AV472" s="17">
        <v>2.6488738592385999E-2</v>
      </c>
      <c r="AW472" s="17"/>
      <c r="AX472" s="17">
        <v>3.4918139599673097E-2</v>
      </c>
      <c r="AY472" s="17">
        <v>2.2642699855170301E-2</v>
      </c>
      <c r="AZ472" s="17"/>
      <c r="BA472" s="17">
        <v>1.29060799915437E-2</v>
      </c>
      <c r="BB472" s="17">
        <v>4.0677738601400497E-2</v>
      </c>
      <c r="BC472" s="17">
        <v>2.4773921503516198E-2</v>
      </c>
      <c r="BD472" s="17"/>
      <c r="BE472" s="17">
        <v>1.8374759659378102E-2</v>
      </c>
      <c r="BF472" s="17">
        <v>3.6331582931956999E-2</v>
      </c>
      <c r="BG472" s="17">
        <v>4.9789505181649998E-2</v>
      </c>
    </row>
    <row r="473" spans="2:59" x14ac:dyDescent="0.3">
      <c r="B473" t="s">
        <v>273</v>
      </c>
      <c r="C473" s="17">
        <v>0.72925549748830798</v>
      </c>
      <c r="D473" s="17">
        <v>0.78674784530664799</v>
      </c>
      <c r="E473" s="17">
        <v>0.67182613500922495</v>
      </c>
      <c r="F473" s="17"/>
      <c r="G473" s="17">
        <v>0.77002711115422195</v>
      </c>
      <c r="H473" s="17">
        <v>0.75077685529712401</v>
      </c>
      <c r="I473" s="17">
        <v>0.69134637531278598</v>
      </c>
      <c r="J473" s="17">
        <v>0.70456609443107998</v>
      </c>
      <c r="K473" s="17"/>
      <c r="L473" s="17">
        <v>0.79835252432474202</v>
      </c>
      <c r="M473" s="17">
        <v>0.74499598740273998</v>
      </c>
      <c r="N473" s="17">
        <v>0.70493645778242997</v>
      </c>
      <c r="O473" s="17">
        <v>0.65928953996359896</v>
      </c>
      <c r="P473" s="17"/>
      <c r="Q473" s="17">
        <v>0.80371820544652794</v>
      </c>
      <c r="R473" s="17">
        <v>0.68849338256707204</v>
      </c>
      <c r="S473" s="17">
        <v>0.65588499106340203</v>
      </c>
      <c r="T473" s="17">
        <v>0.73533863421092205</v>
      </c>
      <c r="U473" s="17">
        <v>0.71371522276312405</v>
      </c>
      <c r="V473" s="17">
        <v>0.72138205423836399</v>
      </c>
      <c r="W473" s="17">
        <v>0.71782973996053601</v>
      </c>
      <c r="X473" s="17">
        <v>0.78058833771998604</v>
      </c>
      <c r="Y473" s="17">
        <v>0.74522322972612298</v>
      </c>
      <c r="Z473" s="17"/>
      <c r="AA473" s="17">
        <v>0.51169951934063096</v>
      </c>
      <c r="AB473" s="17">
        <v>0.66464365045318297</v>
      </c>
      <c r="AC473" s="17">
        <v>0.71903566469062496</v>
      </c>
      <c r="AD473" s="17">
        <v>0.74227335922451898</v>
      </c>
      <c r="AE473" s="17">
        <v>0.74089587717628802</v>
      </c>
      <c r="AF473" s="17">
        <v>0.69091237576725195</v>
      </c>
      <c r="AG473" s="17">
        <v>0.68104369489916206</v>
      </c>
      <c r="AH473" s="17">
        <v>0.72250403065957103</v>
      </c>
      <c r="AI473" s="17">
        <v>0.68028908898882701</v>
      </c>
      <c r="AJ473" s="17">
        <v>0.71809909434741503</v>
      </c>
      <c r="AK473" s="17">
        <v>0.80188844654300295</v>
      </c>
      <c r="AL473" s="17">
        <v>0.72535618178943595</v>
      </c>
      <c r="AM473" s="17">
        <v>0.70604860443003503</v>
      </c>
      <c r="AN473" s="17">
        <v>0.72197049137754798</v>
      </c>
      <c r="AO473" s="17">
        <v>0.82338992477209605</v>
      </c>
      <c r="AP473" s="17">
        <v>0.88303466613124904</v>
      </c>
      <c r="AQ473" s="17"/>
      <c r="AR473" s="17">
        <v>0.70594080172600504</v>
      </c>
      <c r="AS473" s="17">
        <v>0.81384652558800596</v>
      </c>
      <c r="AT473" s="17"/>
      <c r="AU473" s="17">
        <v>0.76102950652016599</v>
      </c>
      <c r="AV473" s="17">
        <v>0.71837770960126401</v>
      </c>
      <c r="AW473" s="17"/>
      <c r="AX473" s="17">
        <v>0.72305066290209796</v>
      </c>
      <c r="AY473" s="17">
        <v>0.73315825433084103</v>
      </c>
      <c r="AZ473" s="17"/>
      <c r="BA473" s="17">
        <v>0.767638184166893</v>
      </c>
      <c r="BB473" s="17">
        <v>0.70250166056427399</v>
      </c>
      <c r="BC473" s="17">
        <v>0.70683912349397204</v>
      </c>
      <c r="BD473" s="17"/>
      <c r="BE473" s="17">
        <v>0.79388448931397904</v>
      </c>
      <c r="BF473" s="17">
        <v>0.64917497323602502</v>
      </c>
      <c r="BG473" s="17">
        <v>0.51050176889314303</v>
      </c>
    </row>
    <row r="474" spans="2:59" x14ac:dyDescent="0.3">
      <c r="B474" t="s">
        <v>178</v>
      </c>
      <c r="C474" s="17">
        <v>-0.70321274002387602</v>
      </c>
      <c r="D474" s="17">
        <v>-0.75590448806472899</v>
      </c>
      <c r="E474" s="17">
        <v>-0.65046752433087496</v>
      </c>
      <c r="F474" s="17"/>
      <c r="G474" s="17">
        <v>-0.73895033874842997</v>
      </c>
      <c r="H474" s="17">
        <v>-0.72958779908070304</v>
      </c>
      <c r="I474" s="17">
        <v>-0.665679717457624</v>
      </c>
      <c r="J474" s="17">
        <v>-0.67770978115394598</v>
      </c>
      <c r="K474" s="17"/>
      <c r="L474" s="17">
        <v>-0.78608857700688595</v>
      </c>
      <c r="M474" s="17">
        <v>-0.72925572354752299</v>
      </c>
      <c r="N474" s="17">
        <v>-0.66953657242092801</v>
      </c>
      <c r="O474" s="17">
        <v>-0.61588142382928801</v>
      </c>
      <c r="P474" s="17"/>
      <c r="Q474" s="17">
        <v>-0.78891787043724304</v>
      </c>
      <c r="R474" s="17">
        <v>-0.65649810189434599</v>
      </c>
      <c r="S474" s="17">
        <v>-0.60770542883433898</v>
      </c>
      <c r="T474" s="17">
        <v>-0.70761169264765</v>
      </c>
      <c r="U474" s="17">
        <v>-0.69754477651621405</v>
      </c>
      <c r="V474" s="17">
        <v>-0.70308865683315303</v>
      </c>
      <c r="W474" s="17">
        <v>-0.66200320457032102</v>
      </c>
      <c r="X474" s="17">
        <v>-0.78058833771998604</v>
      </c>
      <c r="Y474" s="17">
        <v>-0.73126628248082004</v>
      </c>
      <c r="Z474" s="17"/>
      <c r="AA474" s="17">
        <v>-0.29137653160581101</v>
      </c>
      <c r="AB474" s="17">
        <v>-0.61414875227738497</v>
      </c>
      <c r="AC474" s="17">
        <v>-0.70510816216403505</v>
      </c>
      <c r="AD474" s="17">
        <v>-0.725863258183716</v>
      </c>
      <c r="AE474" s="17">
        <v>-0.71504703007075099</v>
      </c>
      <c r="AF474" s="17">
        <v>-0.63963814220791104</v>
      </c>
      <c r="AG474" s="17">
        <v>-0.65849259938127302</v>
      </c>
      <c r="AH474" s="17">
        <v>-0.69330313975734204</v>
      </c>
      <c r="AI474" s="17">
        <v>-0.64729047048219501</v>
      </c>
      <c r="AJ474" s="17">
        <v>-0.668498082397044</v>
      </c>
      <c r="AK474" s="17">
        <v>-0.79655456123429402</v>
      </c>
      <c r="AL474" s="17">
        <v>-0.71374777058750905</v>
      </c>
      <c r="AM474" s="17">
        <v>-0.699158853287003</v>
      </c>
      <c r="AN474" s="17">
        <v>-0.71024232898436002</v>
      </c>
      <c r="AO474" s="17">
        <v>-0.80472647623334803</v>
      </c>
      <c r="AP474" s="17">
        <v>-0.87795958451439504</v>
      </c>
      <c r="AQ474" s="17"/>
      <c r="AR474" s="17">
        <v>-0.67796869993046904</v>
      </c>
      <c r="AS474" s="17">
        <v>-0.79480386892653299</v>
      </c>
      <c r="AT474" s="17"/>
      <c r="AU474" s="17">
        <v>-0.74053021482456804</v>
      </c>
      <c r="AV474" s="17">
        <v>-0.69188897100887803</v>
      </c>
      <c r="AW474" s="17"/>
      <c r="AX474" s="17">
        <v>-0.68813252330242503</v>
      </c>
      <c r="AY474" s="17">
        <v>-0.71051555447567005</v>
      </c>
      <c r="AZ474" s="17"/>
      <c r="BA474" s="17">
        <v>-0.75473210417534997</v>
      </c>
      <c r="BB474" s="17">
        <v>-0.66182392196287299</v>
      </c>
      <c r="BC474" s="17">
        <v>-0.68206520199045595</v>
      </c>
      <c r="BD474" s="17"/>
      <c r="BE474" s="17">
        <v>-0.77550972965460097</v>
      </c>
      <c r="BF474" s="17">
        <v>-0.61284339030406798</v>
      </c>
      <c r="BG474" s="17">
        <v>-0.46071226371149299</v>
      </c>
    </row>
    <row r="475" spans="2:59" x14ac:dyDescent="0.3"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</row>
    <row r="476" spans="2:59" x14ac:dyDescent="0.3">
      <c r="B476" s="6" t="s">
        <v>279</v>
      </c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</row>
    <row r="477" spans="2:59" x14ac:dyDescent="0.3">
      <c r="B477" s="24" t="s">
        <v>86</v>
      </c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</row>
    <row r="478" spans="2:59" x14ac:dyDescent="0.3">
      <c r="B478" t="s">
        <v>269</v>
      </c>
      <c r="C478" s="17">
        <v>0.24347044661635001</v>
      </c>
      <c r="D478" s="17">
        <v>0.25027353887639497</v>
      </c>
      <c r="E478" s="17">
        <v>0.23765811051527699</v>
      </c>
      <c r="F478" s="17"/>
      <c r="G478" s="17">
        <v>0.23581104195157099</v>
      </c>
      <c r="H478" s="17">
        <v>0.27347458725803497</v>
      </c>
      <c r="I478" s="17">
        <v>0.21558327994215901</v>
      </c>
      <c r="J478" s="17">
        <v>0.250620843057065</v>
      </c>
      <c r="K478" s="17"/>
      <c r="L478" s="17">
        <v>0.360646262416081</v>
      </c>
      <c r="M478" s="17">
        <v>0.22850480508316501</v>
      </c>
      <c r="N478" s="17">
        <v>0.16579806372220701</v>
      </c>
      <c r="O478" s="17">
        <v>0.19952789093576401</v>
      </c>
      <c r="P478" s="17"/>
      <c r="Q478" s="17">
        <v>0.394006584442324</v>
      </c>
      <c r="R478" s="17">
        <v>0.17767471636502799</v>
      </c>
      <c r="S478" s="17">
        <v>0.15282133429880601</v>
      </c>
      <c r="T478" s="17">
        <v>0.19082463058740701</v>
      </c>
      <c r="U478" s="17">
        <v>0.19550404005023</v>
      </c>
      <c r="V478" s="17">
        <v>0.25267288708476399</v>
      </c>
      <c r="W478" s="17">
        <v>0.24567201500125399</v>
      </c>
      <c r="X478" s="17">
        <v>0.267230021227227</v>
      </c>
      <c r="Y478" s="17">
        <v>0.26933953160228402</v>
      </c>
      <c r="Z478" s="17"/>
      <c r="AA478" s="17">
        <v>0.107684578454544</v>
      </c>
      <c r="AB478" s="17">
        <v>0.20126005459066801</v>
      </c>
      <c r="AC478" s="17">
        <v>0.183021274431867</v>
      </c>
      <c r="AD478" s="17">
        <v>0.218624881932132</v>
      </c>
      <c r="AE478" s="17">
        <v>0.16678147373951599</v>
      </c>
      <c r="AF478" s="17">
        <v>0.21369008171120801</v>
      </c>
      <c r="AG478" s="17">
        <v>0.139244066813873</v>
      </c>
      <c r="AH478" s="17">
        <v>0.24481689104482801</v>
      </c>
      <c r="AI478" s="17">
        <v>0.193359871933065</v>
      </c>
      <c r="AJ478" s="17">
        <v>0.16848269546403</v>
      </c>
      <c r="AK478" s="17">
        <v>0.275407630083634</v>
      </c>
      <c r="AL478" s="17">
        <v>0.317824983534153</v>
      </c>
      <c r="AM478" s="17">
        <v>0.23072647605713001</v>
      </c>
      <c r="AN478" s="17">
        <v>0.26587869511468998</v>
      </c>
      <c r="AO478" s="17">
        <v>0.221806680629763</v>
      </c>
      <c r="AP478" s="17">
        <v>0.56417674369538595</v>
      </c>
      <c r="AQ478" s="17"/>
      <c r="AR478" s="17">
        <v>0.202577153790581</v>
      </c>
      <c r="AS478" s="17">
        <v>0.39184062985961199</v>
      </c>
      <c r="AT478" s="17"/>
      <c r="AU478" s="17">
        <v>0.34007296202124299</v>
      </c>
      <c r="AV478" s="17">
        <v>0.201479196306868</v>
      </c>
      <c r="AW478" s="17"/>
      <c r="AX478" s="17">
        <v>0.23482233994374499</v>
      </c>
      <c r="AY478" s="17">
        <v>0.24537266606181499</v>
      </c>
      <c r="AZ478" s="17"/>
      <c r="BA478" s="17">
        <v>0.32593686466087401</v>
      </c>
      <c r="BB478" s="17">
        <v>0.19835733772434599</v>
      </c>
      <c r="BC478" s="17">
        <v>0.17512230001165199</v>
      </c>
      <c r="BD478" s="17"/>
      <c r="BE478" s="17">
        <v>0.30869283290386901</v>
      </c>
      <c r="BF478" s="17">
        <v>0.144136711659238</v>
      </c>
      <c r="BG478" s="17">
        <v>7.4615654121281905E-2</v>
      </c>
    </row>
    <row r="479" spans="2:59" x14ac:dyDescent="0.3">
      <c r="B479" t="s">
        <v>270</v>
      </c>
      <c r="C479" s="17">
        <v>0.45838895854948303</v>
      </c>
      <c r="D479" s="17">
        <v>0.47826707327114998</v>
      </c>
      <c r="E479" s="17">
        <v>0.43935116076497799</v>
      </c>
      <c r="F479" s="17"/>
      <c r="G479" s="17">
        <v>0.449813155417425</v>
      </c>
      <c r="H479" s="17">
        <v>0.44895486041362798</v>
      </c>
      <c r="I479" s="17">
        <v>0.48329408794531598</v>
      </c>
      <c r="J479" s="17">
        <v>0.45049335986389699</v>
      </c>
      <c r="K479" s="17"/>
      <c r="L479" s="17">
        <v>0.43659229141862699</v>
      </c>
      <c r="M479" s="17">
        <v>0.46219220260809302</v>
      </c>
      <c r="N479" s="17">
        <v>0.50399440800274398</v>
      </c>
      <c r="O479" s="17">
        <v>0.43872198078193902</v>
      </c>
      <c r="P479" s="17"/>
      <c r="Q479" s="17">
        <v>0.41887557566730299</v>
      </c>
      <c r="R479" s="17">
        <v>0.47436612035928499</v>
      </c>
      <c r="S479" s="17">
        <v>0.421095512413238</v>
      </c>
      <c r="T479" s="17">
        <v>0.52918350235285605</v>
      </c>
      <c r="U479" s="17">
        <v>0.52531279709911904</v>
      </c>
      <c r="V479" s="17">
        <v>0.45323589229377298</v>
      </c>
      <c r="W479" s="17">
        <v>0.44353940499806599</v>
      </c>
      <c r="X479" s="17">
        <v>0.45413515056941001</v>
      </c>
      <c r="Y479" s="17">
        <v>0.42667619141098101</v>
      </c>
      <c r="Z479" s="17"/>
      <c r="AA479" s="17">
        <v>0.40441201114075298</v>
      </c>
      <c r="AB479" s="17">
        <v>0.39279399349448801</v>
      </c>
      <c r="AC479" s="17">
        <v>0.47193097324870298</v>
      </c>
      <c r="AD479" s="17">
        <v>0.47558779572476101</v>
      </c>
      <c r="AE479" s="17">
        <v>0.520600660868904</v>
      </c>
      <c r="AF479" s="17">
        <v>0.38599376478840303</v>
      </c>
      <c r="AG479" s="17">
        <v>0.53393605081827</v>
      </c>
      <c r="AH479" s="17">
        <v>0.46525189348534202</v>
      </c>
      <c r="AI479" s="17">
        <v>0.48694319704636602</v>
      </c>
      <c r="AJ479" s="17">
        <v>0.51067679066113603</v>
      </c>
      <c r="AK479" s="17">
        <v>0.44230551166044602</v>
      </c>
      <c r="AL479" s="17">
        <v>0.40134794885923197</v>
      </c>
      <c r="AM479" s="17">
        <v>0.441161520511896</v>
      </c>
      <c r="AN479" s="17">
        <v>0.49227741270907999</v>
      </c>
      <c r="AO479" s="17">
        <v>0.50438297028218804</v>
      </c>
      <c r="AP479" s="17">
        <v>0.34271382534323802</v>
      </c>
      <c r="AQ479" s="17"/>
      <c r="AR479" s="17">
        <v>0.458465970742437</v>
      </c>
      <c r="AS479" s="17">
        <v>0.45810954076747101</v>
      </c>
      <c r="AT479" s="17"/>
      <c r="AU479" s="17">
        <v>0.40186242334344802</v>
      </c>
      <c r="AV479" s="17">
        <v>0.48237004031804598</v>
      </c>
      <c r="AW479" s="17"/>
      <c r="AX479" s="17">
        <v>0.43256841527922002</v>
      </c>
      <c r="AY479" s="17">
        <v>0.46508801561079899</v>
      </c>
      <c r="AZ479" s="17"/>
      <c r="BA479" s="17">
        <v>0.44169617893028501</v>
      </c>
      <c r="BB479" s="17">
        <v>0.47701080714487898</v>
      </c>
      <c r="BC479" s="17">
        <v>0.45673556279034999</v>
      </c>
      <c r="BD479" s="17"/>
      <c r="BE479" s="17">
        <v>0.47556968593614402</v>
      </c>
      <c r="BF479" s="17">
        <v>0.45816452048008699</v>
      </c>
      <c r="BG479" s="17">
        <v>0.341192422152238</v>
      </c>
    </row>
    <row r="480" spans="2:59" x14ac:dyDescent="0.3">
      <c r="B480" t="s">
        <v>271</v>
      </c>
      <c r="C480" s="17">
        <v>0.22427514410485699</v>
      </c>
      <c r="D480" s="17">
        <v>0.195275646888316</v>
      </c>
      <c r="E480" s="17">
        <v>0.252139709194385</v>
      </c>
      <c r="F480" s="17"/>
      <c r="G480" s="17">
        <v>0.213548695709708</v>
      </c>
      <c r="H480" s="17">
        <v>0.21936486113891901</v>
      </c>
      <c r="I480" s="17">
        <v>0.230542595628484</v>
      </c>
      <c r="J480" s="17">
        <v>0.23503944562170301</v>
      </c>
      <c r="K480" s="17"/>
      <c r="L480" s="17">
        <v>0.16709005965290299</v>
      </c>
      <c r="M480" s="17">
        <v>0.244757407848327</v>
      </c>
      <c r="N480" s="17">
        <v>0.248109227960642</v>
      </c>
      <c r="O480" s="17">
        <v>0.24413463187345899</v>
      </c>
      <c r="P480" s="17"/>
      <c r="Q480" s="17">
        <v>0.14002643161908901</v>
      </c>
      <c r="R480" s="17">
        <v>0.26916521671802002</v>
      </c>
      <c r="S480" s="17">
        <v>0.29633535221671897</v>
      </c>
      <c r="T480" s="17">
        <v>0.22455064925808399</v>
      </c>
      <c r="U480" s="17">
        <v>0.20790285316521601</v>
      </c>
      <c r="V480" s="17">
        <v>0.25558407262758698</v>
      </c>
      <c r="W480" s="17">
        <v>0.20498132452149501</v>
      </c>
      <c r="X480" s="17">
        <v>0.19848813274614699</v>
      </c>
      <c r="Y480" s="17">
        <v>0.228732115543755</v>
      </c>
      <c r="Z480" s="17"/>
      <c r="AA480" s="17">
        <v>0.19850983502112499</v>
      </c>
      <c r="AB480" s="17">
        <v>0.317254801997917</v>
      </c>
      <c r="AC480" s="17">
        <v>0.30002611563061399</v>
      </c>
      <c r="AD480" s="17">
        <v>0.26972808634323397</v>
      </c>
      <c r="AE480" s="17">
        <v>0.21836904733326301</v>
      </c>
      <c r="AF480" s="17">
        <v>0.276523639517673</v>
      </c>
      <c r="AG480" s="17">
        <v>0.25214161648380601</v>
      </c>
      <c r="AH480" s="17">
        <v>0.18849627792329901</v>
      </c>
      <c r="AI480" s="17">
        <v>0.256088428965145</v>
      </c>
      <c r="AJ480" s="17">
        <v>0.22240521693110299</v>
      </c>
      <c r="AK480" s="17">
        <v>0.230146320951051</v>
      </c>
      <c r="AL480" s="17">
        <v>0.18296677662642399</v>
      </c>
      <c r="AM480" s="17">
        <v>0.26114306789876701</v>
      </c>
      <c r="AN480" s="17">
        <v>0.205858111653417</v>
      </c>
      <c r="AO480" s="17">
        <v>0.225257743600593</v>
      </c>
      <c r="AP480" s="17">
        <v>7.62865548105226E-2</v>
      </c>
      <c r="AQ480" s="17"/>
      <c r="AR480" s="17">
        <v>0.256299827239587</v>
      </c>
      <c r="AS480" s="17">
        <v>0.108082297389095</v>
      </c>
      <c r="AT480" s="17"/>
      <c r="AU480" s="17">
        <v>0.213227112536828</v>
      </c>
      <c r="AV480" s="17">
        <v>0.22984029098126901</v>
      </c>
      <c r="AW480" s="17"/>
      <c r="AX480" s="17">
        <v>0.26317179908841998</v>
      </c>
      <c r="AY480" s="17">
        <v>0.21596887690991901</v>
      </c>
      <c r="AZ480" s="17"/>
      <c r="BA480" s="17">
        <v>0.18320311398355399</v>
      </c>
      <c r="BB480" s="17">
        <v>0.24645035106376101</v>
      </c>
      <c r="BC480" s="17">
        <v>0.25879411028525301</v>
      </c>
      <c r="BD480" s="17"/>
      <c r="BE480" s="17">
        <v>0.16730216476781101</v>
      </c>
      <c r="BF480" s="17">
        <v>0.281755660566616</v>
      </c>
      <c r="BG480" s="17">
        <v>0.45387364742515202</v>
      </c>
    </row>
    <row r="481" spans="2:59" x14ac:dyDescent="0.3">
      <c r="B481" t="s">
        <v>272</v>
      </c>
      <c r="C481" s="17">
        <v>4.2133703188806597E-2</v>
      </c>
      <c r="D481" s="17">
        <v>3.4600706978755801E-2</v>
      </c>
      <c r="E481" s="17">
        <v>4.8818371899013099E-2</v>
      </c>
      <c r="F481" s="17"/>
      <c r="G481" s="17">
        <v>5.0567680629693197E-2</v>
      </c>
      <c r="H481" s="17">
        <v>3.5005399274050102E-2</v>
      </c>
      <c r="I481" s="17">
        <v>4.50564693079646E-2</v>
      </c>
      <c r="J481" s="17">
        <v>3.6199292068936198E-2</v>
      </c>
      <c r="K481" s="17"/>
      <c r="L481" s="17">
        <v>2.7276160266891201E-2</v>
      </c>
      <c r="M481" s="17">
        <v>4.5528407347991302E-2</v>
      </c>
      <c r="N481" s="17">
        <v>3.90542727491461E-2</v>
      </c>
      <c r="O481" s="17">
        <v>5.7420597734676601E-2</v>
      </c>
      <c r="P481" s="17"/>
      <c r="Q481" s="17">
        <v>3.6188659203056701E-2</v>
      </c>
      <c r="R481" s="17">
        <v>3.1871088832796303E-2</v>
      </c>
      <c r="S481" s="17">
        <v>7.9205595669926507E-2</v>
      </c>
      <c r="T481" s="17">
        <v>2.0889372687471101E-2</v>
      </c>
      <c r="U481" s="17">
        <v>5.3552801510177599E-2</v>
      </c>
      <c r="V481" s="17">
        <v>1.88044311299734E-2</v>
      </c>
      <c r="W481" s="17">
        <v>5.9436523514616597E-2</v>
      </c>
      <c r="X481" s="17">
        <v>6.2564962048387504E-2</v>
      </c>
      <c r="Y481" s="17">
        <v>4.0389324505567099E-2</v>
      </c>
      <c r="Z481" s="17"/>
      <c r="AA481" s="17">
        <v>6.90705876487578E-2</v>
      </c>
      <c r="AB481" s="17">
        <v>6.1202829741914898E-2</v>
      </c>
      <c r="AC481" s="17">
        <v>3.1094134162225499E-2</v>
      </c>
      <c r="AD481" s="17">
        <v>1.9649134959070301E-2</v>
      </c>
      <c r="AE481" s="17">
        <v>4.6165063671047397E-2</v>
      </c>
      <c r="AF481" s="17">
        <v>6.8444953689032806E-2</v>
      </c>
      <c r="AG481" s="17">
        <v>3.2876139800039603E-2</v>
      </c>
      <c r="AH481" s="17">
        <v>6.5100755021951603E-2</v>
      </c>
      <c r="AI481" s="17">
        <v>4.5489325135699699E-2</v>
      </c>
      <c r="AJ481" s="17">
        <v>4.14397911289816E-2</v>
      </c>
      <c r="AK481" s="17">
        <v>2.95323401147786E-2</v>
      </c>
      <c r="AL481" s="17">
        <v>6.9925374081088204E-2</v>
      </c>
      <c r="AM481" s="17">
        <v>6.6968935532206494E-2</v>
      </c>
      <c r="AN481" s="17">
        <v>2.6804318343405499E-2</v>
      </c>
      <c r="AO481" s="17">
        <v>2.1801970465574201E-2</v>
      </c>
      <c r="AP481" s="17">
        <v>1.17477945339984E-2</v>
      </c>
      <c r="AQ481" s="17"/>
      <c r="AR481" s="17">
        <v>4.66407534253074E-2</v>
      </c>
      <c r="AS481" s="17">
        <v>2.57810980727224E-2</v>
      </c>
      <c r="AT481" s="17"/>
      <c r="AU481" s="17">
        <v>2.76611754899708E-2</v>
      </c>
      <c r="AV481" s="17">
        <v>4.9729843096198802E-2</v>
      </c>
      <c r="AW481" s="17"/>
      <c r="AX481" s="17">
        <v>3.28241597131049E-2</v>
      </c>
      <c r="AY481" s="17">
        <v>4.3578692904285399E-2</v>
      </c>
      <c r="AZ481" s="17"/>
      <c r="BA481" s="17">
        <v>3.4216954697184401E-2</v>
      </c>
      <c r="BB481" s="17">
        <v>3.7350561435196702E-2</v>
      </c>
      <c r="BC481" s="17">
        <v>6.3569640533215205E-2</v>
      </c>
      <c r="BD481" s="17"/>
      <c r="BE481" s="17">
        <v>2.8547825011913101E-2</v>
      </c>
      <c r="BF481" s="17">
        <v>6.3383060244090697E-2</v>
      </c>
      <c r="BG481" s="17">
        <v>7.5742018738169298E-2</v>
      </c>
    </row>
    <row r="482" spans="2:59" x14ac:dyDescent="0.3">
      <c r="B482" t="s">
        <v>83</v>
      </c>
      <c r="C482" s="17">
        <v>3.1731747540503202E-2</v>
      </c>
      <c r="D482" s="17">
        <v>4.1583033985382899E-2</v>
      </c>
      <c r="E482" s="17">
        <v>2.2032647626347299E-2</v>
      </c>
      <c r="F482" s="17"/>
      <c r="G482" s="17">
        <v>5.0259426291602897E-2</v>
      </c>
      <c r="H482" s="17">
        <v>2.32002919153677E-2</v>
      </c>
      <c r="I482" s="17">
        <v>2.5523567176076099E-2</v>
      </c>
      <c r="J482" s="17">
        <v>2.7647059388398301E-2</v>
      </c>
      <c r="K482" s="17"/>
      <c r="L482" s="17">
        <v>8.3952262454977996E-3</v>
      </c>
      <c r="M482" s="17">
        <v>1.90171771124234E-2</v>
      </c>
      <c r="N482" s="17">
        <v>4.30440275652604E-2</v>
      </c>
      <c r="O482" s="17">
        <v>6.0194898674160703E-2</v>
      </c>
      <c r="P482" s="17"/>
      <c r="Q482" s="17">
        <v>1.09027490682284E-2</v>
      </c>
      <c r="R482" s="17">
        <v>4.6922857724870502E-2</v>
      </c>
      <c r="S482" s="17">
        <v>5.0542205401310103E-2</v>
      </c>
      <c r="T482" s="17">
        <v>3.4551845114181502E-2</v>
      </c>
      <c r="U482" s="17">
        <v>1.77275081752577E-2</v>
      </c>
      <c r="V482" s="17">
        <v>1.97027168639024E-2</v>
      </c>
      <c r="W482" s="17">
        <v>4.6370731964567903E-2</v>
      </c>
      <c r="X482" s="17">
        <v>1.7581733408828501E-2</v>
      </c>
      <c r="Y482" s="17">
        <v>3.4862836937413003E-2</v>
      </c>
      <c r="Z482" s="17"/>
      <c r="AA482" s="17">
        <v>0.22032298773482101</v>
      </c>
      <c r="AB482" s="17">
        <v>2.74883201750123E-2</v>
      </c>
      <c r="AC482" s="17">
        <v>1.39275025265897E-2</v>
      </c>
      <c r="AD482" s="17">
        <v>1.6410101040802601E-2</v>
      </c>
      <c r="AE482" s="17">
        <v>4.8083754387268897E-2</v>
      </c>
      <c r="AF482" s="17">
        <v>5.5347560293682901E-2</v>
      </c>
      <c r="AG482" s="17">
        <v>4.1802126084012098E-2</v>
      </c>
      <c r="AH482" s="17">
        <v>3.6334182524579803E-2</v>
      </c>
      <c r="AI482" s="17">
        <v>1.8119176919724998E-2</v>
      </c>
      <c r="AJ482" s="17">
        <v>5.6995505814749499E-2</v>
      </c>
      <c r="AK482" s="17">
        <v>2.2608197190089999E-2</v>
      </c>
      <c r="AL482" s="17">
        <v>2.7934916899103102E-2</v>
      </c>
      <c r="AM482" s="17">
        <v>0</v>
      </c>
      <c r="AN482" s="17">
        <v>9.1814621794071398E-3</v>
      </c>
      <c r="AO482" s="17">
        <v>2.67506350218824E-2</v>
      </c>
      <c r="AP482" s="17">
        <v>5.07508161685473E-3</v>
      </c>
      <c r="AQ482" s="17"/>
      <c r="AR482" s="17">
        <v>3.6016294802086998E-2</v>
      </c>
      <c r="AS482" s="17">
        <v>1.6186433911100001E-2</v>
      </c>
      <c r="AT482" s="17"/>
      <c r="AU482" s="17">
        <v>1.71763266085115E-2</v>
      </c>
      <c r="AV482" s="17">
        <v>3.6580629297618399E-2</v>
      </c>
      <c r="AW482" s="17"/>
      <c r="AX482" s="17">
        <v>3.6613285975510002E-2</v>
      </c>
      <c r="AY482" s="17">
        <v>2.9991748513182499E-2</v>
      </c>
      <c r="AZ482" s="17"/>
      <c r="BA482" s="17">
        <v>1.4946887728103301E-2</v>
      </c>
      <c r="BB482" s="17">
        <v>4.0830942631817801E-2</v>
      </c>
      <c r="BC482" s="17">
        <v>4.5778386379530502E-2</v>
      </c>
      <c r="BD482" s="17"/>
      <c r="BE482" s="17">
        <v>1.98874913802622E-2</v>
      </c>
      <c r="BF482" s="17">
        <v>5.2560047049967903E-2</v>
      </c>
      <c r="BG482" s="17">
        <v>5.4576257563159002E-2</v>
      </c>
    </row>
    <row r="483" spans="2:59" x14ac:dyDescent="0.3">
      <c r="B483" t="s">
        <v>273</v>
      </c>
      <c r="C483" s="17">
        <v>0.70185940516583301</v>
      </c>
      <c r="D483" s="17">
        <v>0.72854061214754495</v>
      </c>
      <c r="E483" s="17">
        <v>0.67700927128025501</v>
      </c>
      <c r="F483" s="17"/>
      <c r="G483" s="17">
        <v>0.68562419736899605</v>
      </c>
      <c r="H483" s="17">
        <v>0.72242944767166295</v>
      </c>
      <c r="I483" s="17">
        <v>0.69887736788747501</v>
      </c>
      <c r="J483" s="17">
        <v>0.70111420292096305</v>
      </c>
      <c r="K483" s="17"/>
      <c r="L483" s="17">
        <v>0.79723855383470799</v>
      </c>
      <c r="M483" s="17">
        <v>0.69069700769125797</v>
      </c>
      <c r="N483" s="17">
        <v>0.66979247172495104</v>
      </c>
      <c r="O483" s="17">
        <v>0.63824987171770298</v>
      </c>
      <c r="P483" s="17"/>
      <c r="Q483" s="17">
        <v>0.812882160109626</v>
      </c>
      <c r="R483" s="17">
        <v>0.65204083672431401</v>
      </c>
      <c r="S483" s="17">
        <v>0.57391684671204402</v>
      </c>
      <c r="T483" s="17">
        <v>0.720008132940263</v>
      </c>
      <c r="U483" s="17">
        <v>0.72081683714934897</v>
      </c>
      <c r="V483" s="17">
        <v>0.70590877937853702</v>
      </c>
      <c r="W483" s="17">
        <v>0.68921141999932001</v>
      </c>
      <c r="X483" s="17">
        <v>0.72136517179663695</v>
      </c>
      <c r="Y483" s="17">
        <v>0.69601572301326498</v>
      </c>
      <c r="Z483" s="17"/>
      <c r="AA483" s="17">
        <v>0.51209658959529603</v>
      </c>
      <c r="AB483" s="17">
        <v>0.59405404808515605</v>
      </c>
      <c r="AC483" s="17">
        <v>0.65495224768057103</v>
      </c>
      <c r="AD483" s="17">
        <v>0.69421267765689398</v>
      </c>
      <c r="AE483" s="17">
        <v>0.68738213460842001</v>
      </c>
      <c r="AF483" s="17">
        <v>0.59968384649961204</v>
      </c>
      <c r="AG483" s="17">
        <v>0.67318011763214303</v>
      </c>
      <c r="AH483" s="17">
        <v>0.71006878453016997</v>
      </c>
      <c r="AI483" s="17">
        <v>0.68030306897943105</v>
      </c>
      <c r="AJ483" s="17">
        <v>0.67915948612516597</v>
      </c>
      <c r="AK483" s="17">
        <v>0.71771314174407996</v>
      </c>
      <c r="AL483" s="17">
        <v>0.71917293239338498</v>
      </c>
      <c r="AM483" s="17">
        <v>0.67188799656902598</v>
      </c>
      <c r="AN483" s="17">
        <v>0.75815610782376996</v>
      </c>
      <c r="AO483" s="17">
        <v>0.72618965091195098</v>
      </c>
      <c r="AP483" s="17">
        <v>0.90689056903862397</v>
      </c>
      <c r="AQ483" s="17"/>
      <c r="AR483" s="17">
        <v>0.66104312453301906</v>
      </c>
      <c r="AS483" s="17">
        <v>0.849950170627083</v>
      </c>
      <c r="AT483" s="17"/>
      <c r="AU483" s="17">
        <v>0.74193538536468995</v>
      </c>
      <c r="AV483" s="17">
        <v>0.68384923662491404</v>
      </c>
      <c r="AW483" s="17"/>
      <c r="AX483" s="17">
        <v>0.66739075522296498</v>
      </c>
      <c r="AY483" s="17">
        <v>0.710460681672614</v>
      </c>
      <c r="AZ483" s="17"/>
      <c r="BA483" s="17">
        <v>0.76763304359115803</v>
      </c>
      <c r="BB483" s="17">
        <v>0.67536814486922403</v>
      </c>
      <c r="BC483" s="17">
        <v>0.63185786280200096</v>
      </c>
      <c r="BD483" s="17"/>
      <c r="BE483" s="17">
        <v>0.78426251884001297</v>
      </c>
      <c r="BF483" s="17">
        <v>0.60230123213932496</v>
      </c>
      <c r="BG483" s="17">
        <v>0.41580807627352001</v>
      </c>
    </row>
    <row r="484" spans="2:59" x14ac:dyDescent="0.3">
      <c r="B484" t="s">
        <v>178</v>
      </c>
      <c r="C484" s="17">
        <v>-0.67012765762533</v>
      </c>
      <c r="D484" s="17">
        <v>-0.68695757816216296</v>
      </c>
      <c r="E484" s="17">
        <v>-0.65497662365390796</v>
      </c>
      <c r="F484" s="17"/>
      <c r="G484" s="17">
        <v>-0.63536477107739298</v>
      </c>
      <c r="H484" s="17">
        <v>-0.69922915575629496</v>
      </c>
      <c r="I484" s="17">
        <v>-0.67335380071139805</v>
      </c>
      <c r="J484" s="17">
        <v>-0.67346714353256398</v>
      </c>
      <c r="K484" s="17"/>
      <c r="L484" s="17">
        <v>-0.78884332758921005</v>
      </c>
      <c r="M484" s="17">
        <v>-0.67167983057883496</v>
      </c>
      <c r="N484" s="17">
        <v>-0.626748444159691</v>
      </c>
      <c r="O484" s="17">
        <v>-0.57805497304354303</v>
      </c>
      <c r="P484" s="17"/>
      <c r="Q484" s="17">
        <v>-0.80197941104139803</v>
      </c>
      <c r="R484" s="17">
        <v>-0.60511797899944297</v>
      </c>
      <c r="S484" s="17">
        <v>-0.52337464131073397</v>
      </c>
      <c r="T484" s="17">
        <v>-0.68545628782608103</v>
      </c>
      <c r="U484" s="17">
        <v>-0.70308932897409104</v>
      </c>
      <c r="V484" s="17">
        <v>-0.68620606251463501</v>
      </c>
      <c r="W484" s="17">
        <v>-0.64284068803475203</v>
      </c>
      <c r="X484" s="17">
        <v>-0.70378343838780899</v>
      </c>
      <c r="Y484" s="17">
        <v>-0.66115288607585199</v>
      </c>
      <c r="Z484" s="17"/>
      <c r="AA484" s="17">
        <v>-0.29177360186047602</v>
      </c>
      <c r="AB484" s="17">
        <v>-0.56656572791014403</v>
      </c>
      <c r="AC484" s="17">
        <v>-0.641024745153981</v>
      </c>
      <c r="AD484" s="17">
        <v>-0.677802576616091</v>
      </c>
      <c r="AE484" s="17">
        <v>-0.63929838022115104</v>
      </c>
      <c r="AF484" s="17">
        <v>-0.544336286205929</v>
      </c>
      <c r="AG484" s="17">
        <v>-0.63137799154813001</v>
      </c>
      <c r="AH484" s="17">
        <v>-0.67373460200558999</v>
      </c>
      <c r="AI484" s="17">
        <v>-0.66218389205970596</v>
      </c>
      <c r="AJ484" s="17">
        <v>-0.62216398031041698</v>
      </c>
      <c r="AK484" s="17">
        <v>-0.69510494455398997</v>
      </c>
      <c r="AL484" s="17">
        <v>-0.69123801549428199</v>
      </c>
      <c r="AM484" s="17">
        <v>-0.67188799656902598</v>
      </c>
      <c r="AN484" s="17">
        <v>-0.748974645644363</v>
      </c>
      <c r="AO484" s="17">
        <v>-0.69943901589006796</v>
      </c>
      <c r="AP484" s="17">
        <v>-0.90181548742176998</v>
      </c>
      <c r="AQ484" s="17"/>
      <c r="AR484" s="17">
        <v>-0.62502682973093104</v>
      </c>
      <c r="AS484" s="17">
        <v>-0.83376373671598303</v>
      </c>
      <c r="AT484" s="17"/>
      <c r="AU484" s="17">
        <v>-0.72475905875617896</v>
      </c>
      <c r="AV484" s="17">
        <v>-0.64726860732729596</v>
      </c>
      <c r="AW484" s="17"/>
      <c r="AX484" s="17">
        <v>-0.63077746924745504</v>
      </c>
      <c r="AY484" s="17">
        <v>-0.68046893315943102</v>
      </c>
      <c r="AZ484" s="17"/>
      <c r="BA484" s="17">
        <v>-0.75268615586305498</v>
      </c>
      <c r="BB484" s="17">
        <v>-0.63453720223740695</v>
      </c>
      <c r="BC484" s="17">
        <v>-0.58607947642247105</v>
      </c>
      <c r="BD484" s="17"/>
      <c r="BE484" s="17">
        <v>-0.76437502745975106</v>
      </c>
      <c r="BF484" s="17">
        <v>-0.54974118508935699</v>
      </c>
      <c r="BG484" s="17">
        <v>-0.36123181871036097</v>
      </c>
    </row>
    <row r="485" spans="2:59" x14ac:dyDescent="0.3"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</row>
    <row r="486" spans="2:59" x14ac:dyDescent="0.3">
      <c r="B486" s="6" t="s">
        <v>280</v>
      </c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</row>
    <row r="487" spans="2:59" x14ac:dyDescent="0.3">
      <c r="B487" s="24" t="s">
        <v>86</v>
      </c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</row>
    <row r="488" spans="2:59" x14ac:dyDescent="0.3">
      <c r="B488" t="s">
        <v>269</v>
      </c>
      <c r="C488" s="17">
        <v>0.226308202283171</v>
      </c>
      <c r="D488" s="17">
        <v>0.21778942487728001</v>
      </c>
      <c r="E488" s="17">
        <v>0.23466652287480899</v>
      </c>
      <c r="F488" s="17"/>
      <c r="G488" s="17">
        <v>0.22271537266152999</v>
      </c>
      <c r="H488" s="17">
        <v>0.204910442282384</v>
      </c>
      <c r="I488" s="17">
        <v>0.23065499561715899</v>
      </c>
      <c r="J488" s="17">
        <v>0.24988091413835201</v>
      </c>
      <c r="K488" s="17"/>
      <c r="L488" s="17">
        <v>0.26712213941414298</v>
      </c>
      <c r="M488" s="17">
        <v>0.20128330211909901</v>
      </c>
      <c r="N488" s="17">
        <v>0.21893929058564199</v>
      </c>
      <c r="O488" s="17">
        <v>0.21522388312468199</v>
      </c>
      <c r="P488" s="17"/>
      <c r="Q488" s="17">
        <v>0.25735385358545398</v>
      </c>
      <c r="R488" s="17">
        <v>0.20857511959970401</v>
      </c>
      <c r="S488" s="17">
        <v>0.18415339032776401</v>
      </c>
      <c r="T488" s="17">
        <v>0.224675240727857</v>
      </c>
      <c r="U488" s="17">
        <v>0.24605155693987901</v>
      </c>
      <c r="V488" s="17">
        <v>0.25205658001379699</v>
      </c>
      <c r="W488" s="17">
        <v>0.24413500016739301</v>
      </c>
      <c r="X488" s="17">
        <v>0.243331519314825</v>
      </c>
      <c r="Y488" s="17">
        <v>0.190117961403756</v>
      </c>
      <c r="Z488" s="17"/>
      <c r="AA488" s="17">
        <v>0.34291228717852801</v>
      </c>
      <c r="AB488" s="17">
        <v>0.27403096559797302</v>
      </c>
      <c r="AC488" s="17">
        <v>0.25926319896518002</v>
      </c>
      <c r="AD488" s="17">
        <v>0.199419806111227</v>
      </c>
      <c r="AE488" s="17">
        <v>0.22660715676420801</v>
      </c>
      <c r="AF488" s="17">
        <v>0.22006841662940799</v>
      </c>
      <c r="AG488" s="17">
        <v>0.153613975994772</v>
      </c>
      <c r="AH488" s="17">
        <v>0.150598096841108</v>
      </c>
      <c r="AI488" s="17">
        <v>0.18264273604137801</v>
      </c>
      <c r="AJ488" s="17">
        <v>0.20240461413848301</v>
      </c>
      <c r="AK488" s="17">
        <v>0.267770189024091</v>
      </c>
      <c r="AL488" s="17">
        <v>0.165663986935741</v>
      </c>
      <c r="AM488" s="17">
        <v>0.23933598791931501</v>
      </c>
      <c r="AN488" s="17">
        <v>0.23099315958928099</v>
      </c>
      <c r="AO488" s="17">
        <v>0.22902358809602</v>
      </c>
      <c r="AP488" s="17">
        <v>0.31466228182748601</v>
      </c>
      <c r="AQ488" s="17"/>
      <c r="AR488" s="17">
        <v>0.22315812823570599</v>
      </c>
      <c r="AS488" s="17">
        <v>0.23773738862048799</v>
      </c>
      <c r="AT488" s="17"/>
      <c r="AU488" s="17">
        <v>0.267022807776153</v>
      </c>
      <c r="AV488" s="17">
        <v>0.20744941246088799</v>
      </c>
      <c r="AW488" s="17"/>
      <c r="AX488" s="17">
        <v>0.30824511966879597</v>
      </c>
      <c r="AY488" s="17">
        <v>0.204419469996963</v>
      </c>
      <c r="AZ488" s="17"/>
      <c r="BA488" s="17">
        <v>0.26019544701431102</v>
      </c>
      <c r="BB488" s="17">
        <v>0.19373131560615101</v>
      </c>
      <c r="BC488" s="17">
        <v>0.22113478713724999</v>
      </c>
      <c r="BD488" s="17"/>
      <c r="BE488" s="17">
        <v>0.22389273733214499</v>
      </c>
      <c r="BF488" s="17">
        <v>0.221219094494192</v>
      </c>
      <c r="BG488" s="17">
        <v>0.257138709707397</v>
      </c>
    </row>
    <row r="489" spans="2:59" x14ac:dyDescent="0.3">
      <c r="B489" t="s">
        <v>270</v>
      </c>
      <c r="C489" s="17">
        <v>0.45574728115179403</v>
      </c>
      <c r="D489" s="17">
        <v>0.46409118228513502</v>
      </c>
      <c r="E489" s="17">
        <v>0.44811118415752199</v>
      </c>
      <c r="F489" s="17"/>
      <c r="G489" s="17">
        <v>0.42548660879156303</v>
      </c>
      <c r="H489" s="17">
        <v>0.46692549360921398</v>
      </c>
      <c r="I489" s="17">
        <v>0.47472183421089498</v>
      </c>
      <c r="J489" s="17">
        <v>0.45127428074842102</v>
      </c>
      <c r="K489" s="17"/>
      <c r="L489" s="17">
        <v>0.43385049490856697</v>
      </c>
      <c r="M489" s="17">
        <v>0.47375276327902499</v>
      </c>
      <c r="N489" s="17">
        <v>0.49497266725099498</v>
      </c>
      <c r="O489" s="17">
        <v>0.42505548106893398</v>
      </c>
      <c r="P489" s="17"/>
      <c r="Q489" s="17">
        <v>0.42518594741398602</v>
      </c>
      <c r="R489" s="17">
        <v>0.45317825296882502</v>
      </c>
      <c r="S489" s="17">
        <v>0.49607263534738</v>
      </c>
      <c r="T489" s="17">
        <v>0.45094822070472501</v>
      </c>
      <c r="U489" s="17">
        <v>0.49463052194259799</v>
      </c>
      <c r="V489" s="17">
        <v>0.47272505475990001</v>
      </c>
      <c r="W489" s="17">
        <v>0.46251418937470001</v>
      </c>
      <c r="X489" s="17">
        <v>0.40005214276429102</v>
      </c>
      <c r="Y489" s="17">
        <v>0.44568091028168799</v>
      </c>
      <c r="Z489" s="17"/>
      <c r="AA489" s="17">
        <v>0.329080146632107</v>
      </c>
      <c r="AB489" s="17">
        <v>0.30005150119243201</v>
      </c>
      <c r="AC489" s="17">
        <v>0.37650247477665</v>
      </c>
      <c r="AD489" s="17">
        <v>0.42955023384727498</v>
      </c>
      <c r="AE489" s="17">
        <v>0.46734206524583199</v>
      </c>
      <c r="AF489" s="17">
        <v>0.498507726071027</v>
      </c>
      <c r="AG489" s="17">
        <v>0.489344707335646</v>
      </c>
      <c r="AH489" s="17">
        <v>0.51143504191705802</v>
      </c>
      <c r="AI489" s="17">
        <v>0.45302458539215901</v>
      </c>
      <c r="AJ489" s="17">
        <v>0.54269910269303101</v>
      </c>
      <c r="AK489" s="17">
        <v>0.42907921316827202</v>
      </c>
      <c r="AL489" s="17">
        <v>0.57186956521779198</v>
      </c>
      <c r="AM489" s="17">
        <v>0.428921890588018</v>
      </c>
      <c r="AN489" s="17">
        <v>0.41903191687986802</v>
      </c>
      <c r="AO489" s="17">
        <v>0.458394554815931</v>
      </c>
      <c r="AP489" s="17">
        <v>0.37818358536040703</v>
      </c>
      <c r="AQ489" s="17"/>
      <c r="AR489" s="17">
        <v>0.46917538020302801</v>
      </c>
      <c r="AS489" s="17">
        <v>0.40702707842004598</v>
      </c>
      <c r="AT489" s="17"/>
      <c r="AU489" s="17">
        <v>0.41341299943989401</v>
      </c>
      <c r="AV489" s="17">
        <v>0.47538008521846897</v>
      </c>
      <c r="AW489" s="17"/>
      <c r="AX489" s="17">
        <v>0.36799139853208601</v>
      </c>
      <c r="AY489" s="17">
        <v>0.4769358762193</v>
      </c>
      <c r="AZ489" s="17"/>
      <c r="BA489" s="17">
        <v>0.44511056957280898</v>
      </c>
      <c r="BB489" s="17">
        <v>0.477043241604243</v>
      </c>
      <c r="BC489" s="17">
        <v>0.439303376227068</v>
      </c>
      <c r="BD489" s="17"/>
      <c r="BE489" s="17">
        <v>0.46010527324647199</v>
      </c>
      <c r="BF489" s="17">
        <v>0.46732941893536201</v>
      </c>
      <c r="BG489" s="17">
        <v>0.39339436261641297</v>
      </c>
    </row>
    <row r="490" spans="2:59" x14ac:dyDescent="0.3">
      <c r="B490" t="s">
        <v>271</v>
      </c>
      <c r="C490" s="17">
        <v>0.21844866626533099</v>
      </c>
      <c r="D490" s="17">
        <v>0.22082560790358999</v>
      </c>
      <c r="E490" s="17">
        <v>0.21695107229852301</v>
      </c>
      <c r="F490" s="17"/>
      <c r="G490" s="17">
        <v>0.23973301946374201</v>
      </c>
      <c r="H490" s="17">
        <v>0.231345869237641</v>
      </c>
      <c r="I490" s="17">
        <v>0.21303698610791999</v>
      </c>
      <c r="J490" s="17">
        <v>0.18886999852961101</v>
      </c>
      <c r="K490" s="17"/>
      <c r="L490" s="17">
        <v>0.225303718238266</v>
      </c>
      <c r="M490" s="17">
        <v>0.214706850413657</v>
      </c>
      <c r="N490" s="17">
        <v>0.19626382891175201</v>
      </c>
      <c r="O490" s="17">
        <v>0.23490247929622299</v>
      </c>
      <c r="P490" s="17"/>
      <c r="Q490" s="17">
        <v>0.20252854249810701</v>
      </c>
      <c r="R490" s="17">
        <v>0.233856877383842</v>
      </c>
      <c r="S490" s="17">
        <v>0.22990381150258599</v>
      </c>
      <c r="T490" s="17">
        <v>0.21018417850684101</v>
      </c>
      <c r="U490" s="17">
        <v>0.18541271336821499</v>
      </c>
      <c r="V490" s="17">
        <v>0.19821934140306699</v>
      </c>
      <c r="W490" s="17">
        <v>0.19705061664750601</v>
      </c>
      <c r="X490" s="17">
        <v>0.27227502443676199</v>
      </c>
      <c r="Y490" s="17">
        <v>0.25138802444874497</v>
      </c>
      <c r="Z490" s="17"/>
      <c r="AA490" s="17">
        <v>0.107684578454544</v>
      </c>
      <c r="AB490" s="17">
        <v>0.24406120083785801</v>
      </c>
      <c r="AC490" s="17">
        <v>0.27587099503015899</v>
      </c>
      <c r="AD490" s="17">
        <v>0.19704933395673399</v>
      </c>
      <c r="AE490" s="17">
        <v>0.21990302887749399</v>
      </c>
      <c r="AF490" s="17">
        <v>0.14528478500750799</v>
      </c>
      <c r="AG490" s="17">
        <v>0.21945830156148899</v>
      </c>
      <c r="AH490" s="17">
        <v>0.212566145230281</v>
      </c>
      <c r="AI490" s="17">
        <v>0.25344444592987397</v>
      </c>
      <c r="AJ490" s="17">
        <v>0.16599438046626999</v>
      </c>
      <c r="AK490" s="17">
        <v>0.25253208413887401</v>
      </c>
      <c r="AL490" s="17">
        <v>0.18089708758350601</v>
      </c>
      <c r="AM490" s="17">
        <v>0.26114778330775901</v>
      </c>
      <c r="AN490" s="17">
        <v>0.305317293015685</v>
      </c>
      <c r="AO490" s="17">
        <v>0.25497052932695702</v>
      </c>
      <c r="AP490" s="17">
        <v>0.24060492233119901</v>
      </c>
      <c r="AQ490" s="17"/>
      <c r="AR490" s="17">
        <v>0.21269285413091901</v>
      </c>
      <c r="AS490" s="17">
        <v>0.23933206405711499</v>
      </c>
      <c r="AT490" s="17"/>
      <c r="AU490" s="17">
        <v>0.21525989081402599</v>
      </c>
      <c r="AV490" s="17">
        <v>0.21973113112966799</v>
      </c>
      <c r="AW490" s="17"/>
      <c r="AX490" s="17">
        <v>0.21245482740559099</v>
      </c>
      <c r="AY490" s="17">
        <v>0.221428611137229</v>
      </c>
      <c r="AZ490" s="17"/>
      <c r="BA490" s="17">
        <v>0.22136118272074201</v>
      </c>
      <c r="BB490" s="17">
        <v>0.22045154264415301</v>
      </c>
      <c r="BC490" s="17">
        <v>0.210165631702429</v>
      </c>
      <c r="BD490" s="17"/>
      <c r="BE490" s="17">
        <v>0.22591811903631201</v>
      </c>
      <c r="BF490" s="17">
        <v>0.19472445723635201</v>
      </c>
      <c r="BG490" s="17">
        <v>0.23372410496566101</v>
      </c>
    </row>
    <row r="491" spans="2:59" x14ac:dyDescent="0.3">
      <c r="B491" t="s">
        <v>272</v>
      </c>
      <c r="C491" s="17">
        <v>6.9676022177651994E-2</v>
      </c>
      <c r="D491" s="17">
        <v>6.2335956298527603E-2</v>
      </c>
      <c r="E491" s="17">
        <v>7.6278355343913307E-2</v>
      </c>
      <c r="F491" s="17"/>
      <c r="G491" s="17">
        <v>7.25082484909014E-2</v>
      </c>
      <c r="H491" s="17">
        <v>6.9942190296307299E-2</v>
      </c>
      <c r="I491" s="17">
        <v>6.3353095890475705E-2</v>
      </c>
      <c r="J491" s="17">
        <v>7.3906621378661094E-2</v>
      </c>
      <c r="K491" s="17"/>
      <c r="L491" s="17">
        <v>5.4995384452878097E-2</v>
      </c>
      <c r="M491" s="17">
        <v>8.1258887209412295E-2</v>
      </c>
      <c r="N491" s="17">
        <v>5.46691363609055E-2</v>
      </c>
      <c r="O491" s="17">
        <v>8.6824147305083393E-2</v>
      </c>
      <c r="P491" s="17"/>
      <c r="Q491" s="17">
        <v>9.7208179307318204E-2</v>
      </c>
      <c r="R491" s="17">
        <v>6.9609571892981198E-2</v>
      </c>
      <c r="S491" s="17">
        <v>4.67086628618998E-2</v>
      </c>
      <c r="T491" s="17">
        <v>6.5750423108006301E-2</v>
      </c>
      <c r="U491" s="17">
        <v>5.3894680319367602E-2</v>
      </c>
      <c r="V491" s="17">
        <v>5.8558848529191597E-2</v>
      </c>
      <c r="W491" s="17">
        <v>6.2149898462535998E-2</v>
      </c>
      <c r="X491" s="17">
        <v>6.1289460784693599E-2</v>
      </c>
      <c r="Y491" s="17">
        <v>8.5461412164990702E-2</v>
      </c>
      <c r="Z491" s="17"/>
      <c r="AA491" s="17">
        <v>0</v>
      </c>
      <c r="AB491" s="17">
        <v>0.146550419920635</v>
      </c>
      <c r="AC491" s="17">
        <v>8.8363331228010697E-2</v>
      </c>
      <c r="AD491" s="17">
        <v>0.11453279197055601</v>
      </c>
      <c r="AE491" s="17">
        <v>5.2777567511957398E-2</v>
      </c>
      <c r="AF491" s="17">
        <v>9.9206839754908696E-2</v>
      </c>
      <c r="AG491" s="17">
        <v>0.109718923992946</v>
      </c>
      <c r="AH491" s="17">
        <v>8.9924229629345806E-2</v>
      </c>
      <c r="AI491" s="17">
        <v>8.0569160887835001E-2</v>
      </c>
      <c r="AJ491" s="17">
        <v>5.31318901692093E-2</v>
      </c>
      <c r="AK491" s="17">
        <v>2.3927927789935501E-2</v>
      </c>
      <c r="AL491" s="17">
        <v>7.12022625516157E-2</v>
      </c>
      <c r="AM491" s="17">
        <v>6.06225844415062E-2</v>
      </c>
      <c r="AN491" s="17">
        <v>4.46576305151659E-2</v>
      </c>
      <c r="AO491" s="17">
        <v>1.70913700484173E-2</v>
      </c>
      <c r="AP491" s="17">
        <v>5.2432432771195699E-2</v>
      </c>
      <c r="AQ491" s="17"/>
      <c r="AR491" s="17">
        <v>6.18471225608061E-2</v>
      </c>
      <c r="AS491" s="17">
        <v>9.8081053674958396E-2</v>
      </c>
      <c r="AT491" s="17"/>
      <c r="AU491" s="17">
        <v>8.3342264979881897E-2</v>
      </c>
      <c r="AV491" s="17">
        <v>6.41393829798029E-2</v>
      </c>
      <c r="AW491" s="17"/>
      <c r="AX491" s="17">
        <v>7.8492341865415899E-2</v>
      </c>
      <c r="AY491" s="17">
        <v>6.8711687570427102E-2</v>
      </c>
      <c r="AZ491" s="17"/>
      <c r="BA491" s="17">
        <v>5.3935355666622102E-2</v>
      </c>
      <c r="BB491" s="17">
        <v>6.8613893028578898E-2</v>
      </c>
      <c r="BC491" s="17">
        <v>9.8508818682102303E-2</v>
      </c>
      <c r="BD491" s="17"/>
      <c r="BE491" s="17">
        <v>6.6081742947575295E-2</v>
      </c>
      <c r="BF491" s="17">
        <v>7.3785331528317399E-2</v>
      </c>
      <c r="BG491" s="17">
        <v>8.2806881180435707E-2</v>
      </c>
    </row>
    <row r="492" spans="2:59" x14ac:dyDescent="0.3">
      <c r="B492" t="s">
        <v>83</v>
      </c>
      <c r="C492" s="17">
        <v>2.9819828122052101E-2</v>
      </c>
      <c r="D492" s="17">
        <v>3.49578286354678E-2</v>
      </c>
      <c r="E492" s="17">
        <v>2.3992865325232399E-2</v>
      </c>
      <c r="F492" s="17"/>
      <c r="G492" s="17">
        <v>3.9556750592262803E-2</v>
      </c>
      <c r="H492" s="17">
        <v>2.6876004574453299E-2</v>
      </c>
      <c r="I492" s="17">
        <v>1.8233088173549399E-2</v>
      </c>
      <c r="J492" s="17">
        <v>3.6068185204955402E-2</v>
      </c>
      <c r="K492" s="17"/>
      <c r="L492" s="17">
        <v>1.8728262986145799E-2</v>
      </c>
      <c r="M492" s="17">
        <v>2.8998196978806699E-2</v>
      </c>
      <c r="N492" s="17">
        <v>3.51550768907051E-2</v>
      </c>
      <c r="O492" s="17">
        <v>3.7994009205077402E-2</v>
      </c>
      <c r="P492" s="17"/>
      <c r="Q492" s="17">
        <v>1.7723477195134198E-2</v>
      </c>
      <c r="R492" s="17">
        <v>3.4780178154647297E-2</v>
      </c>
      <c r="S492" s="17">
        <v>4.3161499960369602E-2</v>
      </c>
      <c r="T492" s="17">
        <v>4.8441936952570902E-2</v>
      </c>
      <c r="U492" s="17">
        <v>2.0010527429941399E-2</v>
      </c>
      <c r="V492" s="17">
        <v>1.8440175294044899E-2</v>
      </c>
      <c r="W492" s="17">
        <v>3.4150295347864602E-2</v>
      </c>
      <c r="X492" s="17">
        <v>2.30518526994287E-2</v>
      </c>
      <c r="Y492" s="17">
        <v>2.7351691700820802E-2</v>
      </c>
      <c r="Z492" s="17"/>
      <c r="AA492" s="17">
        <v>0.22032298773482101</v>
      </c>
      <c r="AB492" s="17">
        <v>3.5305912451102199E-2</v>
      </c>
      <c r="AC492" s="17">
        <v>0</v>
      </c>
      <c r="AD492" s="17">
        <v>5.94478341142093E-2</v>
      </c>
      <c r="AE492" s="17">
        <v>3.33701816005086E-2</v>
      </c>
      <c r="AF492" s="17">
        <v>3.6932232537148398E-2</v>
      </c>
      <c r="AG492" s="17">
        <v>2.7864091115147399E-2</v>
      </c>
      <c r="AH492" s="17">
        <v>3.5476486382206497E-2</v>
      </c>
      <c r="AI492" s="17">
        <v>3.0319071748754201E-2</v>
      </c>
      <c r="AJ492" s="17">
        <v>3.5770012533006601E-2</v>
      </c>
      <c r="AK492" s="17">
        <v>2.6690585878827201E-2</v>
      </c>
      <c r="AL492" s="17">
        <v>1.03670977113457E-2</v>
      </c>
      <c r="AM492" s="17">
        <v>9.9717537434016301E-3</v>
      </c>
      <c r="AN492" s="17">
        <v>0</v>
      </c>
      <c r="AO492" s="17">
        <v>4.0519957712674401E-2</v>
      </c>
      <c r="AP492" s="17">
        <v>1.4116777709712E-2</v>
      </c>
      <c r="AQ492" s="17"/>
      <c r="AR492" s="17">
        <v>3.31265148695409E-2</v>
      </c>
      <c r="AS492" s="17">
        <v>1.7822415227392498E-2</v>
      </c>
      <c r="AT492" s="17"/>
      <c r="AU492" s="17">
        <v>2.0962036990045001E-2</v>
      </c>
      <c r="AV492" s="17">
        <v>3.3299988211171402E-2</v>
      </c>
      <c r="AW492" s="17"/>
      <c r="AX492" s="17">
        <v>3.2816312528110701E-2</v>
      </c>
      <c r="AY492" s="17">
        <v>2.8504355076080901E-2</v>
      </c>
      <c r="AZ492" s="17"/>
      <c r="BA492" s="17">
        <v>1.9397445025515402E-2</v>
      </c>
      <c r="BB492" s="17">
        <v>4.0160007116873897E-2</v>
      </c>
      <c r="BC492" s="17">
        <v>3.08873862511501E-2</v>
      </c>
      <c r="BD492" s="17"/>
      <c r="BE492" s="17">
        <v>2.4002127437496499E-2</v>
      </c>
      <c r="BF492" s="17">
        <v>4.2941697805777397E-2</v>
      </c>
      <c r="BG492" s="17">
        <v>3.2935941530093001E-2</v>
      </c>
    </row>
    <row r="493" spans="2:59" x14ac:dyDescent="0.3">
      <c r="B493" t="s">
        <v>273</v>
      </c>
      <c r="C493" s="17">
        <v>0.68205548343496503</v>
      </c>
      <c r="D493" s="17">
        <v>0.68188060716241505</v>
      </c>
      <c r="E493" s="17">
        <v>0.68277770703233098</v>
      </c>
      <c r="F493" s="17"/>
      <c r="G493" s="17">
        <v>0.64820198145309305</v>
      </c>
      <c r="H493" s="17">
        <v>0.67183593589159796</v>
      </c>
      <c r="I493" s="17">
        <v>0.70537682982805505</v>
      </c>
      <c r="J493" s="17">
        <v>0.70115519488677203</v>
      </c>
      <c r="K493" s="17"/>
      <c r="L493" s="17">
        <v>0.70097263432270995</v>
      </c>
      <c r="M493" s="17">
        <v>0.675036065398124</v>
      </c>
      <c r="N493" s="17">
        <v>0.71391195783663697</v>
      </c>
      <c r="O493" s="17">
        <v>0.64027936419361597</v>
      </c>
      <c r="P493" s="17"/>
      <c r="Q493" s="17">
        <v>0.68253980099944001</v>
      </c>
      <c r="R493" s="17">
        <v>0.66175337256852895</v>
      </c>
      <c r="S493" s="17">
        <v>0.68022602567514401</v>
      </c>
      <c r="T493" s="17">
        <v>0.67562346143258201</v>
      </c>
      <c r="U493" s="17">
        <v>0.74068207888247595</v>
      </c>
      <c r="V493" s="17">
        <v>0.72478163477369595</v>
      </c>
      <c r="W493" s="17">
        <v>0.70664918954209299</v>
      </c>
      <c r="X493" s="17">
        <v>0.64338366207911601</v>
      </c>
      <c r="Y493" s="17">
        <v>0.63579887168544402</v>
      </c>
      <c r="Z493" s="17"/>
      <c r="AA493" s="17">
        <v>0.671992433810635</v>
      </c>
      <c r="AB493" s="17">
        <v>0.57408246679040498</v>
      </c>
      <c r="AC493" s="17">
        <v>0.63576567374183002</v>
      </c>
      <c r="AD493" s="17">
        <v>0.62897003995850098</v>
      </c>
      <c r="AE493" s="17">
        <v>0.69394922201003995</v>
      </c>
      <c r="AF493" s="17">
        <v>0.71857614270043402</v>
      </c>
      <c r="AG493" s="17">
        <v>0.64295868333041795</v>
      </c>
      <c r="AH493" s="17">
        <v>0.66203313875816605</v>
      </c>
      <c r="AI493" s="17">
        <v>0.63566732143353699</v>
      </c>
      <c r="AJ493" s="17">
        <v>0.745103716831514</v>
      </c>
      <c r="AK493" s="17">
        <v>0.69684940219236302</v>
      </c>
      <c r="AL493" s="17">
        <v>0.737533552153533</v>
      </c>
      <c r="AM493" s="17">
        <v>0.66825787850733298</v>
      </c>
      <c r="AN493" s="17">
        <v>0.65002507646914898</v>
      </c>
      <c r="AO493" s="17">
        <v>0.68741814291195102</v>
      </c>
      <c r="AP493" s="17">
        <v>0.69284586718789298</v>
      </c>
      <c r="AQ493" s="17"/>
      <c r="AR493" s="17">
        <v>0.69233350843873398</v>
      </c>
      <c r="AS493" s="17">
        <v>0.64476446704053403</v>
      </c>
      <c r="AT493" s="17"/>
      <c r="AU493" s="17">
        <v>0.68043580721604702</v>
      </c>
      <c r="AV493" s="17">
        <v>0.68282949767935797</v>
      </c>
      <c r="AW493" s="17"/>
      <c r="AX493" s="17">
        <v>0.67623651820088204</v>
      </c>
      <c r="AY493" s="17">
        <v>0.68135534621626304</v>
      </c>
      <c r="AZ493" s="17"/>
      <c r="BA493" s="17">
        <v>0.70530601658712</v>
      </c>
      <c r="BB493" s="17">
        <v>0.67077455721039403</v>
      </c>
      <c r="BC493" s="17">
        <v>0.66043816336431804</v>
      </c>
      <c r="BD493" s="17"/>
      <c r="BE493" s="17">
        <v>0.68399801057861598</v>
      </c>
      <c r="BF493" s="17">
        <v>0.68854851342955303</v>
      </c>
      <c r="BG493" s="17">
        <v>0.65053307232380997</v>
      </c>
    </row>
    <row r="494" spans="2:59" x14ac:dyDescent="0.3">
      <c r="B494" t="s">
        <v>178</v>
      </c>
      <c r="C494" s="17">
        <v>-0.65223565531291305</v>
      </c>
      <c r="D494" s="17">
        <v>-0.64692277852694702</v>
      </c>
      <c r="E494" s="17">
        <v>-0.65878484170709894</v>
      </c>
      <c r="F494" s="17"/>
      <c r="G494" s="17">
        <v>-0.608645230860831</v>
      </c>
      <c r="H494" s="17">
        <v>-0.64495993131714402</v>
      </c>
      <c r="I494" s="17">
        <v>-0.68714374165450498</v>
      </c>
      <c r="J494" s="17">
        <v>-0.665087009681817</v>
      </c>
      <c r="K494" s="17"/>
      <c r="L494" s="17">
        <v>-0.68224437133656401</v>
      </c>
      <c r="M494" s="17">
        <v>-0.64603786841931699</v>
      </c>
      <c r="N494" s="17">
        <v>-0.67875688094593201</v>
      </c>
      <c r="O494" s="17">
        <v>-0.60228535498853897</v>
      </c>
      <c r="P494" s="17"/>
      <c r="Q494" s="17">
        <v>-0.664816323804306</v>
      </c>
      <c r="R494" s="17">
        <v>-0.626973194413882</v>
      </c>
      <c r="S494" s="17">
        <v>-0.63706452571477501</v>
      </c>
      <c r="T494" s="17">
        <v>-0.62718152448001097</v>
      </c>
      <c r="U494" s="17">
        <v>-0.72067155145253503</v>
      </c>
      <c r="V494" s="17">
        <v>-0.70634145947965099</v>
      </c>
      <c r="W494" s="17">
        <v>-0.67249889419422804</v>
      </c>
      <c r="X494" s="17">
        <v>-0.62033180937968702</v>
      </c>
      <c r="Y494" s="17">
        <v>-0.60844717998462305</v>
      </c>
      <c r="Z494" s="17"/>
      <c r="AA494" s="17">
        <v>-0.451669446075815</v>
      </c>
      <c r="AB494" s="17">
        <v>-0.53877655433930205</v>
      </c>
      <c r="AC494" s="17">
        <v>-0.63576567374183002</v>
      </c>
      <c r="AD494" s="17">
        <v>-0.56952220584429203</v>
      </c>
      <c r="AE494" s="17">
        <v>-0.66057904040953097</v>
      </c>
      <c r="AF494" s="17">
        <v>-0.68164391016328596</v>
      </c>
      <c r="AG494" s="17">
        <v>-0.61509459221526996</v>
      </c>
      <c r="AH494" s="17">
        <v>-0.62655665237596003</v>
      </c>
      <c r="AI494" s="17">
        <v>-0.60534824968478296</v>
      </c>
      <c r="AJ494" s="17">
        <v>-0.70933370429850795</v>
      </c>
      <c r="AK494" s="17">
        <v>-0.67015881631353602</v>
      </c>
      <c r="AL494" s="17">
        <v>-0.72716645444218697</v>
      </c>
      <c r="AM494" s="17">
        <v>-0.658286124763932</v>
      </c>
      <c r="AN494" s="17">
        <v>-0.65002507646914898</v>
      </c>
      <c r="AO494" s="17">
        <v>-0.646898185199277</v>
      </c>
      <c r="AP494" s="17">
        <v>-0.678729089478181</v>
      </c>
      <c r="AQ494" s="17"/>
      <c r="AR494" s="17">
        <v>-0.65920699356919299</v>
      </c>
      <c r="AS494" s="17">
        <v>-0.626942051813141</v>
      </c>
      <c r="AT494" s="17"/>
      <c r="AU494" s="17">
        <v>-0.65947377022600195</v>
      </c>
      <c r="AV494" s="17">
        <v>-0.64952950946818599</v>
      </c>
      <c r="AW494" s="17"/>
      <c r="AX494" s="17">
        <v>-0.64342020567277103</v>
      </c>
      <c r="AY494" s="17">
        <v>-0.65285099114018197</v>
      </c>
      <c r="AZ494" s="17"/>
      <c r="BA494" s="17">
        <v>-0.68590857156160501</v>
      </c>
      <c r="BB494" s="17">
        <v>-0.63061455009351997</v>
      </c>
      <c r="BC494" s="17">
        <v>-0.62955077711316798</v>
      </c>
      <c r="BD494" s="17"/>
      <c r="BE494" s="17">
        <v>-0.65999588314112001</v>
      </c>
      <c r="BF494" s="17">
        <v>-0.64560681562377598</v>
      </c>
      <c r="BG494" s="17">
        <v>-0.61759713079371703</v>
      </c>
    </row>
    <row r="495" spans="2:59" x14ac:dyDescent="0.3"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</row>
    <row r="496" spans="2:59" x14ac:dyDescent="0.3">
      <c r="B496" s="6" t="s">
        <v>281</v>
      </c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</row>
    <row r="497" spans="2:59" x14ac:dyDescent="0.3">
      <c r="B497" s="24" t="s">
        <v>86</v>
      </c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</row>
    <row r="498" spans="2:59" x14ac:dyDescent="0.3">
      <c r="B498" t="s">
        <v>269</v>
      </c>
      <c r="C498" s="17">
        <v>0.56367549243123405</v>
      </c>
      <c r="D498" s="17">
        <v>0.54544763784310701</v>
      </c>
      <c r="E498" s="17">
        <v>0.58197685802306498</v>
      </c>
      <c r="F498" s="17"/>
      <c r="G498" s="17">
        <v>0.53353995964592205</v>
      </c>
      <c r="H498" s="17">
        <v>0.54226818201028204</v>
      </c>
      <c r="I498" s="17">
        <v>0.57381329137998205</v>
      </c>
      <c r="J498" s="17">
        <v>0.608017399755308</v>
      </c>
      <c r="K498" s="17"/>
      <c r="L498" s="17">
        <v>0.65568660907891296</v>
      </c>
      <c r="M498" s="17">
        <v>0.55764534191114201</v>
      </c>
      <c r="N498" s="17">
        <v>0.52444264338302005</v>
      </c>
      <c r="O498" s="17">
        <v>0.50439906307218396</v>
      </c>
      <c r="P498" s="17"/>
      <c r="Q498" s="17">
        <v>0.60277813569826599</v>
      </c>
      <c r="R498" s="17">
        <v>0.56516537813897205</v>
      </c>
      <c r="S498" s="17">
        <v>0.49725561752401398</v>
      </c>
      <c r="T498" s="17">
        <v>0.58269449687980401</v>
      </c>
      <c r="U498" s="17">
        <v>0.52839996675063305</v>
      </c>
      <c r="V498" s="17">
        <v>0.53392123420684501</v>
      </c>
      <c r="W498" s="17">
        <v>0.57831566221728803</v>
      </c>
      <c r="X498" s="17">
        <v>0.57867592941470802</v>
      </c>
      <c r="Y498" s="17">
        <v>0.57914666334715803</v>
      </c>
      <c r="Z498" s="17"/>
      <c r="AA498" s="17">
        <v>0.48959482012817501</v>
      </c>
      <c r="AB498" s="17">
        <v>0.50289008415993797</v>
      </c>
      <c r="AC498" s="17">
        <v>0.60002712353145404</v>
      </c>
      <c r="AD498" s="17">
        <v>0.38743370745112199</v>
      </c>
      <c r="AE498" s="17">
        <v>0.5291025166369</v>
      </c>
      <c r="AF498" s="17">
        <v>0.49474736729417301</v>
      </c>
      <c r="AG498" s="17">
        <v>0.47622896389941499</v>
      </c>
      <c r="AH498" s="17">
        <v>0.61962195306933199</v>
      </c>
      <c r="AI498" s="17">
        <v>0.52628019169057105</v>
      </c>
      <c r="AJ498" s="17">
        <v>0.49597363705152903</v>
      </c>
      <c r="AK498" s="17">
        <v>0.62473222337478096</v>
      </c>
      <c r="AL498" s="17">
        <v>0.58602967001884798</v>
      </c>
      <c r="AM498" s="17">
        <v>0.63411341154219703</v>
      </c>
      <c r="AN498" s="17">
        <v>0.56370574219111902</v>
      </c>
      <c r="AO498" s="17">
        <v>0.646082202060556</v>
      </c>
      <c r="AP498" s="17">
        <v>0.70838480102180701</v>
      </c>
      <c r="AQ498" s="17"/>
      <c r="AR498" s="17">
        <v>0.55930959065086405</v>
      </c>
      <c r="AS498" s="17">
        <v>0.57951597879009797</v>
      </c>
      <c r="AT498" s="17"/>
      <c r="AU498" s="17">
        <v>0.571970543078547</v>
      </c>
      <c r="AV498" s="17">
        <v>0.55853572708597099</v>
      </c>
      <c r="AW498" s="17"/>
      <c r="AX498" s="17">
        <v>0.52815607425408095</v>
      </c>
      <c r="AY498" s="17">
        <v>0.57354159944974203</v>
      </c>
      <c r="AZ498" s="17"/>
      <c r="BA498" s="17">
        <v>0.60952181216642998</v>
      </c>
      <c r="BB498" s="17">
        <v>0.53771266229432502</v>
      </c>
      <c r="BC498" s="17">
        <v>0.52711866031528398</v>
      </c>
      <c r="BD498" s="17"/>
      <c r="BE498" s="17">
        <v>0.563890020733533</v>
      </c>
      <c r="BF498" s="17">
        <v>0.55299726858873999</v>
      </c>
      <c r="BG498" s="17">
        <v>0.59213625521397895</v>
      </c>
    </row>
    <row r="499" spans="2:59" x14ac:dyDescent="0.3">
      <c r="B499" t="s">
        <v>270</v>
      </c>
      <c r="C499" s="17">
        <v>0.36525783252516703</v>
      </c>
      <c r="D499" s="17">
        <v>0.37950357863567902</v>
      </c>
      <c r="E499" s="17">
        <v>0.35168744259576001</v>
      </c>
      <c r="F499" s="17"/>
      <c r="G499" s="17">
        <v>0.38624110344026003</v>
      </c>
      <c r="H499" s="17">
        <v>0.38392741093289301</v>
      </c>
      <c r="I499" s="17">
        <v>0.36520223969248999</v>
      </c>
      <c r="J499" s="17">
        <v>0.32672013599812899</v>
      </c>
      <c r="K499" s="17"/>
      <c r="L499" s="17">
        <v>0.30012204752402799</v>
      </c>
      <c r="M499" s="17">
        <v>0.37597443736705999</v>
      </c>
      <c r="N499" s="17">
        <v>0.40489446853439098</v>
      </c>
      <c r="O499" s="17">
        <v>0.39020064890744299</v>
      </c>
      <c r="P499" s="17"/>
      <c r="Q499" s="17">
        <v>0.31750565438276901</v>
      </c>
      <c r="R499" s="17">
        <v>0.360857787515317</v>
      </c>
      <c r="S499" s="17">
        <v>0.39682501722854802</v>
      </c>
      <c r="T499" s="17">
        <v>0.36541176088608301</v>
      </c>
      <c r="U499" s="17">
        <v>0.36446490154323902</v>
      </c>
      <c r="V499" s="17">
        <v>0.414373374396316</v>
      </c>
      <c r="W499" s="17">
        <v>0.375984710371013</v>
      </c>
      <c r="X499" s="17">
        <v>0.36759838147352503</v>
      </c>
      <c r="Y499" s="17">
        <v>0.35846100664278102</v>
      </c>
      <c r="Z499" s="17"/>
      <c r="AA499" s="17">
        <v>0.29008219213700398</v>
      </c>
      <c r="AB499" s="17">
        <v>0.339911103396696</v>
      </c>
      <c r="AC499" s="17">
        <v>0.33943951717201298</v>
      </c>
      <c r="AD499" s="17">
        <v>0.47946430266238899</v>
      </c>
      <c r="AE499" s="17">
        <v>0.39384483001992099</v>
      </c>
      <c r="AF499" s="17">
        <v>0.39871719582772303</v>
      </c>
      <c r="AG499" s="17">
        <v>0.45025621007588001</v>
      </c>
      <c r="AH499" s="17">
        <v>0.30854276884526799</v>
      </c>
      <c r="AI499" s="17">
        <v>0.425924921359571</v>
      </c>
      <c r="AJ499" s="17">
        <v>0.426422952266029</v>
      </c>
      <c r="AK499" s="17">
        <v>0.346537548632121</v>
      </c>
      <c r="AL499" s="17">
        <v>0.38610441527578998</v>
      </c>
      <c r="AM499" s="17">
        <v>0.29254645961492098</v>
      </c>
      <c r="AN499" s="17">
        <v>0.37852087865945899</v>
      </c>
      <c r="AO499" s="17">
        <v>0.32470491840139798</v>
      </c>
      <c r="AP499" s="17">
        <v>0.25818979712856799</v>
      </c>
      <c r="AQ499" s="17"/>
      <c r="AR499" s="17">
        <v>0.37119297868522699</v>
      </c>
      <c r="AS499" s="17">
        <v>0.34372377002998999</v>
      </c>
      <c r="AT499" s="17"/>
      <c r="AU499" s="17">
        <v>0.34260842355960602</v>
      </c>
      <c r="AV499" s="17">
        <v>0.37815207461911599</v>
      </c>
      <c r="AW499" s="17"/>
      <c r="AX499" s="17">
        <v>0.37371476915967</v>
      </c>
      <c r="AY499" s="17">
        <v>0.36404109805124302</v>
      </c>
      <c r="AZ499" s="17"/>
      <c r="BA499" s="17">
        <v>0.33693055078617001</v>
      </c>
      <c r="BB499" s="17">
        <v>0.39535019385966802</v>
      </c>
      <c r="BC499" s="17">
        <v>0.36491402671821899</v>
      </c>
      <c r="BD499" s="17"/>
      <c r="BE499" s="17">
        <v>0.37400185034514799</v>
      </c>
      <c r="BF499" s="17">
        <v>0.35846366533628099</v>
      </c>
      <c r="BG499" s="17">
        <v>0.324335890732531</v>
      </c>
    </row>
    <row r="500" spans="2:59" x14ac:dyDescent="0.3">
      <c r="B500" t="s">
        <v>271</v>
      </c>
      <c r="C500" s="17">
        <v>4.75092996498237E-2</v>
      </c>
      <c r="D500" s="17">
        <v>4.49911714621384E-2</v>
      </c>
      <c r="E500" s="17">
        <v>4.9167670720307297E-2</v>
      </c>
      <c r="F500" s="17"/>
      <c r="G500" s="17">
        <v>5.0345198557866802E-2</v>
      </c>
      <c r="H500" s="17">
        <v>4.8488721510856203E-2</v>
      </c>
      <c r="I500" s="17">
        <v>4.79335198187823E-2</v>
      </c>
      <c r="J500" s="17">
        <v>3.8343769812092601E-2</v>
      </c>
      <c r="K500" s="17"/>
      <c r="L500" s="17">
        <v>3.8489007316303898E-2</v>
      </c>
      <c r="M500" s="17">
        <v>4.5318161620982199E-2</v>
      </c>
      <c r="N500" s="17">
        <v>3.5459707724385198E-2</v>
      </c>
      <c r="O500" s="17">
        <v>7.0206235552981E-2</v>
      </c>
      <c r="P500" s="17"/>
      <c r="Q500" s="17">
        <v>6.4883388431030697E-2</v>
      </c>
      <c r="R500" s="17">
        <v>2.83518299599851E-2</v>
      </c>
      <c r="S500" s="17">
        <v>6.6797564939877693E-2</v>
      </c>
      <c r="T500" s="17">
        <v>2.2207106093024599E-2</v>
      </c>
      <c r="U500" s="17">
        <v>9.2989065531236606E-2</v>
      </c>
      <c r="V500" s="17">
        <v>3.6602259697500097E-2</v>
      </c>
      <c r="W500" s="17">
        <v>2.8805899696313399E-2</v>
      </c>
      <c r="X500" s="17">
        <v>4.4668220902906897E-2</v>
      </c>
      <c r="Y500" s="17">
        <v>4.8729028842712997E-2</v>
      </c>
      <c r="Z500" s="17"/>
      <c r="AA500" s="17">
        <v>0</v>
      </c>
      <c r="AB500" s="17">
        <v>0.157198812443366</v>
      </c>
      <c r="AC500" s="17">
        <v>6.05333592965333E-2</v>
      </c>
      <c r="AD500" s="17">
        <v>8.6661594372626993E-2</v>
      </c>
      <c r="AE500" s="17">
        <v>4.5083307930319998E-2</v>
      </c>
      <c r="AF500" s="17">
        <v>5.7399163750282901E-2</v>
      </c>
      <c r="AG500" s="17">
        <v>6.0414928202534399E-2</v>
      </c>
      <c r="AH500" s="17">
        <v>3.5710918011117601E-2</v>
      </c>
      <c r="AI500" s="17">
        <v>1.8030703119858198E-2</v>
      </c>
      <c r="AJ500" s="17">
        <v>4.64623695117478E-2</v>
      </c>
      <c r="AK500" s="17">
        <v>2.5580101719703301E-2</v>
      </c>
      <c r="AL500" s="17">
        <v>1.9209200420287301E-2</v>
      </c>
      <c r="AM500" s="17">
        <v>7.3340128842881297E-2</v>
      </c>
      <c r="AN500" s="17">
        <v>4.5520844496976E-2</v>
      </c>
      <c r="AO500" s="17">
        <v>2.64411759342612E-2</v>
      </c>
      <c r="AP500" s="17">
        <v>3.3425401849624899E-2</v>
      </c>
      <c r="AQ500" s="17"/>
      <c r="AR500" s="17">
        <v>4.3589757965760298E-2</v>
      </c>
      <c r="AS500" s="17">
        <v>6.1730289883401103E-2</v>
      </c>
      <c r="AT500" s="17"/>
      <c r="AU500" s="17">
        <v>7.0962291652447607E-2</v>
      </c>
      <c r="AV500" s="17">
        <v>3.6060905462400802E-2</v>
      </c>
      <c r="AW500" s="17"/>
      <c r="AX500" s="17">
        <v>6.6027990402918596E-2</v>
      </c>
      <c r="AY500" s="17">
        <v>4.1624581706605303E-2</v>
      </c>
      <c r="AZ500" s="17"/>
      <c r="BA500" s="17">
        <v>4.2370199440690301E-2</v>
      </c>
      <c r="BB500" s="17">
        <v>4.0669510595429698E-2</v>
      </c>
      <c r="BC500" s="17">
        <v>6.7519765099851595E-2</v>
      </c>
      <c r="BD500" s="17"/>
      <c r="BE500" s="17">
        <v>4.6088319233605998E-2</v>
      </c>
      <c r="BF500" s="17">
        <v>5.1350034645084898E-2</v>
      </c>
      <c r="BG500" s="17">
        <v>4.6488484135641599E-2</v>
      </c>
    </row>
    <row r="501" spans="2:59" x14ac:dyDescent="0.3">
      <c r="B501" t="s">
        <v>272</v>
      </c>
      <c r="C501" s="17">
        <v>5.0952191788576498E-3</v>
      </c>
      <c r="D501" s="17">
        <v>3.3650673295781502E-3</v>
      </c>
      <c r="E501" s="17">
        <v>6.8412882335109303E-3</v>
      </c>
      <c r="F501" s="17"/>
      <c r="G501" s="17">
        <v>1.04765580257983E-2</v>
      </c>
      <c r="H501" s="17">
        <v>7.0072862069558497E-3</v>
      </c>
      <c r="I501" s="17">
        <v>0</v>
      </c>
      <c r="J501" s="17">
        <v>3.2227423341091299E-3</v>
      </c>
      <c r="K501" s="17"/>
      <c r="L501" s="17">
        <v>0</v>
      </c>
      <c r="M501" s="17">
        <v>9.1245349000210196E-3</v>
      </c>
      <c r="N501" s="17">
        <v>0</v>
      </c>
      <c r="O501" s="17">
        <v>1.08994190508511E-2</v>
      </c>
      <c r="P501" s="17"/>
      <c r="Q501" s="17">
        <v>0</v>
      </c>
      <c r="R501" s="17">
        <v>1.7651318074323501E-2</v>
      </c>
      <c r="S501" s="17">
        <v>0</v>
      </c>
      <c r="T501" s="17">
        <v>1.65047967562089E-2</v>
      </c>
      <c r="U501" s="17">
        <v>0</v>
      </c>
      <c r="V501" s="17">
        <v>0</v>
      </c>
      <c r="W501" s="17">
        <v>0</v>
      </c>
      <c r="X501" s="17">
        <v>9.0574682088593907E-3</v>
      </c>
      <c r="Y501" s="17">
        <v>0</v>
      </c>
      <c r="Z501" s="17"/>
      <c r="AA501" s="17">
        <v>0</v>
      </c>
      <c r="AB501" s="17">
        <v>0</v>
      </c>
      <c r="AC501" s="17">
        <v>0</v>
      </c>
      <c r="AD501" s="17">
        <v>0</v>
      </c>
      <c r="AE501" s="17">
        <v>8.8182351428560297E-3</v>
      </c>
      <c r="AF501" s="17">
        <v>0</v>
      </c>
      <c r="AG501" s="17">
        <v>0</v>
      </c>
      <c r="AH501" s="17">
        <v>2.3097985406240199E-2</v>
      </c>
      <c r="AI501" s="17">
        <v>2.1960475712413E-2</v>
      </c>
      <c r="AJ501" s="17">
        <v>0</v>
      </c>
      <c r="AK501" s="17">
        <v>0</v>
      </c>
      <c r="AL501" s="17">
        <v>0</v>
      </c>
      <c r="AM501" s="17">
        <v>0</v>
      </c>
      <c r="AN501" s="17">
        <v>1.22525346524459E-2</v>
      </c>
      <c r="AO501" s="17">
        <v>0</v>
      </c>
      <c r="AP501" s="17">
        <v>0</v>
      </c>
      <c r="AQ501" s="17"/>
      <c r="AR501" s="17">
        <v>5.6265574874320599E-3</v>
      </c>
      <c r="AS501" s="17">
        <v>3.16740273856179E-3</v>
      </c>
      <c r="AT501" s="17"/>
      <c r="AU501" s="17">
        <v>1.4546759870576499E-3</v>
      </c>
      <c r="AV501" s="17">
        <v>6.8874349526350503E-3</v>
      </c>
      <c r="AW501" s="17"/>
      <c r="AX501" s="17">
        <v>1.0611929874692E-2</v>
      </c>
      <c r="AY501" s="17">
        <v>3.8444126490690201E-3</v>
      </c>
      <c r="AZ501" s="17"/>
      <c r="BA501" s="17">
        <v>2.8480227130601001E-3</v>
      </c>
      <c r="BB501" s="17">
        <v>0</v>
      </c>
      <c r="BC501" s="17">
        <v>1.7279707982204399E-2</v>
      </c>
      <c r="BD501" s="17"/>
      <c r="BE501" s="17">
        <v>3.88762947760787E-3</v>
      </c>
      <c r="BF501" s="17">
        <v>7.2645367332781399E-3</v>
      </c>
      <c r="BG501" s="17">
        <v>7.2960974242337398E-3</v>
      </c>
    </row>
    <row r="502" spans="2:59" x14ac:dyDescent="0.3">
      <c r="B502" t="s">
        <v>83</v>
      </c>
      <c r="C502" s="17">
        <v>1.8462156214917699E-2</v>
      </c>
      <c r="D502" s="17">
        <v>2.6692544729496798E-2</v>
      </c>
      <c r="E502" s="17">
        <v>1.0326740427357499E-2</v>
      </c>
      <c r="F502" s="17"/>
      <c r="G502" s="17">
        <v>1.9397180330152801E-2</v>
      </c>
      <c r="H502" s="17">
        <v>1.83083993390134E-2</v>
      </c>
      <c r="I502" s="17">
        <v>1.30509491087453E-2</v>
      </c>
      <c r="J502" s="17">
        <v>2.3695952100361101E-2</v>
      </c>
      <c r="K502" s="17"/>
      <c r="L502" s="17">
        <v>5.7023360807551098E-3</v>
      </c>
      <c r="M502" s="17">
        <v>1.19375242007958E-2</v>
      </c>
      <c r="N502" s="17">
        <v>3.5203180358203703E-2</v>
      </c>
      <c r="O502" s="17">
        <v>2.4294633416541801E-2</v>
      </c>
      <c r="P502" s="17"/>
      <c r="Q502" s="17">
        <v>1.4832821487933801E-2</v>
      </c>
      <c r="R502" s="17">
        <v>2.7973686311401999E-2</v>
      </c>
      <c r="S502" s="17">
        <v>3.9121800307560101E-2</v>
      </c>
      <c r="T502" s="17">
        <v>1.31818393848788E-2</v>
      </c>
      <c r="U502" s="17">
        <v>1.41460661748916E-2</v>
      </c>
      <c r="V502" s="17">
        <v>1.51031316993386E-2</v>
      </c>
      <c r="W502" s="17">
        <v>1.6893727715384901E-2</v>
      </c>
      <c r="X502" s="17">
        <v>0</v>
      </c>
      <c r="Y502" s="17">
        <v>1.3663301167348599E-2</v>
      </c>
      <c r="Z502" s="17"/>
      <c r="AA502" s="17">
        <v>0.22032298773482101</v>
      </c>
      <c r="AB502" s="17">
        <v>0</v>
      </c>
      <c r="AC502" s="17">
        <v>0</v>
      </c>
      <c r="AD502" s="17">
        <v>4.6440395513862399E-2</v>
      </c>
      <c r="AE502" s="17">
        <v>2.3151110270003002E-2</v>
      </c>
      <c r="AF502" s="17">
        <v>4.9136273127821199E-2</v>
      </c>
      <c r="AG502" s="17">
        <v>1.3099897822170701E-2</v>
      </c>
      <c r="AH502" s="17">
        <v>1.3026374668042601E-2</v>
      </c>
      <c r="AI502" s="17">
        <v>7.8037081175865303E-3</v>
      </c>
      <c r="AJ502" s="17">
        <v>3.1141041170693901E-2</v>
      </c>
      <c r="AK502" s="17">
        <v>3.1501262733947002E-3</v>
      </c>
      <c r="AL502" s="17">
        <v>8.6567142850744409E-3</v>
      </c>
      <c r="AM502" s="17">
        <v>0</v>
      </c>
      <c r="AN502" s="17">
        <v>0</v>
      </c>
      <c r="AO502" s="17">
        <v>2.7717036037845501E-3</v>
      </c>
      <c r="AP502" s="17">
        <v>0</v>
      </c>
      <c r="AQ502" s="17"/>
      <c r="AR502" s="17">
        <v>2.0281115210716901E-2</v>
      </c>
      <c r="AS502" s="17">
        <v>1.18625585579487E-2</v>
      </c>
      <c r="AT502" s="17"/>
      <c r="AU502" s="17">
        <v>1.3004065722341199E-2</v>
      </c>
      <c r="AV502" s="17">
        <v>2.0363857879877101E-2</v>
      </c>
      <c r="AW502" s="17"/>
      <c r="AX502" s="17">
        <v>2.1489236308638599E-2</v>
      </c>
      <c r="AY502" s="17">
        <v>1.6948308143339901E-2</v>
      </c>
      <c r="AZ502" s="17"/>
      <c r="BA502" s="17">
        <v>8.3294148936494308E-3</v>
      </c>
      <c r="BB502" s="17">
        <v>2.6267633250577498E-2</v>
      </c>
      <c r="BC502" s="17">
        <v>2.31678398844407E-2</v>
      </c>
      <c r="BD502" s="17"/>
      <c r="BE502" s="17">
        <v>1.2132180210105E-2</v>
      </c>
      <c r="BF502" s="17">
        <v>2.9924494696615699E-2</v>
      </c>
      <c r="BG502" s="17">
        <v>2.97432724936149E-2</v>
      </c>
    </row>
    <row r="503" spans="2:59" x14ac:dyDescent="0.3">
      <c r="B503" t="s">
        <v>273</v>
      </c>
      <c r="C503" s="17">
        <v>0.92893332495640102</v>
      </c>
      <c r="D503" s="17">
        <v>0.92495121647878698</v>
      </c>
      <c r="E503" s="17">
        <v>0.93366430061882399</v>
      </c>
      <c r="F503" s="17"/>
      <c r="G503" s="17">
        <v>0.91978106308618202</v>
      </c>
      <c r="H503" s="17">
        <v>0.926195592943174</v>
      </c>
      <c r="I503" s="17">
        <v>0.93901553107247204</v>
      </c>
      <c r="J503" s="17">
        <v>0.93473753575343699</v>
      </c>
      <c r="K503" s="17"/>
      <c r="L503" s="17">
        <v>0.95580865660294101</v>
      </c>
      <c r="M503" s="17">
        <v>0.93361977927820095</v>
      </c>
      <c r="N503" s="17">
        <v>0.92933711191741097</v>
      </c>
      <c r="O503" s="17">
        <v>0.89459971197962596</v>
      </c>
      <c r="P503" s="17"/>
      <c r="Q503" s="17">
        <v>0.920283790081035</v>
      </c>
      <c r="R503" s="17">
        <v>0.92602316565428899</v>
      </c>
      <c r="S503" s="17">
        <v>0.89408063475256205</v>
      </c>
      <c r="T503" s="17">
        <v>0.94810625776588797</v>
      </c>
      <c r="U503" s="17">
        <v>0.89286486829387202</v>
      </c>
      <c r="V503" s="17">
        <v>0.94829460860316095</v>
      </c>
      <c r="W503" s="17">
        <v>0.95430037258830203</v>
      </c>
      <c r="X503" s="17">
        <v>0.94627431088823399</v>
      </c>
      <c r="Y503" s="17">
        <v>0.93760766998993805</v>
      </c>
      <c r="Z503" s="17"/>
      <c r="AA503" s="17">
        <v>0.77967701226517905</v>
      </c>
      <c r="AB503" s="17">
        <v>0.84280118755663402</v>
      </c>
      <c r="AC503" s="17">
        <v>0.93946664070346697</v>
      </c>
      <c r="AD503" s="17">
        <v>0.86689801011351098</v>
      </c>
      <c r="AE503" s="17">
        <v>0.92294734665682099</v>
      </c>
      <c r="AF503" s="17">
        <v>0.89346456312189604</v>
      </c>
      <c r="AG503" s="17">
        <v>0.92648517397529495</v>
      </c>
      <c r="AH503" s="17">
        <v>0.92816472191459998</v>
      </c>
      <c r="AI503" s="17">
        <v>0.95220511305014199</v>
      </c>
      <c r="AJ503" s="17">
        <v>0.92239658931755797</v>
      </c>
      <c r="AK503" s="17">
        <v>0.97126977200690201</v>
      </c>
      <c r="AL503" s="17">
        <v>0.97213408529463796</v>
      </c>
      <c r="AM503" s="17">
        <v>0.92665987115711901</v>
      </c>
      <c r="AN503" s="17">
        <v>0.94222662085057796</v>
      </c>
      <c r="AO503" s="17">
        <v>0.97078712046195403</v>
      </c>
      <c r="AP503" s="17">
        <v>0.96657459815037505</v>
      </c>
      <c r="AQ503" s="17"/>
      <c r="AR503" s="17">
        <v>0.93050256933609099</v>
      </c>
      <c r="AS503" s="17">
        <v>0.92323974882008797</v>
      </c>
      <c r="AT503" s="17"/>
      <c r="AU503" s="17">
        <v>0.91457896663815397</v>
      </c>
      <c r="AV503" s="17">
        <v>0.93668780170508703</v>
      </c>
      <c r="AW503" s="17"/>
      <c r="AX503" s="17">
        <v>0.90187084341375101</v>
      </c>
      <c r="AY503" s="17">
        <v>0.937582697500986</v>
      </c>
      <c r="AZ503" s="17"/>
      <c r="BA503" s="17">
        <v>0.94645236295260005</v>
      </c>
      <c r="BB503" s="17">
        <v>0.93306285615399298</v>
      </c>
      <c r="BC503" s="17">
        <v>0.89203268703350302</v>
      </c>
      <c r="BD503" s="17"/>
      <c r="BE503" s="17">
        <v>0.93789187107868099</v>
      </c>
      <c r="BF503" s="17">
        <v>0.91146093392502103</v>
      </c>
      <c r="BG503" s="17">
        <v>0.91647214594651005</v>
      </c>
    </row>
    <row r="504" spans="2:59" x14ac:dyDescent="0.3">
      <c r="B504" t="s">
        <v>178</v>
      </c>
      <c r="C504" s="17">
        <v>-0.91047116874148304</v>
      </c>
      <c r="D504" s="17">
        <v>-0.89825867174928997</v>
      </c>
      <c r="E504" s="17">
        <v>-0.92333756019146696</v>
      </c>
      <c r="F504" s="17"/>
      <c r="G504" s="17">
        <v>-0.90038388275602899</v>
      </c>
      <c r="H504" s="17">
        <v>-0.90788719360416104</v>
      </c>
      <c r="I504" s="17">
        <v>-0.925964581963727</v>
      </c>
      <c r="J504" s="17">
        <v>-0.91104158365307597</v>
      </c>
      <c r="K504" s="17"/>
      <c r="L504" s="17">
        <v>-0.95010632052218602</v>
      </c>
      <c r="M504" s="17">
        <v>-0.92168225507740498</v>
      </c>
      <c r="N504" s="17">
        <v>-0.89413393155920795</v>
      </c>
      <c r="O504" s="17">
        <v>-0.87030507856308403</v>
      </c>
      <c r="P504" s="17"/>
      <c r="Q504" s="17">
        <v>-0.90545096859310203</v>
      </c>
      <c r="R504" s="17">
        <v>-0.89804947934288704</v>
      </c>
      <c r="S504" s="17">
        <v>-0.85495883444500198</v>
      </c>
      <c r="T504" s="17">
        <v>-0.93492441838100904</v>
      </c>
      <c r="U504" s="17">
        <v>-0.87871880211898001</v>
      </c>
      <c r="V504" s="17">
        <v>-0.93319147690382298</v>
      </c>
      <c r="W504" s="17">
        <v>-0.93740664487291703</v>
      </c>
      <c r="X504" s="17">
        <v>-0.94627431088823399</v>
      </c>
      <c r="Y504" s="17">
        <v>-0.92394436882259001</v>
      </c>
      <c r="Z504" s="17"/>
      <c r="AA504" s="17">
        <v>-0.55935402453035898</v>
      </c>
      <c r="AB504" s="17">
        <v>-0.84280118755663402</v>
      </c>
      <c r="AC504" s="17">
        <v>-0.93946664070346697</v>
      </c>
      <c r="AD504" s="17">
        <v>-0.82045761459964806</v>
      </c>
      <c r="AE504" s="17">
        <v>-0.89979623638681805</v>
      </c>
      <c r="AF504" s="17">
        <v>-0.84432828999407505</v>
      </c>
      <c r="AG504" s="17">
        <v>-0.91338527615312404</v>
      </c>
      <c r="AH504" s="17">
        <v>-0.91513834724655696</v>
      </c>
      <c r="AI504" s="17">
        <v>-0.94440140493255598</v>
      </c>
      <c r="AJ504" s="17">
        <v>-0.89125554814686403</v>
      </c>
      <c r="AK504" s="17">
        <v>-0.96811964573350695</v>
      </c>
      <c r="AL504" s="17">
        <v>-0.96347737100956399</v>
      </c>
      <c r="AM504" s="17">
        <v>-0.92665987115711901</v>
      </c>
      <c r="AN504" s="17">
        <v>-0.94222662085057796</v>
      </c>
      <c r="AO504" s="17">
        <v>-0.96801541685817005</v>
      </c>
      <c r="AP504" s="17">
        <v>-0.96657459815037505</v>
      </c>
      <c r="AQ504" s="17"/>
      <c r="AR504" s="17">
        <v>-0.91022145412537403</v>
      </c>
      <c r="AS504" s="17">
        <v>-0.91137719026214004</v>
      </c>
      <c r="AT504" s="17"/>
      <c r="AU504" s="17">
        <v>-0.90157490091581205</v>
      </c>
      <c r="AV504" s="17">
        <v>-0.91632394382520999</v>
      </c>
      <c r="AW504" s="17"/>
      <c r="AX504" s="17">
        <v>-0.88038160710511204</v>
      </c>
      <c r="AY504" s="17">
        <v>-0.92063438935764597</v>
      </c>
      <c r="AZ504" s="17"/>
      <c r="BA504" s="17">
        <v>-0.93812294805895102</v>
      </c>
      <c r="BB504" s="17">
        <v>-0.90679522290341497</v>
      </c>
      <c r="BC504" s="17">
        <v>-0.86886484714906298</v>
      </c>
      <c r="BD504" s="17"/>
      <c r="BE504" s="17">
        <v>-0.92575969086857601</v>
      </c>
      <c r="BF504" s="17">
        <v>-0.88153643922840597</v>
      </c>
      <c r="BG504" s="17">
        <v>-0.88672887345289497</v>
      </c>
    </row>
    <row r="505" spans="2:59" x14ac:dyDescent="0.3"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</row>
    <row r="506" spans="2:59" x14ac:dyDescent="0.3">
      <c r="B506" s="6" t="s">
        <v>285</v>
      </c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</row>
    <row r="507" spans="2:59" x14ac:dyDescent="0.3">
      <c r="B507" s="24" t="s">
        <v>86</v>
      </c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</row>
    <row r="508" spans="2:59" x14ac:dyDescent="0.3">
      <c r="B508" t="s">
        <v>282</v>
      </c>
      <c r="C508" s="17">
        <v>0.15227060478283</v>
      </c>
      <c r="D508" s="17">
        <v>0.162335500355759</v>
      </c>
      <c r="E508" s="17">
        <v>0.14284029089988201</v>
      </c>
      <c r="F508" s="17"/>
      <c r="G508" s="17">
        <v>0.10901138415156</v>
      </c>
      <c r="H508" s="17">
        <v>0.16128167939822599</v>
      </c>
      <c r="I508" s="17">
        <v>0.12572897438312799</v>
      </c>
      <c r="J508" s="17">
        <v>0.21320852484681499</v>
      </c>
      <c r="K508" s="17"/>
      <c r="L508" s="17">
        <v>0.22394718751828599</v>
      </c>
      <c r="M508" s="17">
        <v>0.13113625517503499</v>
      </c>
      <c r="N508" s="17">
        <v>0.124580068363841</v>
      </c>
      <c r="O508" s="17">
        <v>0.121612916745177</v>
      </c>
      <c r="P508" s="17"/>
      <c r="Q508" s="17">
        <v>0.272658651527247</v>
      </c>
      <c r="R508" s="17">
        <v>0.116256221281513</v>
      </c>
      <c r="S508" s="17">
        <v>8.4746263499051705E-2</v>
      </c>
      <c r="T508" s="17">
        <v>0.12974106447597999</v>
      </c>
      <c r="U508" s="17">
        <v>0.104254615047553</v>
      </c>
      <c r="V508" s="17">
        <v>0.14189487632536699</v>
      </c>
      <c r="W508" s="17">
        <v>0.149862053286175</v>
      </c>
      <c r="X508" s="17">
        <v>0.20765479699037301</v>
      </c>
      <c r="Y508" s="17">
        <v>0.14167839055926501</v>
      </c>
      <c r="Z508" s="17"/>
      <c r="AA508" s="17">
        <v>9.1572357115879202E-2</v>
      </c>
      <c r="AB508" s="17">
        <v>3.4324153695865903E-2</v>
      </c>
      <c r="AC508" s="17">
        <v>0.16398637252225701</v>
      </c>
      <c r="AD508" s="17">
        <v>0.14473168106460799</v>
      </c>
      <c r="AE508" s="17">
        <v>0.106162739670732</v>
      </c>
      <c r="AF508" s="17">
        <v>0.134632750483441</v>
      </c>
      <c r="AG508" s="17">
        <v>0.127402078321845</v>
      </c>
      <c r="AH508" s="17">
        <v>9.7049747302193803E-2</v>
      </c>
      <c r="AI508" s="17">
        <v>0.192786882819448</v>
      </c>
      <c r="AJ508" s="17">
        <v>0.165504710994299</v>
      </c>
      <c r="AK508" s="17">
        <v>0.14471011595573299</v>
      </c>
      <c r="AL508" s="17">
        <v>0.14587683706643201</v>
      </c>
      <c r="AM508" s="17">
        <v>0.11622839181660601</v>
      </c>
      <c r="AN508" s="17">
        <v>0.195917270829256</v>
      </c>
      <c r="AO508" s="17">
        <v>0.158906254903012</v>
      </c>
      <c r="AP508" s="17">
        <v>0.36438522163728199</v>
      </c>
      <c r="AQ508" s="17"/>
      <c r="AR508" s="17">
        <v>0.13706827684360101</v>
      </c>
      <c r="AS508" s="17">
        <v>0.20742811414940901</v>
      </c>
      <c r="AT508" s="17"/>
      <c r="AU508" s="17">
        <v>0.23043022815891701</v>
      </c>
      <c r="AV508" s="17">
        <v>0.118727766362711</v>
      </c>
      <c r="AW508" s="17"/>
      <c r="AX508" s="17">
        <v>0.19163621783206999</v>
      </c>
      <c r="AY508" s="17">
        <v>0.142227034437933</v>
      </c>
      <c r="AZ508" s="17"/>
      <c r="BA508" s="17">
        <v>0.22843390127041899</v>
      </c>
      <c r="BB508" s="17">
        <v>0.108387503177925</v>
      </c>
      <c r="BC508" s="17">
        <v>9.2766555133861797E-2</v>
      </c>
      <c r="BD508" s="17"/>
      <c r="BE508" s="17">
        <v>0.20496780576222101</v>
      </c>
      <c r="BF508" s="17">
        <v>6.8516689180661797E-2</v>
      </c>
      <c r="BG508" s="17">
        <v>2.5642094975095699E-2</v>
      </c>
    </row>
    <row r="509" spans="2:59" x14ac:dyDescent="0.3">
      <c r="B509" t="s">
        <v>283</v>
      </c>
      <c r="C509" s="17">
        <v>0.49700032255363202</v>
      </c>
      <c r="D509" s="17">
        <v>0.49965789863101101</v>
      </c>
      <c r="E509" s="17">
        <v>0.49551492510099499</v>
      </c>
      <c r="F509" s="17"/>
      <c r="G509" s="17">
        <v>0.45590348738554398</v>
      </c>
      <c r="H509" s="17">
        <v>0.52791807433504701</v>
      </c>
      <c r="I509" s="17">
        <v>0.55494774380584599</v>
      </c>
      <c r="J509" s="17">
        <v>0.445129294308998</v>
      </c>
      <c r="K509" s="17"/>
      <c r="L509" s="17">
        <v>0.53185774508455197</v>
      </c>
      <c r="M509" s="17">
        <v>0.52909709760100099</v>
      </c>
      <c r="N509" s="17">
        <v>0.47574057340658898</v>
      </c>
      <c r="O509" s="17">
        <v>0.44581014846063499</v>
      </c>
      <c r="P509" s="17"/>
      <c r="Q509" s="17">
        <v>0.48454040143663302</v>
      </c>
      <c r="R509" s="17">
        <v>0.47285697133138799</v>
      </c>
      <c r="S509" s="17">
        <v>0.51465612072487499</v>
      </c>
      <c r="T509" s="17">
        <v>0.44230820150226402</v>
      </c>
      <c r="U509" s="17">
        <v>0.57667554010077504</v>
      </c>
      <c r="V509" s="17">
        <v>0.52036824228209699</v>
      </c>
      <c r="W509" s="17">
        <v>0.50675791729109199</v>
      </c>
      <c r="X509" s="17">
        <v>0.493037625520723</v>
      </c>
      <c r="Y509" s="17">
        <v>0.49558102924810898</v>
      </c>
      <c r="Z509" s="17"/>
      <c r="AA509" s="17">
        <v>0.33652237023562898</v>
      </c>
      <c r="AB509" s="17">
        <v>0.40034516378048701</v>
      </c>
      <c r="AC509" s="17">
        <v>0.43565034337335401</v>
      </c>
      <c r="AD509" s="17">
        <v>0.461769577592064</v>
      </c>
      <c r="AE509" s="17">
        <v>0.578077720877338</v>
      </c>
      <c r="AF509" s="17">
        <v>0.407724706089513</v>
      </c>
      <c r="AG509" s="17">
        <v>0.50541407685908202</v>
      </c>
      <c r="AH509" s="17">
        <v>0.60921273624153605</v>
      </c>
      <c r="AI509" s="17">
        <v>0.46988525507833201</v>
      </c>
      <c r="AJ509" s="17">
        <v>0.46014418912801303</v>
      </c>
      <c r="AK509" s="17">
        <v>0.50676179333986304</v>
      </c>
      <c r="AL509" s="17">
        <v>0.47484241259582999</v>
      </c>
      <c r="AM509" s="17">
        <v>0.58241525188004295</v>
      </c>
      <c r="AN509" s="17">
        <v>0.50844172659964204</v>
      </c>
      <c r="AO509" s="17">
        <v>0.57141163220786995</v>
      </c>
      <c r="AP509" s="17">
        <v>0.48577483510124803</v>
      </c>
      <c r="AQ509" s="17"/>
      <c r="AR509" s="17">
        <v>0.495694452052032</v>
      </c>
      <c r="AS509" s="17">
        <v>0.50173831825478099</v>
      </c>
      <c r="AT509" s="17"/>
      <c r="AU509" s="17">
        <v>0.46606230523882902</v>
      </c>
      <c r="AV509" s="17">
        <v>0.511606612077527</v>
      </c>
      <c r="AW509" s="17"/>
      <c r="AX509" s="17">
        <v>0.43187160639730898</v>
      </c>
      <c r="AY509" s="17">
        <v>0.51550406977784102</v>
      </c>
      <c r="AZ509" s="17"/>
      <c r="BA509" s="17">
        <v>0.52948108534649596</v>
      </c>
      <c r="BB509" s="17">
        <v>0.50035753299541197</v>
      </c>
      <c r="BC509" s="17">
        <v>0.43560185039513999</v>
      </c>
      <c r="BD509" s="17"/>
      <c r="BE509" s="17">
        <v>0.51648098855710101</v>
      </c>
      <c r="BF509" s="17">
        <v>0.49550912467633801</v>
      </c>
      <c r="BG509" s="17">
        <v>0.36758161581994098</v>
      </c>
    </row>
    <row r="510" spans="2:59" x14ac:dyDescent="0.3">
      <c r="B510" t="s">
        <v>284</v>
      </c>
      <c r="C510" s="17">
        <v>0.31647149473344299</v>
      </c>
      <c r="D510" s="17">
        <v>0.29231884789124002</v>
      </c>
      <c r="E510" s="17">
        <v>0.33865103642474897</v>
      </c>
      <c r="F510" s="17"/>
      <c r="G510" s="17">
        <v>0.37563506483548598</v>
      </c>
      <c r="H510" s="17">
        <v>0.28569227666214803</v>
      </c>
      <c r="I510" s="17">
        <v>0.28567881199943101</v>
      </c>
      <c r="J510" s="17">
        <v>0.32174761396757001</v>
      </c>
      <c r="K510" s="17"/>
      <c r="L510" s="17">
        <v>0.22979789280582999</v>
      </c>
      <c r="M510" s="17">
        <v>0.30086442206951203</v>
      </c>
      <c r="N510" s="17">
        <v>0.35977132059585798</v>
      </c>
      <c r="O510" s="17">
        <v>0.38663487526711199</v>
      </c>
      <c r="P510" s="17"/>
      <c r="Q510" s="17">
        <v>0.217801704672279</v>
      </c>
      <c r="R510" s="17">
        <v>0.36898896588571201</v>
      </c>
      <c r="S510" s="17">
        <v>0.36925193985499399</v>
      </c>
      <c r="T510" s="17">
        <v>0.37388571935352199</v>
      </c>
      <c r="U510" s="17">
        <v>0.29106528506235202</v>
      </c>
      <c r="V510" s="17">
        <v>0.30907539225606601</v>
      </c>
      <c r="W510" s="17">
        <v>0.328077003169783</v>
      </c>
      <c r="X510" s="17">
        <v>0.27649161759204699</v>
      </c>
      <c r="Y510" s="17">
        <v>0.31343293739127598</v>
      </c>
      <c r="Z510" s="17"/>
      <c r="AA510" s="17">
        <v>0.50942152712883904</v>
      </c>
      <c r="AB510" s="17">
        <v>0.53833509861102102</v>
      </c>
      <c r="AC510" s="17">
        <v>0.32603614837623202</v>
      </c>
      <c r="AD510" s="17">
        <v>0.33024486960440602</v>
      </c>
      <c r="AE510" s="17">
        <v>0.27423295785586099</v>
      </c>
      <c r="AF510" s="17">
        <v>0.41426393721061</v>
      </c>
      <c r="AG510" s="17">
        <v>0.33234221935460201</v>
      </c>
      <c r="AH510" s="17">
        <v>0.27699563026405299</v>
      </c>
      <c r="AI510" s="17">
        <v>0.29153639369267997</v>
      </c>
      <c r="AJ510" s="17">
        <v>0.34627812887978499</v>
      </c>
      <c r="AK510" s="17">
        <v>0.32679051248431701</v>
      </c>
      <c r="AL510" s="17">
        <v>0.35992826486878998</v>
      </c>
      <c r="AM510" s="17">
        <v>0.301356356303351</v>
      </c>
      <c r="AN510" s="17">
        <v>0.26222112666571501</v>
      </c>
      <c r="AO510" s="17">
        <v>0.26968211288911798</v>
      </c>
      <c r="AP510" s="17">
        <v>0.13654792634332999</v>
      </c>
      <c r="AQ510" s="17"/>
      <c r="AR510" s="17">
        <v>0.33279898958109</v>
      </c>
      <c r="AS510" s="17">
        <v>0.257231623472153</v>
      </c>
      <c r="AT510" s="17"/>
      <c r="AU510" s="17">
        <v>0.28163148903510099</v>
      </c>
      <c r="AV510" s="17">
        <v>0.33169122463992601</v>
      </c>
      <c r="AW510" s="17"/>
      <c r="AX510" s="17">
        <v>0.340500975657822</v>
      </c>
      <c r="AY510" s="17">
        <v>0.30867313616366299</v>
      </c>
      <c r="AZ510" s="17"/>
      <c r="BA510" s="17">
        <v>0.222794834351696</v>
      </c>
      <c r="BB510" s="17">
        <v>0.35376116594436502</v>
      </c>
      <c r="BC510" s="17">
        <v>0.41688763628006098</v>
      </c>
      <c r="BD510" s="17"/>
      <c r="BE510" s="17">
        <v>0.24842236354712</v>
      </c>
      <c r="BF510" s="17">
        <v>0.38772400203593999</v>
      </c>
      <c r="BG510" s="17">
        <v>0.58342629242964195</v>
      </c>
    </row>
    <row r="511" spans="2:59" x14ac:dyDescent="0.3">
      <c r="B511" t="s">
        <v>83</v>
      </c>
      <c r="C511" s="17">
        <v>3.42575779300947E-2</v>
      </c>
      <c r="D511" s="17">
        <v>4.5687753121989798E-2</v>
      </c>
      <c r="E511" s="17">
        <v>2.2993747574374099E-2</v>
      </c>
      <c r="F511" s="17"/>
      <c r="G511" s="17">
        <v>5.9450063627410399E-2</v>
      </c>
      <c r="H511" s="17">
        <v>2.51079696045797E-2</v>
      </c>
      <c r="I511" s="17">
        <v>3.3644469811595898E-2</v>
      </c>
      <c r="J511" s="17">
        <v>1.9914566876616399E-2</v>
      </c>
      <c r="K511" s="17"/>
      <c r="L511" s="17">
        <v>1.43971745913315E-2</v>
      </c>
      <c r="M511" s="17">
        <v>3.8902225154450999E-2</v>
      </c>
      <c r="N511" s="17">
        <v>3.9908037633712097E-2</v>
      </c>
      <c r="O511" s="17">
        <v>4.5942059527076702E-2</v>
      </c>
      <c r="P511" s="17"/>
      <c r="Q511" s="17">
        <v>2.4999242363840601E-2</v>
      </c>
      <c r="R511" s="17">
        <v>4.1897841501387E-2</v>
      </c>
      <c r="S511" s="17">
        <v>3.1345675921079001E-2</v>
      </c>
      <c r="T511" s="17">
        <v>5.40650146682344E-2</v>
      </c>
      <c r="U511" s="17">
        <v>2.8004559789319001E-2</v>
      </c>
      <c r="V511" s="17">
        <v>2.866148913647E-2</v>
      </c>
      <c r="W511" s="17">
        <v>1.5303026252949801E-2</v>
      </c>
      <c r="X511" s="17">
        <v>2.28159598968573E-2</v>
      </c>
      <c r="Y511" s="17">
        <v>4.9307642801349701E-2</v>
      </c>
      <c r="Z511" s="17"/>
      <c r="AA511" s="17">
        <v>6.2483745519652599E-2</v>
      </c>
      <c r="AB511" s="17">
        <v>2.69955839126256E-2</v>
      </c>
      <c r="AC511" s="17">
        <v>7.4327135728157204E-2</v>
      </c>
      <c r="AD511" s="17">
        <v>6.3253871738922093E-2</v>
      </c>
      <c r="AE511" s="17">
        <v>4.1526581596068902E-2</v>
      </c>
      <c r="AF511" s="17">
        <v>4.3378606216436001E-2</v>
      </c>
      <c r="AG511" s="17">
        <v>3.4841625464469901E-2</v>
      </c>
      <c r="AH511" s="17">
        <v>1.67418861922175E-2</v>
      </c>
      <c r="AI511" s="17">
        <v>4.5791468409539099E-2</v>
      </c>
      <c r="AJ511" s="17">
        <v>2.8072970997903301E-2</v>
      </c>
      <c r="AK511" s="17">
        <v>2.1737578220086502E-2</v>
      </c>
      <c r="AL511" s="17">
        <v>1.9352485468947699E-2</v>
      </c>
      <c r="AM511" s="17">
        <v>0</v>
      </c>
      <c r="AN511" s="17">
        <v>3.3419875905386802E-2</v>
      </c>
      <c r="AO511" s="17">
        <v>0</v>
      </c>
      <c r="AP511" s="17">
        <v>1.32920169181397E-2</v>
      </c>
      <c r="AQ511" s="17"/>
      <c r="AR511" s="17">
        <v>3.4438281523276701E-2</v>
      </c>
      <c r="AS511" s="17">
        <v>3.3601944123657301E-2</v>
      </c>
      <c r="AT511" s="17"/>
      <c r="AU511" s="17">
        <v>2.1875977567152899E-2</v>
      </c>
      <c r="AV511" s="17">
        <v>3.7974396919835597E-2</v>
      </c>
      <c r="AW511" s="17"/>
      <c r="AX511" s="17">
        <v>3.5991200112798702E-2</v>
      </c>
      <c r="AY511" s="17">
        <v>3.3595759620562798E-2</v>
      </c>
      <c r="AZ511" s="17"/>
      <c r="BA511" s="17">
        <v>1.9290179031388101E-2</v>
      </c>
      <c r="BB511" s="17">
        <v>3.7493797882299298E-2</v>
      </c>
      <c r="BC511" s="17">
        <v>5.4743958190937497E-2</v>
      </c>
      <c r="BD511" s="17"/>
      <c r="BE511" s="17">
        <v>3.0128842133558001E-2</v>
      </c>
      <c r="BF511" s="17">
        <v>4.8250184107060098E-2</v>
      </c>
      <c r="BG511" s="17">
        <v>2.3349996775321201E-2</v>
      </c>
    </row>
    <row r="512" spans="2:59" x14ac:dyDescent="0.3"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</row>
    <row r="513" spans="2:59" x14ac:dyDescent="0.3">
      <c r="B513" s="6" t="s">
        <v>299</v>
      </c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</row>
    <row r="514" spans="2:59" x14ac:dyDescent="0.3">
      <c r="B514" s="24" t="s">
        <v>86</v>
      </c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</row>
    <row r="515" spans="2:59" x14ac:dyDescent="0.3">
      <c r="B515" t="s">
        <v>286</v>
      </c>
      <c r="C515" s="17">
        <v>0.50736238611433504</v>
      </c>
      <c r="D515" s="17">
        <v>0.48338784987844002</v>
      </c>
      <c r="E515" s="17">
        <v>0.53134653776149499</v>
      </c>
      <c r="F515" s="17"/>
      <c r="G515" s="17">
        <v>0.514915600544254</v>
      </c>
      <c r="H515" s="17">
        <v>0.49251727824380498</v>
      </c>
      <c r="I515" s="17">
        <v>0.49558637186675603</v>
      </c>
      <c r="J515" s="17">
        <v>0.52759300289974398</v>
      </c>
      <c r="K515" s="17"/>
      <c r="L515" s="17">
        <v>0.51489538737403795</v>
      </c>
      <c r="M515" s="17">
        <v>0.49481326226544597</v>
      </c>
      <c r="N515" s="17">
        <v>0.488989632706188</v>
      </c>
      <c r="O515" s="17">
        <v>0.52745054908292199</v>
      </c>
      <c r="P515" s="17"/>
      <c r="Q515" s="17">
        <v>0.43571601605305099</v>
      </c>
      <c r="R515" s="17">
        <v>0.52346586476150603</v>
      </c>
      <c r="S515" s="17">
        <v>0.53716224413223601</v>
      </c>
      <c r="T515" s="17">
        <v>0.512082466712524</v>
      </c>
      <c r="U515" s="17">
        <v>0.53076011575279802</v>
      </c>
      <c r="V515" s="17">
        <v>0.48880550553443702</v>
      </c>
      <c r="W515" s="17">
        <v>0.52176708797468996</v>
      </c>
      <c r="X515" s="17">
        <v>0.51293902679301695</v>
      </c>
      <c r="Y515" s="17">
        <v>0.53337560953550101</v>
      </c>
      <c r="Z515" s="17"/>
      <c r="AA515" s="17">
        <v>0.25828626849659497</v>
      </c>
      <c r="AB515" s="17">
        <v>0.39548400998424899</v>
      </c>
      <c r="AC515" s="17">
        <v>0.51984905248360103</v>
      </c>
      <c r="AD515" s="17">
        <v>0.51521409493221004</v>
      </c>
      <c r="AE515" s="17">
        <v>0.54242050584734003</v>
      </c>
      <c r="AF515" s="17">
        <v>0.44692729765100497</v>
      </c>
      <c r="AG515" s="17">
        <v>0.43971085729959197</v>
      </c>
      <c r="AH515" s="17">
        <v>0.49663089306101299</v>
      </c>
      <c r="AI515" s="17">
        <v>0.51990040651251601</v>
      </c>
      <c r="AJ515" s="17">
        <v>0.52691524257802103</v>
      </c>
      <c r="AK515" s="17">
        <v>0.57483127070358897</v>
      </c>
      <c r="AL515" s="17">
        <v>0.546417123928857</v>
      </c>
      <c r="AM515" s="17">
        <v>0.56647863896595196</v>
      </c>
      <c r="AN515" s="17">
        <v>0.54582519253007999</v>
      </c>
      <c r="AO515" s="17">
        <v>0.54592532561922202</v>
      </c>
      <c r="AP515" s="17">
        <v>0.44410542040219497</v>
      </c>
      <c r="AQ515" s="17"/>
      <c r="AR515" s="17">
        <v>0.52074738711666102</v>
      </c>
      <c r="AS515" s="17">
        <v>0.45879855292321597</v>
      </c>
      <c r="AT515" s="17"/>
      <c r="AU515" s="17">
        <v>0.47461135732152099</v>
      </c>
      <c r="AV515" s="17">
        <v>0.52554567968853705</v>
      </c>
      <c r="AW515" s="17"/>
      <c r="AX515" s="17">
        <v>0.443263807921423</v>
      </c>
      <c r="AY515" s="17">
        <v>0.51937470895319704</v>
      </c>
      <c r="AZ515" s="17"/>
      <c r="BA515" s="17">
        <v>0.48618386797465801</v>
      </c>
      <c r="BB515" s="17">
        <v>0.51858229431371505</v>
      </c>
      <c r="BC515" s="17">
        <v>0.52551208231768298</v>
      </c>
      <c r="BD515" s="17"/>
      <c r="BE515" s="17">
        <v>0.48383382962575699</v>
      </c>
      <c r="BF515" s="17">
        <v>0.55950833309540904</v>
      </c>
      <c r="BG515" s="17">
        <v>0.52255186192970005</v>
      </c>
    </row>
    <row r="516" spans="2:59" x14ac:dyDescent="0.3">
      <c r="B516" t="s">
        <v>287</v>
      </c>
      <c r="C516" s="17">
        <v>0.30437594274452601</v>
      </c>
      <c r="D516" s="17">
        <v>0.300645282940603</v>
      </c>
      <c r="E516" s="17">
        <v>0.30713505547230102</v>
      </c>
      <c r="F516" s="17"/>
      <c r="G516" s="17">
        <v>0.27415240251728301</v>
      </c>
      <c r="H516" s="17">
        <v>0.26904830191806001</v>
      </c>
      <c r="I516" s="17">
        <v>0.33051620175198698</v>
      </c>
      <c r="J516" s="17">
        <v>0.346474232472056</v>
      </c>
      <c r="K516" s="17"/>
      <c r="L516" s="17">
        <v>0.31948550743637899</v>
      </c>
      <c r="M516" s="17">
        <v>0.32808207398379402</v>
      </c>
      <c r="N516" s="17">
        <v>0.30482166465562099</v>
      </c>
      <c r="O516" s="17">
        <v>0.26169738438407197</v>
      </c>
      <c r="P516" s="17"/>
      <c r="Q516" s="17">
        <v>0.26251263662983698</v>
      </c>
      <c r="R516" s="17">
        <v>0.372506080800592</v>
      </c>
      <c r="S516" s="17">
        <v>0.31355424329735698</v>
      </c>
      <c r="T516" s="17">
        <v>0.29138289602862899</v>
      </c>
      <c r="U516" s="17">
        <v>0.348545679154322</v>
      </c>
      <c r="V516" s="17">
        <v>0.28946760740755401</v>
      </c>
      <c r="W516" s="17">
        <v>0.27197810428452102</v>
      </c>
      <c r="X516" s="17">
        <v>0.28379514540232298</v>
      </c>
      <c r="Y516" s="17">
        <v>0.28954251741760301</v>
      </c>
      <c r="Z516" s="17"/>
      <c r="AA516" s="17">
        <v>0.34037606268293003</v>
      </c>
      <c r="AB516" s="17">
        <v>0.25456453343390401</v>
      </c>
      <c r="AC516" s="17">
        <v>0.224859006721395</v>
      </c>
      <c r="AD516" s="17">
        <v>0.21931809251054901</v>
      </c>
      <c r="AE516" s="17">
        <v>0.26384351005700402</v>
      </c>
      <c r="AF516" s="17">
        <v>0.34035893938950301</v>
      </c>
      <c r="AG516" s="17">
        <v>0.30876344975400699</v>
      </c>
      <c r="AH516" s="17">
        <v>0.25635692361170398</v>
      </c>
      <c r="AI516" s="17">
        <v>0.23530618500631501</v>
      </c>
      <c r="AJ516" s="17">
        <v>0.29256024878721498</v>
      </c>
      <c r="AK516" s="17">
        <v>0.39385087327691198</v>
      </c>
      <c r="AL516" s="17">
        <v>0.373968707098567</v>
      </c>
      <c r="AM516" s="17">
        <v>0.26112782826942599</v>
      </c>
      <c r="AN516" s="17">
        <v>0.403004925905801</v>
      </c>
      <c r="AO516" s="17">
        <v>0.36852361884825502</v>
      </c>
      <c r="AP516" s="17">
        <v>0.27599849626183698</v>
      </c>
      <c r="AQ516" s="17"/>
      <c r="AR516" s="17">
        <v>0.30951935082334298</v>
      </c>
      <c r="AS516" s="17">
        <v>0.285714486392737</v>
      </c>
      <c r="AT516" s="17"/>
      <c r="AU516" s="17">
        <v>0.223978445178387</v>
      </c>
      <c r="AV516" s="17">
        <v>0.34272174001090699</v>
      </c>
      <c r="AW516" s="17"/>
      <c r="AX516" s="17">
        <v>0.23544371736150599</v>
      </c>
      <c r="AY516" s="17">
        <v>0.31963402880687097</v>
      </c>
      <c r="AZ516" s="17"/>
      <c r="BA516" s="17">
        <v>0.31507639790296499</v>
      </c>
      <c r="BB516" s="17">
        <v>0.31288154539267998</v>
      </c>
      <c r="BC516" s="17">
        <v>0.27207227248375598</v>
      </c>
      <c r="BD516" s="17"/>
      <c r="BE516" s="17">
        <v>0.31209728906765499</v>
      </c>
      <c r="BF516" s="17">
        <v>0.300032351943122</v>
      </c>
      <c r="BG516" s="17">
        <v>0.26359831445196402</v>
      </c>
    </row>
    <row r="517" spans="2:59" x14ac:dyDescent="0.3">
      <c r="B517" t="s">
        <v>288</v>
      </c>
      <c r="C517" s="17">
        <v>0.26953375996157602</v>
      </c>
      <c r="D517" s="17">
        <v>0.25985647894736502</v>
      </c>
      <c r="E517" s="17">
        <v>0.27922039522362702</v>
      </c>
      <c r="F517" s="17"/>
      <c r="G517" s="17">
        <v>0.28898104705611299</v>
      </c>
      <c r="H517" s="17">
        <v>0.26959180466306298</v>
      </c>
      <c r="I517" s="17">
        <v>0.25887182628107003</v>
      </c>
      <c r="J517" s="17">
        <v>0.25835720089290598</v>
      </c>
      <c r="K517" s="17"/>
      <c r="L517" s="17">
        <v>0.26427600626824699</v>
      </c>
      <c r="M517" s="17">
        <v>0.29854055830421899</v>
      </c>
      <c r="N517" s="17">
        <v>0.26126364026856902</v>
      </c>
      <c r="O517" s="17">
        <v>0.25290933461309101</v>
      </c>
      <c r="P517" s="17"/>
      <c r="Q517" s="17">
        <v>0.28726468463962601</v>
      </c>
      <c r="R517" s="17">
        <v>0.24810708823126101</v>
      </c>
      <c r="S517" s="17">
        <v>0.26683018143773202</v>
      </c>
      <c r="T517" s="17">
        <v>0.26988791217674901</v>
      </c>
      <c r="U517" s="17">
        <v>0.20280876592920699</v>
      </c>
      <c r="V517" s="17">
        <v>0.29707188814023</v>
      </c>
      <c r="W517" s="17">
        <v>0.32264435694249799</v>
      </c>
      <c r="X517" s="17">
        <v>0.255174517835146</v>
      </c>
      <c r="Y517" s="17">
        <v>0.265611166757795</v>
      </c>
      <c r="Z517" s="17"/>
      <c r="AA517" s="17">
        <v>0.13504816049642801</v>
      </c>
      <c r="AB517" s="17">
        <v>0.22946036191571401</v>
      </c>
      <c r="AC517" s="17">
        <v>0.25290015054868098</v>
      </c>
      <c r="AD517" s="17">
        <v>0.28237119580622899</v>
      </c>
      <c r="AE517" s="17">
        <v>0.22475250664261001</v>
      </c>
      <c r="AF517" s="17">
        <v>0.29737002507918298</v>
      </c>
      <c r="AG517" s="17">
        <v>0.31031463566883599</v>
      </c>
      <c r="AH517" s="17">
        <v>0.28622419868971</v>
      </c>
      <c r="AI517" s="17">
        <v>0.30894942967233502</v>
      </c>
      <c r="AJ517" s="17">
        <v>0.23812647930609701</v>
      </c>
      <c r="AK517" s="17">
        <v>0.26697873029484498</v>
      </c>
      <c r="AL517" s="17">
        <v>0.269114046992946</v>
      </c>
      <c r="AM517" s="17">
        <v>0.28337891446743302</v>
      </c>
      <c r="AN517" s="17">
        <v>0.19875676596200501</v>
      </c>
      <c r="AO517" s="17">
        <v>0.29814194400918897</v>
      </c>
      <c r="AP517" s="17">
        <v>0.31167099394602099</v>
      </c>
      <c r="AQ517" s="17"/>
      <c r="AR517" s="17">
        <v>0.269449376905598</v>
      </c>
      <c r="AS517" s="17">
        <v>0.26983992091397002</v>
      </c>
      <c r="AT517" s="17"/>
      <c r="AU517" s="17">
        <v>0.28504962610592099</v>
      </c>
      <c r="AV517" s="17">
        <v>0.26008773916963601</v>
      </c>
      <c r="AW517" s="17"/>
      <c r="AX517" s="17">
        <v>0.28647087619231199</v>
      </c>
      <c r="AY517" s="17">
        <v>0.26543687891019102</v>
      </c>
      <c r="AZ517" s="17"/>
      <c r="BA517" s="17">
        <v>0.24734089146584501</v>
      </c>
      <c r="BB517" s="17">
        <v>0.282007323213742</v>
      </c>
      <c r="BC517" s="17">
        <v>0.28738373947079898</v>
      </c>
      <c r="BD517" s="17"/>
      <c r="BE517" s="17">
        <v>0.26213395894638303</v>
      </c>
      <c r="BF517" s="17">
        <v>0.29130491088761901</v>
      </c>
      <c r="BG517" s="17">
        <v>0.259255242257173</v>
      </c>
    </row>
    <row r="518" spans="2:59" x14ac:dyDescent="0.3">
      <c r="B518" t="s">
        <v>289</v>
      </c>
      <c r="C518" s="17">
        <v>0.234045808259423</v>
      </c>
      <c r="D518" s="17">
        <v>0.25138602681920202</v>
      </c>
      <c r="E518" s="17">
        <v>0.21586701862341201</v>
      </c>
      <c r="F518" s="17"/>
      <c r="G518" s="17">
        <v>0.248211773125352</v>
      </c>
      <c r="H518" s="17">
        <v>0.19923034373354301</v>
      </c>
      <c r="I518" s="17">
        <v>0.22313164694356699</v>
      </c>
      <c r="J518" s="17">
        <v>0.26924354943263901</v>
      </c>
      <c r="K518" s="17"/>
      <c r="L518" s="17">
        <v>0.198909867877305</v>
      </c>
      <c r="M518" s="17">
        <v>0.243913275389713</v>
      </c>
      <c r="N518" s="17">
        <v>0.28592789065041502</v>
      </c>
      <c r="O518" s="17">
        <v>0.216491780222553</v>
      </c>
      <c r="P518" s="17"/>
      <c r="Q518" s="17">
        <v>0.22430260473077199</v>
      </c>
      <c r="R518" s="17">
        <v>0.225183811070921</v>
      </c>
      <c r="S518" s="17">
        <v>0.31265677625084698</v>
      </c>
      <c r="T518" s="17">
        <v>0.216433797386065</v>
      </c>
      <c r="U518" s="17">
        <v>0.25195386485870502</v>
      </c>
      <c r="V518" s="17">
        <v>0.243909099683149</v>
      </c>
      <c r="W518" s="17">
        <v>0.28101916008052102</v>
      </c>
      <c r="X518" s="17">
        <v>0.20298585182588599</v>
      </c>
      <c r="Y518" s="17">
        <v>0.167165116507036</v>
      </c>
      <c r="Z518" s="17"/>
      <c r="AA518" s="17">
        <v>0.26957061065518001</v>
      </c>
      <c r="AB518" s="17">
        <v>0.19526038915072999</v>
      </c>
      <c r="AC518" s="17">
        <v>0.18004418535144401</v>
      </c>
      <c r="AD518" s="17">
        <v>0.205374156685112</v>
      </c>
      <c r="AE518" s="17">
        <v>0.226293937668371</v>
      </c>
      <c r="AF518" s="17">
        <v>0.196481613483379</v>
      </c>
      <c r="AG518" s="17">
        <v>0.277589270393998</v>
      </c>
      <c r="AH518" s="17">
        <v>0.23145099476031</v>
      </c>
      <c r="AI518" s="17">
        <v>0.27800930104349603</v>
      </c>
      <c r="AJ518" s="17">
        <v>0.237247086730381</v>
      </c>
      <c r="AK518" s="17">
        <v>0.26153510086957998</v>
      </c>
      <c r="AL518" s="17">
        <v>0.25138121720880802</v>
      </c>
      <c r="AM518" s="17">
        <v>0.29292251940034197</v>
      </c>
      <c r="AN518" s="17">
        <v>0.22603446536819</v>
      </c>
      <c r="AO518" s="17">
        <v>0.259395406011315</v>
      </c>
      <c r="AP518" s="17">
        <v>0.16186931066262</v>
      </c>
      <c r="AQ518" s="17"/>
      <c r="AR518" s="17">
        <v>0.239290873103813</v>
      </c>
      <c r="AS518" s="17">
        <v>0.2150155180013</v>
      </c>
      <c r="AT518" s="17"/>
      <c r="AU518" s="17">
        <v>0.22916464947179799</v>
      </c>
      <c r="AV518" s="17">
        <v>0.24025415393400901</v>
      </c>
      <c r="AW518" s="17"/>
      <c r="AX518" s="17">
        <v>0.25110383054848301</v>
      </c>
      <c r="AY518" s="17">
        <v>0.22952276555600601</v>
      </c>
      <c r="AZ518" s="17"/>
      <c r="BA518" s="17">
        <v>0.21731070144567799</v>
      </c>
      <c r="BB518" s="17">
        <v>0.24435160857600699</v>
      </c>
      <c r="BC518" s="17">
        <v>0.24603754382631199</v>
      </c>
      <c r="BD518" s="17"/>
      <c r="BE518" s="17">
        <v>0.23171191743532499</v>
      </c>
      <c r="BF518" s="17">
        <v>0.24257554571984499</v>
      </c>
      <c r="BG518" s="17">
        <v>0.226142058047855</v>
      </c>
    </row>
    <row r="519" spans="2:59" x14ac:dyDescent="0.3">
      <c r="B519" t="s">
        <v>290</v>
      </c>
      <c r="C519" s="17">
        <v>0.21892985607900201</v>
      </c>
      <c r="D519" s="17">
        <v>0.213208042133504</v>
      </c>
      <c r="E519" s="17">
        <v>0.223693350070617</v>
      </c>
      <c r="F519" s="17"/>
      <c r="G519" s="17">
        <v>0.20667052307498601</v>
      </c>
      <c r="H519" s="17">
        <v>0.23943747833267601</v>
      </c>
      <c r="I519" s="17">
        <v>0.221782094250708</v>
      </c>
      <c r="J519" s="17">
        <v>0.20740812779009199</v>
      </c>
      <c r="K519" s="17"/>
      <c r="L519" s="17">
        <v>0.22982158678067899</v>
      </c>
      <c r="M519" s="17">
        <v>0.20547946469110501</v>
      </c>
      <c r="N519" s="17">
        <v>0.207829117038935</v>
      </c>
      <c r="O519" s="17">
        <v>0.22935658671064699</v>
      </c>
      <c r="P519" s="17"/>
      <c r="Q519" s="17">
        <v>0.17172130267806801</v>
      </c>
      <c r="R519" s="17">
        <v>0.25033379023617802</v>
      </c>
      <c r="S519" s="17">
        <v>0.14375526021709001</v>
      </c>
      <c r="T519" s="17">
        <v>0.25275362916059502</v>
      </c>
      <c r="U519" s="17">
        <v>0.251898912318191</v>
      </c>
      <c r="V519" s="17">
        <v>0.26608690969254301</v>
      </c>
      <c r="W519" s="17">
        <v>0.23497107984741</v>
      </c>
      <c r="X519" s="17">
        <v>0.12799330034779099</v>
      </c>
      <c r="Y519" s="17">
        <v>0.230939133436838</v>
      </c>
      <c r="Z519" s="17"/>
      <c r="AA519" s="17">
        <v>0.238879046503672</v>
      </c>
      <c r="AB519" s="17">
        <v>0.37097537855373602</v>
      </c>
      <c r="AC519" s="17">
        <v>0.245335743020029</v>
      </c>
      <c r="AD519" s="17">
        <v>0.11720258377116199</v>
      </c>
      <c r="AE519" s="17">
        <v>0.28639518624954502</v>
      </c>
      <c r="AF519" s="17">
        <v>0.237143292847874</v>
      </c>
      <c r="AG519" s="17">
        <v>0.253960919401365</v>
      </c>
      <c r="AH519" s="17">
        <v>0.24260469308028401</v>
      </c>
      <c r="AI519" s="17">
        <v>0.155310639842271</v>
      </c>
      <c r="AJ519" s="17">
        <v>0.22176842811592701</v>
      </c>
      <c r="AK519" s="17">
        <v>0.19054633378394001</v>
      </c>
      <c r="AL519" s="17">
        <v>0.21286164787760201</v>
      </c>
      <c r="AM519" s="17">
        <v>0.182295628067184</v>
      </c>
      <c r="AN519" s="17">
        <v>0.204101460720267</v>
      </c>
      <c r="AO519" s="17">
        <v>0.21250824083716099</v>
      </c>
      <c r="AP519" s="17">
        <v>0.194826197605727</v>
      </c>
      <c r="AQ519" s="17"/>
      <c r="AR519" s="17">
        <v>0.215530657150931</v>
      </c>
      <c r="AS519" s="17">
        <v>0.23126292424220901</v>
      </c>
      <c r="AT519" s="17"/>
      <c r="AU519" s="17">
        <v>0.21461067676776299</v>
      </c>
      <c r="AV519" s="17">
        <v>0.221047048130322</v>
      </c>
      <c r="AW519" s="17"/>
      <c r="AX519" s="17">
        <v>0.18611369195643501</v>
      </c>
      <c r="AY519" s="17">
        <v>0.22676678001926401</v>
      </c>
      <c r="AZ519" s="17"/>
      <c r="BA519" s="17">
        <v>0.209646613086476</v>
      </c>
      <c r="BB519" s="17">
        <v>0.21529674350632599</v>
      </c>
      <c r="BC519" s="17">
        <v>0.24084145606688401</v>
      </c>
      <c r="BD519" s="17"/>
      <c r="BE519" s="17">
        <v>0.21615607279419199</v>
      </c>
      <c r="BF519" s="17">
        <v>0.226711187988614</v>
      </c>
      <c r="BG519" s="17">
        <v>0.216140740782341</v>
      </c>
    </row>
    <row r="520" spans="2:59" x14ac:dyDescent="0.3">
      <c r="B520" t="s">
        <v>291</v>
      </c>
      <c r="C520" s="17">
        <v>0.214444725407401</v>
      </c>
      <c r="D520" s="17">
        <v>0.206098323468724</v>
      </c>
      <c r="E520" s="17">
        <v>0.221494031383734</v>
      </c>
      <c r="F520" s="17"/>
      <c r="G520" s="17">
        <v>0.21381726940036</v>
      </c>
      <c r="H520" s="17">
        <v>0.22516735356491099</v>
      </c>
      <c r="I520" s="17">
        <v>0.212120148568572</v>
      </c>
      <c r="J520" s="17">
        <v>0.204684652017255</v>
      </c>
      <c r="K520" s="17"/>
      <c r="L520" s="17">
        <v>0.222124698650915</v>
      </c>
      <c r="M520" s="17">
        <v>0.230160571098877</v>
      </c>
      <c r="N520" s="17">
        <v>0.229330942529543</v>
      </c>
      <c r="O520" s="17">
        <v>0.17718168480647201</v>
      </c>
      <c r="P520" s="17"/>
      <c r="Q520" s="17">
        <v>0.18834215743319599</v>
      </c>
      <c r="R520" s="17">
        <v>0.20024883523123899</v>
      </c>
      <c r="S520" s="17">
        <v>0.25407119581090698</v>
      </c>
      <c r="T520" s="17">
        <v>0.19950491428557099</v>
      </c>
      <c r="U520" s="17">
        <v>0.21051772184112799</v>
      </c>
      <c r="V520" s="17">
        <v>0.24471703531296601</v>
      </c>
      <c r="W520" s="17">
        <v>0.21191851420299099</v>
      </c>
      <c r="X520" s="17">
        <v>0.16970936024820399</v>
      </c>
      <c r="Y520" s="17">
        <v>0.24468172855266701</v>
      </c>
      <c r="Z520" s="17"/>
      <c r="AA520" s="17">
        <v>9.1572357115879202E-2</v>
      </c>
      <c r="AB520" s="17">
        <v>0.21011151994895499</v>
      </c>
      <c r="AC520" s="17">
        <v>0.23094747564548801</v>
      </c>
      <c r="AD520" s="17">
        <v>0.14867989864925499</v>
      </c>
      <c r="AE520" s="17">
        <v>0.222271034630391</v>
      </c>
      <c r="AF520" s="17">
        <v>0.196329704943385</v>
      </c>
      <c r="AG520" s="17">
        <v>0.21686769154222901</v>
      </c>
      <c r="AH520" s="17">
        <v>0.180830352396324</v>
      </c>
      <c r="AI520" s="17">
        <v>0.244007940382026</v>
      </c>
      <c r="AJ520" s="17">
        <v>0.26769294497649399</v>
      </c>
      <c r="AK520" s="17">
        <v>0.21910044888709701</v>
      </c>
      <c r="AL520" s="17">
        <v>0.21172175840428401</v>
      </c>
      <c r="AM520" s="17">
        <v>0.24195408496969201</v>
      </c>
      <c r="AN520" s="17">
        <v>0.203242863833168</v>
      </c>
      <c r="AO520" s="17">
        <v>0.321834314607227</v>
      </c>
      <c r="AP520" s="17">
        <v>0.188690516328929</v>
      </c>
      <c r="AQ520" s="17"/>
      <c r="AR520" s="17">
        <v>0.22759877600112699</v>
      </c>
      <c r="AS520" s="17">
        <v>0.16671883291697301</v>
      </c>
      <c r="AT520" s="17"/>
      <c r="AU520" s="17">
        <v>0.17685616530328599</v>
      </c>
      <c r="AV520" s="17">
        <v>0.23321348628864699</v>
      </c>
      <c r="AW520" s="17"/>
      <c r="AX520" s="17">
        <v>0.212505550970847</v>
      </c>
      <c r="AY520" s="17">
        <v>0.215314601258462</v>
      </c>
      <c r="AZ520" s="17"/>
      <c r="BA520" s="17">
        <v>0.20450803223677599</v>
      </c>
      <c r="BB520" s="17">
        <v>0.224890325603434</v>
      </c>
      <c r="BC520" s="17">
        <v>0.21450405991909199</v>
      </c>
      <c r="BD520" s="17"/>
      <c r="BE520" s="17">
        <v>0.19172001182921999</v>
      </c>
      <c r="BF520" s="17">
        <v>0.24708913886796799</v>
      </c>
      <c r="BG520" s="17">
        <v>0.27878594977008497</v>
      </c>
    </row>
    <row r="521" spans="2:59" x14ac:dyDescent="0.3">
      <c r="B521" t="s">
        <v>292</v>
      </c>
      <c r="C521" s="17">
        <v>0.206715679088602</v>
      </c>
      <c r="D521" s="17">
        <v>0.21377436434514399</v>
      </c>
      <c r="E521" s="17">
        <v>0.20050148284789801</v>
      </c>
      <c r="F521" s="17"/>
      <c r="G521" s="17">
        <v>0.19278607242592899</v>
      </c>
      <c r="H521" s="17">
        <v>0.21795093214972899</v>
      </c>
      <c r="I521" s="17">
        <v>0.19191261285908201</v>
      </c>
      <c r="J521" s="17">
        <v>0.22418503486163499</v>
      </c>
      <c r="K521" s="17"/>
      <c r="L521" s="17">
        <v>0.15758973324658099</v>
      </c>
      <c r="M521" s="17">
        <v>0.19414832872555601</v>
      </c>
      <c r="N521" s="17">
        <v>0.22775218386639101</v>
      </c>
      <c r="O521" s="17">
        <v>0.25461966553686399</v>
      </c>
      <c r="P521" s="17"/>
      <c r="Q521" s="17">
        <v>0.123520730262978</v>
      </c>
      <c r="R521" s="17">
        <v>0.19124958321997801</v>
      </c>
      <c r="S521" s="17">
        <v>0.21131345701190599</v>
      </c>
      <c r="T521" s="17">
        <v>0.25267263016442598</v>
      </c>
      <c r="U521" s="17">
        <v>0.214067154030879</v>
      </c>
      <c r="V521" s="17">
        <v>0.28897250052017698</v>
      </c>
      <c r="W521" s="17">
        <v>0.23179230001347001</v>
      </c>
      <c r="X521" s="17">
        <v>0.25907366093349699</v>
      </c>
      <c r="Y521" s="17">
        <v>0.17760304398723201</v>
      </c>
      <c r="Z521" s="17"/>
      <c r="AA521" s="17">
        <v>0.107684578454544</v>
      </c>
      <c r="AB521" s="17">
        <v>0.214386488224273</v>
      </c>
      <c r="AC521" s="17">
        <v>0.33870543690648103</v>
      </c>
      <c r="AD521" s="17">
        <v>0.32474639793120402</v>
      </c>
      <c r="AE521" s="17">
        <v>0.21650938551946999</v>
      </c>
      <c r="AF521" s="17">
        <v>0.227505629794724</v>
      </c>
      <c r="AG521" s="17">
        <v>0.192047341399016</v>
      </c>
      <c r="AH521" s="17">
        <v>0.21619466272216301</v>
      </c>
      <c r="AI521" s="17">
        <v>0.21457312585155999</v>
      </c>
      <c r="AJ521" s="17">
        <v>0.27027896150897601</v>
      </c>
      <c r="AK521" s="17">
        <v>0.191579916407874</v>
      </c>
      <c r="AL521" s="17">
        <v>0.16830404792305501</v>
      </c>
      <c r="AM521" s="17">
        <v>0.167073315749319</v>
      </c>
      <c r="AN521" s="17">
        <v>0.133780657385835</v>
      </c>
      <c r="AO521" s="17">
        <v>0.28289104945832499</v>
      </c>
      <c r="AP521" s="17">
        <v>9.1679623855270898E-2</v>
      </c>
      <c r="AQ521" s="17"/>
      <c r="AR521" s="17">
        <v>0.21909027180364499</v>
      </c>
      <c r="AS521" s="17">
        <v>0.16181783736883201</v>
      </c>
      <c r="AT521" s="17"/>
      <c r="AU521" s="17">
        <v>0.20622177297935801</v>
      </c>
      <c r="AV521" s="17">
        <v>0.20417659702792501</v>
      </c>
      <c r="AW521" s="17"/>
      <c r="AX521" s="17">
        <v>0.25674949995716001</v>
      </c>
      <c r="AY521" s="17">
        <v>0.193274084533582</v>
      </c>
      <c r="AZ521" s="17"/>
      <c r="BA521" s="17">
        <v>0.17617902535111299</v>
      </c>
      <c r="BB521" s="17">
        <v>0.205111494796168</v>
      </c>
      <c r="BC521" s="17">
        <v>0.26190610948218201</v>
      </c>
      <c r="BD521" s="17"/>
      <c r="BE521" s="17">
        <v>0.19984008326386599</v>
      </c>
      <c r="BF521" s="17">
        <v>0.18312935136789099</v>
      </c>
      <c r="BG521" s="17">
        <v>0.31998315768276098</v>
      </c>
    </row>
    <row r="522" spans="2:59" x14ac:dyDescent="0.3">
      <c r="B522" t="s">
        <v>293</v>
      </c>
      <c r="C522" s="17">
        <v>0.179932795005222</v>
      </c>
      <c r="D522" s="17">
        <v>0.17467210349354501</v>
      </c>
      <c r="E522" s="17">
        <v>0.184856028223543</v>
      </c>
      <c r="F522" s="17"/>
      <c r="G522" s="17">
        <v>0.20134468070953901</v>
      </c>
      <c r="H522" s="17">
        <v>0.21517553274238799</v>
      </c>
      <c r="I522" s="17">
        <v>0.18519814440594601</v>
      </c>
      <c r="J522" s="17">
        <v>0.113642399291374</v>
      </c>
      <c r="K522" s="17"/>
      <c r="L522" s="17">
        <v>0.24453467949975999</v>
      </c>
      <c r="M522" s="17">
        <v>0.16302301878730199</v>
      </c>
      <c r="N522" s="17">
        <v>0.15240693808662001</v>
      </c>
      <c r="O522" s="17">
        <v>0.15242693091269199</v>
      </c>
      <c r="P522" s="17"/>
      <c r="Q522" s="17">
        <v>0.27465006526844199</v>
      </c>
      <c r="R522" s="17">
        <v>0.18765364471553</v>
      </c>
      <c r="S522" s="17">
        <v>0.13625567144215101</v>
      </c>
      <c r="T522" s="17">
        <v>0.14518953557419401</v>
      </c>
      <c r="U522" s="17">
        <v>0.14119319722253501</v>
      </c>
      <c r="V522" s="17">
        <v>0.152193765551176</v>
      </c>
      <c r="W522" s="17">
        <v>0.18366759783214701</v>
      </c>
      <c r="X522" s="17">
        <v>0.105281645869911</v>
      </c>
      <c r="Y522" s="17">
        <v>0.191219073855637</v>
      </c>
      <c r="Z522" s="17"/>
      <c r="AA522" s="17">
        <v>0.37078715223898001</v>
      </c>
      <c r="AB522" s="17">
        <v>0.20038325246868</v>
      </c>
      <c r="AC522" s="17">
        <v>0.20439031866660601</v>
      </c>
      <c r="AD522" s="17">
        <v>0.10175951004756301</v>
      </c>
      <c r="AE522" s="17">
        <v>0.13961392761053801</v>
      </c>
      <c r="AF522" s="17">
        <v>0.116726171949479</v>
      </c>
      <c r="AG522" s="17">
        <v>0.15531815154862999</v>
      </c>
      <c r="AH522" s="17">
        <v>0.115089771278248</v>
      </c>
      <c r="AI522" s="17">
        <v>0.12725644291489799</v>
      </c>
      <c r="AJ522" s="17">
        <v>0.19282636883704099</v>
      </c>
      <c r="AK522" s="17">
        <v>0.200818483841953</v>
      </c>
      <c r="AL522" s="17">
        <v>0.18799621458137999</v>
      </c>
      <c r="AM522" s="17">
        <v>0.223129866535068</v>
      </c>
      <c r="AN522" s="17">
        <v>0.23288183220717501</v>
      </c>
      <c r="AO522" s="17">
        <v>0.14169580801227</v>
      </c>
      <c r="AP522" s="17">
        <v>0.36788475518684299</v>
      </c>
      <c r="AQ522" s="17"/>
      <c r="AR522" s="17">
        <v>0.15196902782776101</v>
      </c>
      <c r="AS522" s="17">
        <v>0.28139171341439001</v>
      </c>
      <c r="AT522" s="17"/>
      <c r="AU522" s="17">
        <v>0.222283277693852</v>
      </c>
      <c r="AV522" s="17">
        <v>0.15930662092877501</v>
      </c>
      <c r="AW522" s="17"/>
      <c r="AX522" s="17">
        <v>0.163163191540001</v>
      </c>
      <c r="AY522" s="17">
        <v>0.18474615631454</v>
      </c>
      <c r="AZ522" s="17"/>
      <c r="BA522" s="17">
        <v>0.233888231942942</v>
      </c>
      <c r="BB522" s="17">
        <v>0.157726972899738</v>
      </c>
      <c r="BC522" s="17">
        <v>0.123283549165597</v>
      </c>
      <c r="BD522" s="17"/>
      <c r="BE522" s="17">
        <v>0.19848435672058701</v>
      </c>
      <c r="BF522" s="17">
        <v>0.16364547979289701</v>
      </c>
      <c r="BG522" s="17">
        <v>9.8360716194495004E-2</v>
      </c>
    </row>
    <row r="523" spans="2:59" x14ac:dyDescent="0.3">
      <c r="B523" t="s">
        <v>294</v>
      </c>
      <c r="C523" s="17">
        <v>0.17607064928746899</v>
      </c>
      <c r="D523" s="17">
        <v>0.19172306614899601</v>
      </c>
      <c r="E523" s="17">
        <v>0.161162326266165</v>
      </c>
      <c r="F523" s="17"/>
      <c r="G523" s="17">
        <v>0.17352182719352299</v>
      </c>
      <c r="H523" s="17">
        <v>0.17950036622532201</v>
      </c>
      <c r="I523" s="17">
        <v>0.209943612965795</v>
      </c>
      <c r="J523" s="17">
        <v>0.13936237000673499</v>
      </c>
      <c r="K523" s="17"/>
      <c r="L523" s="17">
        <v>0.210468343698379</v>
      </c>
      <c r="M523" s="17">
        <v>0.160012776967764</v>
      </c>
      <c r="N523" s="17">
        <v>0.20345106228689799</v>
      </c>
      <c r="O523" s="17">
        <v>0.13191538403944</v>
      </c>
      <c r="P523" s="17"/>
      <c r="Q523" s="17">
        <v>0.215266618715373</v>
      </c>
      <c r="R523" s="17">
        <v>0.18163835824243699</v>
      </c>
      <c r="S523" s="17">
        <v>0.14915583931370299</v>
      </c>
      <c r="T523" s="17">
        <v>0.18725244900326601</v>
      </c>
      <c r="U523" s="17">
        <v>0.17964339636521501</v>
      </c>
      <c r="V523" s="17">
        <v>0.158095972301315</v>
      </c>
      <c r="W523" s="17">
        <v>0.151198535712391</v>
      </c>
      <c r="X523" s="17">
        <v>0.201772453555738</v>
      </c>
      <c r="Y523" s="17">
        <v>0.152973192268963</v>
      </c>
      <c r="Z523" s="17"/>
      <c r="AA523" s="17">
        <v>0</v>
      </c>
      <c r="AB523" s="17">
        <v>0.218545778490082</v>
      </c>
      <c r="AC523" s="17">
        <v>0.15082098707099401</v>
      </c>
      <c r="AD523" s="17">
        <v>0.13720052090184101</v>
      </c>
      <c r="AE523" s="17">
        <v>0.1907415664354</v>
      </c>
      <c r="AF523" s="17">
        <v>0.153873563370969</v>
      </c>
      <c r="AG523" s="17">
        <v>0.175472998591964</v>
      </c>
      <c r="AH523" s="17">
        <v>0.18282760781773799</v>
      </c>
      <c r="AI523" s="17">
        <v>0.144270387984273</v>
      </c>
      <c r="AJ523" s="17">
        <v>0.146147962453342</v>
      </c>
      <c r="AK523" s="17">
        <v>0.18071312505599199</v>
      </c>
      <c r="AL523" s="17">
        <v>0.24302557843029499</v>
      </c>
      <c r="AM523" s="17">
        <v>0.19011836939580201</v>
      </c>
      <c r="AN523" s="17">
        <v>0.120906870144127</v>
      </c>
      <c r="AO523" s="17">
        <v>0.13409408796797601</v>
      </c>
      <c r="AP523" s="17">
        <v>0.247842349209591</v>
      </c>
      <c r="AQ523" s="17"/>
      <c r="AR523" s="17">
        <v>0.165436027239725</v>
      </c>
      <c r="AS523" s="17">
        <v>0.21465548100227699</v>
      </c>
      <c r="AT523" s="17"/>
      <c r="AU523" s="17">
        <v>0.18297085120374501</v>
      </c>
      <c r="AV523" s="17">
        <v>0.173377297580184</v>
      </c>
      <c r="AW523" s="17"/>
      <c r="AX523" s="17">
        <v>0.12508306601818101</v>
      </c>
      <c r="AY523" s="17">
        <v>0.19026274324768899</v>
      </c>
      <c r="AZ523" s="17"/>
      <c r="BA523" s="17">
        <v>0.18965114867889299</v>
      </c>
      <c r="BB523" s="17">
        <v>0.17952219287638199</v>
      </c>
      <c r="BC523" s="17">
        <v>0.14705716610052399</v>
      </c>
      <c r="BD523" s="17"/>
      <c r="BE523" s="17">
        <v>0.19774411130311501</v>
      </c>
      <c r="BF523" s="17">
        <v>0.145997012431336</v>
      </c>
      <c r="BG523" s="17">
        <v>0.11173280911266301</v>
      </c>
    </row>
    <row r="524" spans="2:59" x14ac:dyDescent="0.3">
      <c r="B524" t="s">
        <v>295</v>
      </c>
      <c r="C524" s="17">
        <v>0.143131860824534</v>
      </c>
      <c r="D524" s="17">
        <v>0.14061876550771599</v>
      </c>
      <c r="E524" s="17">
        <v>0.146210651184629</v>
      </c>
      <c r="F524" s="17"/>
      <c r="G524" s="17">
        <v>0.12976679075095099</v>
      </c>
      <c r="H524" s="17">
        <v>0.13361289319122699</v>
      </c>
      <c r="I524" s="17">
        <v>0.14477553394209799</v>
      </c>
      <c r="J524" s="17">
        <v>0.163623132166894</v>
      </c>
      <c r="K524" s="17"/>
      <c r="L524" s="17">
        <v>0.13316110690902999</v>
      </c>
      <c r="M524" s="17">
        <v>0.14149132871800901</v>
      </c>
      <c r="N524" s="17">
        <v>0.15022815718033</v>
      </c>
      <c r="O524" s="17">
        <v>0.14962472880057001</v>
      </c>
      <c r="P524" s="17"/>
      <c r="Q524" s="17">
        <v>0.15121109109889599</v>
      </c>
      <c r="R524" s="17">
        <v>0.138928436904101</v>
      </c>
      <c r="S524" s="17">
        <v>0.165286324073355</v>
      </c>
      <c r="T524" s="17">
        <v>0.11408667678633901</v>
      </c>
      <c r="U524" s="17">
        <v>0.20393985074145099</v>
      </c>
      <c r="V524" s="17">
        <v>0.15166837300008101</v>
      </c>
      <c r="W524" s="17">
        <v>0.103040888165912</v>
      </c>
      <c r="X524" s="17">
        <v>0.16338689519642799</v>
      </c>
      <c r="Y524" s="17">
        <v>0.120312515947889</v>
      </c>
      <c r="Z524" s="17"/>
      <c r="AA524" s="17">
        <v>6.5580502593005394E-2</v>
      </c>
      <c r="AB524" s="17">
        <v>0.105827495519906</v>
      </c>
      <c r="AC524" s="17">
        <v>5.7154087313341803E-2</v>
      </c>
      <c r="AD524" s="17">
        <v>0.130079330400034</v>
      </c>
      <c r="AE524" s="17">
        <v>0.16558114746956801</v>
      </c>
      <c r="AF524" s="17">
        <v>0.14875262748551499</v>
      </c>
      <c r="AG524" s="17">
        <v>0.15125874913618001</v>
      </c>
      <c r="AH524" s="17">
        <v>0.112909853360282</v>
      </c>
      <c r="AI524" s="17">
        <v>0.200534201101434</v>
      </c>
      <c r="AJ524" s="17">
        <v>0.133155407095158</v>
      </c>
      <c r="AK524" s="17">
        <v>0.15419313868948401</v>
      </c>
      <c r="AL524" s="17">
        <v>0.136600379083505</v>
      </c>
      <c r="AM524" s="17">
        <v>0.120841154249737</v>
      </c>
      <c r="AN524" s="17">
        <v>0.148373781626532</v>
      </c>
      <c r="AO524" s="17">
        <v>0.19336968960717199</v>
      </c>
      <c r="AP524" s="17">
        <v>0.151617398561258</v>
      </c>
      <c r="AQ524" s="17"/>
      <c r="AR524" s="17">
        <v>0.14652718185064501</v>
      </c>
      <c r="AS524" s="17">
        <v>0.130812862573157</v>
      </c>
      <c r="AT524" s="17"/>
      <c r="AU524" s="17">
        <v>0.131711208715141</v>
      </c>
      <c r="AV524" s="17">
        <v>0.150377293426429</v>
      </c>
      <c r="AW524" s="17"/>
      <c r="AX524" s="17">
        <v>0.15005423930046899</v>
      </c>
      <c r="AY524" s="17">
        <v>0.142833820833348</v>
      </c>
      <c r="AZ524" s="17"/>
      <c r="BA524" s="17">
        <v>0.16819225681896199</v>
      </c>
      <c r="BB524" s="17">
        <v>0.134196643933502</v>
      </c>
      <c r="BC524" s="17">
        <v>0.114570326647345</v>
      </c>
      <c r="BD524" s="17"/>
      <c r="BE524" s="17">
        <v>0.155127143501993</v>
      </c>
      <c r="BF524" s="17">
        <v>0.116762599404891</v>
      </c>
      <c r="BG524" s="17">
        <v>0.134783412581301</v>
      </c>
    </row>
    <row r="525" spans="2:59" x14ac:dyDescent="0.3">
      <c r="B525" t="s">
        <v>296</v>
      </c>
      <c r="C525" s="17">
        <v>0.141783701653696</v>
      </c>
      <c r="D525" s="17">
        <v>0.13576023108316901</v>
      </c>
      <c r="E525" s="17">
        <v>0.14835844813677901</v>
      </c>
      <c r="F525" s="17"/>
      <c r="G525" s="17">
        <v>0.147379939056484</v>
      </c>
      <c r="H525" s="17">
        <v>0.15310195062347901</v>
      </c>
      <c r="I525" s="17">
        <v>0.14023339295720799</v>
      </c>
      <c r="J525" s="17">
        <v>0.12662471950903501</v>
      </c>
      <c r="K525" s="17"/>
      <c r="L525" s="17">
        <v>0.15821837331563701</v>
      </c>
      <c r="M525" s="17">
        <v>0.14048106561332299</v>
      </c>
      <c r="N525" s="17">
        <v>0.12990033147997701</v>
      </c>
      <c r="O525" s="17">
        <v>0.136160194968211</v>
      </c>
      <c r="P525" s="17"/>
      <c r="Q525" s="17">
        <v>0.172349888116935</v>
      </c>
      <c r="R525" s="17">
        <v>0.15285480182870601</v>
      </c>
      <c r="S525" s="17">
        <v>0.119256047446665</v>
      </c>
      <c r="T525" s="17">
        <v>0.13463941418212999</v>
      </c>
      <c r="U525" s="17">
        <v>9.7941761665551505E-2</v>
      </c>
      <c r="V525" s="17">
        <v>0.12038058823997801</v>
      </c>
      <c r="W525" s="17">
        <v>8.1564972849494197E-2</v>
      </c>
      <c r="X525" s="17">
        <v>0.18447977005817801</v>
      </c>
      <c r="Y525" s="17">
        <v>0.19074985041766801</v>
      </c>
      <c r="Z525" s="17"/>
      <c r="AA525" s="17">
        <v>0</v>
      </c>
      <c r="AB525" s="17">
        <v>6.5016741991942198E-2</v>
      </c>
      <c r="AC525" s="17">
        <v>0.145020268589962</v>
      </c>
      <c r="AD525" s="17">
        <v>0.137152275145909</v>
      </c>
      <c r="AE525" s="17">
        <v>0.12661654876512601</v>
      </c>
      <c r="AF525" s="17">
        <v>0.166081250971339</v>
      </c>
      <c r="AG525" s="17">
        <v>0.14413581762678199</v>
      </c>
      <c r="AH525" s="17">
        <v>0.163547582066845</v>
      </c>
      <c r="AI525" s="17">
        <v>0.17891746704585401</v>
      </c>
      <c r="AJ525" s="17">
        <v>0.119761200671635</v>
      </c>
      <c r="AK525" s="17">
        <v>0.121123922493129</v>
      </c>
      <c r="AL525" s="17">
        <v>0.13905825560820101</v>
      </c>
      <c r="AM525" s="17">
        <v>7.0381943269260505E-2</v>
      </c>
      <c r="AN525" s="17">
        <v>0.10626737488101699</v>
      </c>
      <c r="AO525" s="17">
        <v>0.13962319980976101</v>
      </c>
      <c r="AP525" s="17">
        <v>0.200386643869263</v>
      </c>
      <c r="AQ525" s="17"/>
      <c r="AR525" s="17">
        <v>0.13712562050514901</v>
      </c>
      <c r="AS525" s="17">
        <v>0.15868428132862</v>
      </c>
      <c r="AT525" s="17"/>
      <c r="AU525" s="17">
        <v>0.16180461281806499</v>
      </c>
      <c r="AV525" s="17">
        <v>0.13306031609508501</v>
      </c>
      <c r="AW525" s="17"/>
      <c r="AX525" s="17">
        <v>0.150389688800247</v>
      </c>
      <c r="AY525" s="17">
        <v>0.13854469791145499</v>
      </c>
      <c r="AZ525" s="17"/>
      <c r="BA525" s="17">
        <v>0.160603923280494</v>
      </c>
      <c r="BB525" s="17">
        <v>0.13081895992284301</v>
      </c>
      <c r="BC525" s="17">
        <v>0.12727763415375601</v>
      </c>
      <c r="BD525" s="17"/>
      <c r="BE525" s="17">
        <v>0.16245407816115701</v>
      </c>
      <c r="BF525" s="17">
        <v>0.1054551280097</v>
      </c>
      <c r="BG525" s="17">
        <v>0.10185817320528601</v>
      </c>
    </row>
    <row r="526" spans="2:59" x14ac:dyDescent="0.3">
      <c r="B526" t="s">
        <v>297</v>
      </c>
      <c r="C526" s="17">
        <v>0.133908190664982</v>
      </c>
      <c r="D526" s="17">
        <v>0.14571073452542599</v>
      </c>
      <c r="E526" s="17">
        <v>0.122671295885786</v>
      </c>
      <c r="F526" s="17"/>
      <c r="G526" s="17">
        <v>0.13480285907345299</v>
      </c>
      <c r="H526" s="17">
        <v>0.14010476134838601</v>
      </c>
      <c r="I526" s="17">
        <v>0.13203902681542101</v>
      </c>
      <c r="J526" s="17">
        <v>0.129270620857656</v>
      </c>
      <c r="K526" s="17"/>
      <c r="L526" s="17">
        <v>0.168373481984915</v>
      </c>
      <c r="M526" s="17">
        <v>0.14133835834758501</v>
      </c>
      <c r="N526" s="17">
        <v>0.102565218997047</v>
      </c>
      <c r="O526" s="17">
        <v>0.11689172401666501</v>
      </c>
      <c r="P526" s="17"/>
      <c r="Q526" s="17">
        <v>0.196072199959688</v>
      </c>
      <c r="R526" s="17">
        <v>0.13407247625597901</v>
      </c>
      <c r="S526" s="17">
        <v>7.6260140859575595E-2</v>
      </c>
      <c r="T526" s="17">
        <v>0.11945092972483801</v>
      </c>
      <c r="U526" s="17">
        <v>0.123339429467666</v>
      </c>
      <c r="V526" s="17">
        <v>0.133085955485261</v>
      </c>
      <c r="W526" s="17">
        <v>8.9291923312226101E-2</v>
      </c>
      <c r="X526" s="17">
        <v>0.159889523692581</v>
      </c>
      <c r="Y526" s="17">
        <v>0.14629542549013799</v>
      </c>
      <c r="Z526" s="17"/>
      <c r="AA526" s="17">
        <v>0</v>
      </c>
      <c r="AB526" s="17">
        <v>0.17435392017262599</v>
      </c>
      <c r="AC526" s="17">
        <v>9.1140021214099004E-2</v>
      </c>
      <c r="AD526" s="17">
        <v>8.5914557903435093E-2</v>
      </c>
      <c r="AE526" s="17">
        <v>0.110819509036617</v>
      </c>
      <c r="AF526" s="17">
        <v>0.15835644893554601</v>
      </c>
      <c r="AG526" s="17">
        <v>0.14273152695573399</v>
      </c>
      <c r="AH526" s="17">
        <v>0.15340949313542901</v>
      </c>
      <c r="AI526" s="17">
        <v>9.3777662259967101E-2</v>
      </c>
      <c r="AJ526" s="17">
        <v>0.147612671750707</v>
      </c>
      <c r="AK526" s="17">
        <v>0.14908323344038299</v>
      </c>
      <c r="AL526" s="17">
        <v>0.136167247134965</v>
      </c>
      <c r="AM526" s="17">
        <v>0.15776974963526999</v>
      </c>
      <c r="AN526" s="17">
        <v>9.9778251591563394E-2</v>
      </c>
      <c r="AO526" s="17">
        <v>8.6831016217251103E-2</v>
      </c>
      <c r="AP526" s="17">
        <v>0.21394495407497699</v>
      </c>
      <c r="AQ526" s="17"/>
      <c r="AR526" s="17">
        <v>0.12025898962415001</v>
      </c>
      <c r="AS526" s="17">
        <v>0.183430601789486</v>
      </c>
      <c r="AT526" s="17"/>
      <c r="AU526" s="17">
        <v>0.138307593275622</v>
      </c>
      <c r="AV526" s="17">
        <v>0.13266443226748201</v>
      </c>
      <c r="AW526" s="17"/>
      <c r="AX526" s="17">
        <v>0.13311337394654599</v>
      </c>
      <c r="AY526" s="17">
        <v>0.13635221631567401</v>
      </c>
      <c r="AZ526" s="17"/>
      <c r="BA526" s="17">
        <v>0.164485241267151</v>
      </c>
      <c r="BB526" s="17">
        <v>0.114875323921777</v>
      </c>
      <c r="BC526" s="17">
        <v>0.112329044816628</v>
      </c>
      <c r="BD526" s="17"/>
      <c r="BE526" s="17">
        <v>0.145011066938626</v>
      </c>
      <c r="BF526" s="17">
        <v>0.119337870454402</v>
      </c>
      <c r="BG526" s="17">
        <v>9.8606407280045202E-2</v>
      </c>
    </row>
    <row r="527" spans="2:59" x14ac:dyDescent="0.3">
      <c r="B527" t="s">
        <v>83</v>
      </c>
      <c r="C527" s="17">
        <v>2.3150393415834601E-2</v>
      </c>
      <c r="D527" s="17">
        <v>2.8412996840042198E-2</v>
      </c>
      <c r="E527" s="17">
        <v>1.79938694003298E-2</v>
      </c>
      <c r="F527" s="17"/>
      <c r="G527" s="17">
        <v>1.8699905449866001E-2</v>
      </c>
      <c r="H527" s="17">
        <v>1.8639039419452198E-2</v>
      </c>
      <c r="I527" s="17">
        <v>2.1085883411964199E-2</v>
      </c>
      <c r="J527" s="17">
        <v>3.4870661823010997E-2</v>
      </c>
      <c r="K527" s="17"/>
      <c r="L527" s="17">
        <v>1.45749630886593E-2</v>
      </c>
      <c r="M527" s="17">
        <v>1.3115825872731701E-2</v>
      </c>
      <c r="N527" s="17">
        <v>3.22393106003925E-2</v>
      </c>
      <c r="O527" s="17">
        <v>3.48586420826913E-2</v>
      </c>
      <c r="P527" s="17"/>
      <c r="Q527" s="17">
        <v>2.2202400771468699E-2</v>
      </c>
      <c r="R527" s="17">
        <v>2.47425943328081E-2</v>
      </c>
      <c r="S527" s="17">
        <v>3.8135901803223397E-2</v>
      </c>
      <c r="T527" s="17">
        <v>2.9674499250747902E-2</v>
      </c>
      <c r="U527" s="17">
        <v>2.2952008936276799E-2</v>
      </c>
      <c r="V527" s="17">
        <v>1.1685376333927799E-2</v>
      </c>
      <c r="W527" s="17">
        <v>1.1190161743413401E-2</v>
      </c>
      <c r="X527" s="17">
        <v>1.2854352174414E-2</v>
      </c>
      <c r="Y527" s="17">
        <v>2.7423071087405899E-2</v>
      </c>
      <c r="Z527" s="17"/>
      <c r="AA527" s="17">
        <v>0.26359203110451401</v>
      </c>
      <c r="AB527" s="17">
        <v>2.0648053949974699E-2</v>
      </c>
      <c r="AC527" s="17">
        <v>6.2977254193800097E-2</v>
      </c>
      <c r="AD527" s="17">
        <v>5.7641279050052001E-2</v>
      </c>
      <c r="AE527" s="17">
        <v>3.5596334431328598E-2</v>
      </c>
      <c r="AF527" s="17">
        <v>3.10405877581558E-2</v>
      </c>
      <c r="AG527" s="17">
        <v>1.5857796035383901E-2</v>
      </c>
      <c r="AH527" s="17">
        <v>0</v>
      </c>
      <c r="AI527" s="17">
        <v>2.1424236981004399E-2</v>
      </c>
      <c r="AJ527" s="17">
        <v>2.6576711756321099E-2</v>
      </c>
      <c r="AK527" s="17">
        <v>1.88049294394993E-2</v>
      </c>
      <c r="AL527" s="17">
        <v>4.2044308643479399E-3</v>
      </c>
      <c r="AM527" s="17">
        <v>1.21372176301661E-2</v>
      </c>
      <c r="AN527" s="17">
        <v>0</v>
      </c>
      <c r="AO527" s="17">
        <v>2.7717036037845501E-3</v>
      </c>
      <c r="AP527" s="17">
        <v>7.2247893112640004E-3</v>
      </c>
      <c r="AQ527" s="17"/>
      <c r="AR527" s="17">
        <v>2.35947496825346E-2</v>
      </c>
      <c r="AS527" s="17">
        <v>2.1538167640901999E-2</v>
      </c>
      <c r="AT527" s="17"/>
      <c r="AU527" s="17">
        <v>2.4354263005448299E-2</v>
      </c>
      <c r="AV527" s="17">
        <v>2.2114945898463498E-2</v>
      </c>
      <c r="AW527" s="17"/>
      <c r="AX527" s="17">
        <v>2.9131930681531401E-2</v>
      </c>
      <c r="AY527" s="17">
        <v>2.1014754875841E-2</v>
      </c>
      <c r="AZ527" s="17"/>
      <c r="BA527" s="17">
        <v>1.7957862085863498E-2</v>
      </c>
      <c r="BB527" s="17">
        <v>2.3614871088472499E-2</v>
      </c>
      <c r="BC527" s="17">
        <v>3.1331870946281003E-2</v>
      </c>
      <c r="BD527" s="17"/>
      <c r="BE527" s="17">
        <v>1.6211490460467E-2</v>
      </c>
      <c r="BF527" s="17">
        <v>2.8685399772366799E-2</v>
      </c>
      <c r="BG527" s="17">
        <v>5.52223721237005E-2</v>
      </c>
    </row>
    <row r="528" spans="2:59" x14ac:dyDescent="0.3">
      <c r="B528" t="s">
        <v>298</v>
      </c>
      <c r="C528" s="17">
        <v>6.08860375207419E-3</v>
      </c>
      <c r="D528" s="17">
        <v>8.5146749449831801E-3</v>
      </c>
      <c r="E528" s="17">
        <v>3.6931120633088401E-3</v>
      </c>
      <c r="F528" s="17"/>
      <c r="G528" s="17">
        <v>7.3103424138533197E-3</v>
      </c>
      <c r="H528" s="17">
        <v>5.9441135917558301E-3</v>
      </c>
      <c r="I528" s="17">
        <v>1.7218250256077301E-3</v>
      </c>
      <c r="J528" s="17">
        <v>9.8070830216262991E-3</v>
      </c>
      <c r="K528" s="17"/>
      <c r="L528" s="17">
        <v>0</v>
      </c>
      <c r="M528" s="17">
        <v>9.8393337281071601E-3</v>
      </c>
      <c r="N528" s="17">
        <v>5.4008710688784496E-3</v>
      </c>
      <c r="O528" s="17">
        <v>9.3762428504043406E-3</v>
      </c>
      <c r="P528" s="17"/>
      <c r="Q528" s="17">
        <v>6.9021304926180499E-3</v>
      </c>
      <c r="R528" s="17">
        <v>7.3474118744670299E-3</v>
      </c>
      <c r="S528" s="17">
        <v>0</v>
      </c>
      <c r="T528" s="17">
        <v>0</v>
      </c>
      <c r="U528" s="17">
        <v>0</v>
      </c>
      <c r="V528" s="17">
        <v>4.4774246136574398E-3</v>
      </c>
      <c r="W528" s="17">
        <v>7.9633111085053998E-3</v>
      </c>
      <c r="X528" s="17">
        <v>0</v>
      </c>
      <c r="Y528" s="17">
        <v>1.9731039920307301E-2</v>
      </c>
      <c r="Z528" s="17"/>
      <c r="AA528" s="17">
        <v>0</v>
      </c>
      <c r="AB528" s="17">
        <v>0</v>
      </c>
      <c r="AC528" s="17">
        <v>2.43464959416138E-2</v>
      </c>
      <c r="AD528" s="17">
        <v>0</v>
      </c>
      <c r="AE528" s="17">
        <v>0</v>
      </c>
      <c r="AF528" s="17">
        <v>0</v>
      </c>
      <c r="AG528" s="17">
        <v>8.20702266754526E-3</v>
      </c>
      <c r="AH528" s="17">
        <v>3.39946479342004E-2</v>
      </c>
      <c r="AI528" s="17">
        <v>0</v>
      </c>
      <c r="AJ528" s="17">
        <v>0</v>
      </c>
      <c r="AK528" s="17">
        <v>0</v>
      </c>
      <c r="AL528" s="17">
        <v>0</v>
      </c>
      <c r="AM528" s="17">
        <v>1.89455412516761E-2</v>
      </c>
      <c r="AN528" s="17">
        <v>1.80920257785189E-2</v>
      </c>
      <c r="AO528" s="17">
        <v>0</v>
      </c>
      <c r="AP528" s="17">
        <v>0</v>
      </c>
      <c r="AQ528" s="17"/>
      <c r="AR528" s="17">
        <v>5.1899579947942698E-3</v>
      </c>
      <c r="AS528" s="17">
        <v>9.3490953012991297E-3</v>
      </c>
      <c r="AT528" s="17"/>
      <c r="AU528" s="17">
        <v>9.8672817998624804E-3</v>
      </c>
      <c r="AV528" s="17">
        <v>4.4735270195191803E-3</v>
      </c>
      <c r="AW528" s="17"/>
      <c r="AX528" s="17">
        <v>7.8031462931613203E-3</v>
      </c>
      <c r="AY528" s="17">
        <v>5.7756107353460397E-3</v>
      </c>
      <c r="AZ528" s="17"/>
      <c r="BA528" s="17">
        <v>3.13987895190506E-3</v>
      </c>
      <c r="BB528" s="17">
        <v>1.0568385284107799E-2</v>
      </c>
      <c r="BC528" s="17">
        <v>3.85391140480795E-3</v>
      </c>
      <c r="BD528" s="17"/>
      <c r="BE528" s="17">
        <v>6.3524599746341403E-3</v>
      </c>
      <c r="BF528" s="17">
        <v>5.0705450215105504E-3</v>
      </c>
      <c r="BG528" s="17">
        <v>7.1327824554498704E-3</v>
      </c>
    </row>
    <row r="529" spans="2:59" x14ac:dyDescent="0.3"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</row>
    <row r="530" spans="2:59" x14ac:dyDescent="0.3">
      <c r="B530" s="6" t="s">
        <v>316</v>
      </c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</row>
    <row r="531" spans="2:59" x14ac:dyDescent="0.3">
      <c r="B531" s="24" t="s">
        <v>86</v>
      </c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</row>
    <row r="532" spans="2:59" x14ac:dyDescent="0.3">
      <c r="B532" t="s">
        <v>312</v>
      </c>
      <c r="C532" s="17">
        <v>0.355894843688978</v>
      </c>
      <c r="D532" s="17">
        <v>0.35710208607050797</v>
      </c>
      <c r="E532" s="17">
        <v>0.35611337160106399</v>
      </c>
      <c r="F532" s="17"/>
      <c r="G532" s="17">
        <v>0.33549855128121198</v>
      </c>
      <c r="H532" s="17">
        <v>0.35943469357274999</v>
      </c>
      <c r="I532" s="17">
        <v>0.38683782327604899</v>
      </c>
      <c r="J532" s="17">
        <v>0.339523477281713</v>
      </c>
      <c r="K532" s="17"/>
      <c r="L532" s="17">
        <v>0.33443067797835102</v>
      </c>
      <c r="M532" s="17">
        <v>0.34599466791035399</v>
      </c>
      <c r="N532" s="17">
        <v>0.36832142188604799</v>
      </c>
      <c r="O532" s="17">
        <v>0.37908599765720202</v>
      </c>
      <c r="P532" s="17"/>
      <c r="Q532" s="17">
        <v>0.33676831574188099</v>
      </c>
      <c r="R532" s="17">
        <v>0.304907188443654</v>
      </c>
      <c r="S532" s="17">
        <v>0.372208462762736</v>
      </c>
      <c r="T532" s="17">
        <v>0.36837663817390898</v>
      </c>
      <c r="U532" s="17">
        <v>0.38918910174869398</v>
      </c>
      <c r="V532" s="17">
        <v>0.41656588119568599</v>
      </c>
      <c r="W532" s="17">
        <v>0.377194592473793</v>
      </c>
      <c r="X532" s="17">
        <v>0.37468225324911603</v>
      </c>
      <c r="Y532" s="17">
        <v>0.32567320352407902</v>
      </c>
      <c r="Z532" s="17"/>
      <c r="AA532" s="17">
        <v>0.33688597762717798</v>
      </c>
      <c r="AB532" s="17">
        <v>0.35436714308599299</v>
      </c>
      <c r="AC532" s="17">
        <v>0.31974278490144398</v>
      </c>
      <c r="AD532" s="17">
        <v>0.394880637979104</v>
      </c>
      <c r="AE532" s="17">
        <v>0.32981483318693899</v>
      </c>
      <c r="AF532" s="17">
        <v>0.36402098544327699</v>
      </c>
      <c r="AG532" s="17">
        <v>0.30688577368434</v>
      </c>
      <c r="AH532" s="17">
        <v>0.43016128424056899</v>
      </c>
      <c r="AI532" s="17">
        <v>0.333707855252797</v>
      </c>
      <c r="AJ532" s="17">
        <v>0.386739053727369</v>
      </c>
      <c r="AK532" s="17">
        <v>0.39505334055126601</v>
      </c>
      <c r="AL532" s="17">
        <v>0.32288170089226298</v>
      </c>
      <c r="AM532" s="17">
        <v>0.42123038607893298</v>
      </c>
      <c r="AN532" s="17">
        <v>0.24460753165471699</v>
      </c>
      <c r="AO532" s="17">
        <v>0.45797828589405898</v>
      </c>
      <c r="AP532" s="17">
        <v>0.32427217188186902</v>
      </c>
      <c r="AQ532" s="17"/>
      <c r="AR532" s="17">
        <v>0.35885304192010098</v>
      </c>
      <c r="AS532" s="17">
        <v>0.34516182652912902</v>
      </c>
      <c r="AT532" s="17"/>
      <c r="AU532" s="17">
        <v>0.37705450024756898</v>
      </c>
      <c r="AV532" s="17">
        <v>0.34790970379448799</v>
      </c>
      <c r="AW532" s="17"/>
      <c r="AX532" s="17">
        <v>0.37035015702989899</v>
      </c>
      <c r="AY532" s="17">
        <v>0.35231586503819601</v>
      </c>
      <c r="AZ532" s="17"/>
      <c r="BA532" s="17">
        <v>0.36992645903465698</v>
      </c>
      <c r="BB532" s="17">
        <v>0.32629739765274801</v>
      </c>
      <c r="BC532" s="17">
        <v>0.38004253005255501</v>
      </c>
      <c r="BD532" s="17"/>
      <c r="BE532" s="17">
        <v>0.36537274420268101</v>
      </c>
      <c r="BF532" s="17">
        <v>0.34110496015519098</v>
      </c>
      <c r="BG532" s="17">
        <v>0.332352620903753</v>
      </c>
    </row>
    <row r="533" spans="2:59" x14ac:dyDescent="0.3">
      <c r="B533" t="s">
        <v>313</v>
      </c>
      <c r="C533" s="17">
        <v>0.51613565237731196</v>
      </c>
      <c r="D533" s="17">
        <v>0.50352458669146305</v>
      </c>
      <c r="E533" s="17">
        <v>0.52760144559695199</v>
      </c>
      <c r="F533" s="17"/>
      <c r="G533" s="17">
        <v>0.51903790966787999</v>
      </c>
      <c r="H533" s="17">
        <v>0.52452305979477798</v>
      </c>
      <c r="I533" s="17">
        <v>0.50606358843516497</v>
      </c>
      <c r="J533" s="17">
        <v>0.513529699846762</v>
      </c>
      <c r="K533" s="17"/>
      <c r="L533" s="17">
        <v>0.56054158862069803</v>
      </c>
      <c r="M533" s="17">
        <v>0.54151513124443396</v>
      </c>
      <c r="N533" s="17">
        <v>0.49208314994318703</v>
      </c>
      <c r="O533" s="17">
        <v>0.46412062748965199</v>
      </c>
      <c r="P533" s="17"/>
      <c r="Q533" s="17">
        <v>0.564966991568851</v>
      </c>
      <c r="R533" s="17">
        <v>0.580477879471891</v>
      </c>
      <c r="S533" s="17">
        <v>0.46790821641724101</v>
      </c>
      <c r="T533" s="17">
        <v>0.49373655716788201</v>
      </c>
      <c r="U533" s="17">
        <v>0.52369995969765104</v>
      </c>
      <c r="V533" s="17">
        <v>0.44598759316095299</v>
      </c>
      <c r="W533" s="17">
        <v>0.48135342099203499</v>
      </c>
      <c r="X533" s="17">
        <v>0.49338005305341998</v>
      </c>
      <c r="Y533" s="17">
        <v>0.51731850411969404</v>
      </c>
      <c r="Z533" s="17"/>
      <c r="AA533" s="17">
        <v>0.44279103463800201</v>
      </c>
      <c r="AB533" s="17">
        <v>0.51196082716549896</v>
      </c>
      <c r="AC533" s="17">
        <v>0.48328081715844901</v>
      </c>
      <c r="AD533" s="17">
        <v>0.47558816099448697</v>
      </c>
      <c r="AE533" s="17">
        <v>0.55608705554272098</v>
      </c>
      <c r="AF533" s="17">
        <v>0.50299794737321502</v>
      </c>
      <c r="AG533" s="17">
        <v>0.55111020534302502</v>
      </c>
      <c r="AH533" s="17">
        <v>0.46219168266427402</v>
      </c>
      <c r="AI533" s="17">
        <v>0.52815599230866095</v>
      </c>
      <c r="AJ533" s="17">
        <v>0.43710091576375298</v>
      </c>
      <c r="AK533" s="17">
        <v>0.47879538973686298</v>
      </c>
      <c r="AL533" s="17">
        <v>0.59539025695146497</v>
      </c>
      <c r="AM533" s="17">
        <v>0.46183871073781502</v>
      </c>
      <c r="AN533" s="17">
        <v>0.63360995477762205</v>
      </c>
      <c r="AO533" s="17">
        <v>0.47311621004323001</v>
      </c>
      <c r="AP533" s="17">
        <v>0.60010983844332699</v>
      </c>
      <c r="AQ533" s="17"/>
      <c r="AR533" s="17">
        <v>0.51010127717809395</v>
      </c>
      <c r="AS533" s="17">
        <v>0.53802974043427299</v>
      </c>
      <c r="AT533" s="17"/>
      <c r="AU533" s="17">
        <v>0.49145660335833802</v>
      </c>
      <c r="AV533" s="17">
        <v>0.52539011134257896</v>
      </c>
      <c r="AW533" s="17"/>
      <c r="AX533" s="17">
        <v>0.49168080988635199</v>
      </c>
      <c r="AY533" s="17">
        <v>0.52279688555289205</v>
      </c>
      <c r="AZ533" s="17"/>
      <c r="BA533" s="17">
        <v>0.52881885509217796</v>
      </c>
      <c r="BB533" s="17">
        <v>0.52708658553582199</v>
      </c>
      <c r="BC533" s="17">
        <v>0.47642753999170201</v>
      </c>
      <c r="BD533" s="17"/>
      <c r="BE533" s="17">
        <v>0.521195693379508</v>
      </c>
      <c r="BF533" s="17">
        <v>0.51435205147308605</v>
      </c>
      <c r="BG533" s="17">
        <v>0.486433414368863</v>
      </c>
    </row>
    <row r="534" spans="2:59" x14ac:dyDescent="0.3">
      <c r="B534" t="s">
        <v>314</v>
      </c>
      <c r="C534" s="17">
        <v>7.6464413274952597E-2</v>
      </c>
      <c r="D534" s="17">
        <v>8.1992853716226194E-2</v>
      </c>
      <c r="E534" s="17">
        <v>7.12558551494957E-2</v>
      </c>
      <c r="F534" s="17"/>
      <c r="G534" s="17">
        <v>7.6849011901738706E-2</v>
      </c>
      <c r="H534" s="17">
        <v>6.9243308026452496E-2</v>
      </c>
      <c r="I534" s="17">
        <v>6.3038364136231997E-2</v>
      </c>
      <c r="J534" s="17">
        <v>9.89896921663901E-2</v>
      </c>
      <c r="K534" s="17"/>
      <c r="L534" s="17">
        <v>7.6545263480709905E-2</v>
      </c>
      <c r="M534" s="17">
        <v>7.9103833265941004E-2</v>
      </c>
      <c r="N534" s="17">
        <v>7.6551247990673296E-2</v>
      </c>
      <c r="O534" s="17">
        <v>7.1714053079215995E-2</v>
      </c>
      <c r="P534" s="17"/>
      <c r="Q534" s="17">
        <v>6.9597514858036599E-2</v>
      </c>
      <c r="R534" s="17">
        <v>6.4561908308026605E-2</v>
      </c>
      <c r="S534" s="17">
        <v>7.0692575480256606E-2</v>
      </c>
      <c r="T534" s="17">
        <v>7.8517037997516595E-2</v>
      </c>
      <c r="U534" s="17">
        <v>4.4283330976120798E-2</v>
      </c>
      <c r="V534" s="17">
        <v>8.09910735156152E-2</v>
      </c>
      <c r="W534" s="17">
        <v>0.102549253140509</v>
      </c>
      <c r="X534" s="17">
        <v>0.11908334152305</v>
      </c>
      <c r="Y534" s="17">
        <v>8.4581432625603303E-2</v>
      </c>
      <c r="Z534" s="17"/>
      <c r="AA534" s="17">
        <v>0</v>
      </c>
      <c r="AB534" s="17">
        <v>6.3162117843207202E-2</v>
      </c>
      <c r="AC534" s="17">
        <v>0.102499596330635</v>
      </c>
      <c r="AD534" s="17">
        <v>5.3737571670803598E-2</v>
      </c>
      <c r="AE534" s="17">
        <v>6.6475614982359196E-2</v>
      </c>
      <c r="AF534" s="17">
        <v>6.6275150770702701E-2</v>
      </c>
      <c r="AG534" s="17">
        <v>6.9526484790953899E-2</v>
      </c>
      <c r="AH534" s="17">
        <v>7.9706798283630503E-2</v>
      </c>
      <c r="AI534" s="17">
        <v>6.4642632045075601E-2</v>
      </c>
      <c r="AJ534" s="17">
        <v>0.138737058447086</v>
      </c>
      <c r="AK534" s="17">
        <v>7.3157618187703097E-2</v>
      </c>
      <c r="AL534" s="17">
        <v>7.3245297500838094E-2</v>
      </c>
      <c r="AM534" s="17">
        <v>6.1655839521581303E-2</v>
      </c>
      <c r="AN534" s="17">
        <v>9.6613710205507797E-2</v>
      </c>
      <c r="AO534" s="17">
        <v>4.6431635892347403E-2</v>
      </c>
      <c r="AP534" s="17">
        <v>5.1733409781780502E-2</v>
      </c>
      <c r="AQ534" s="17"/>
      <c r="AR534" s="17">
        <v>7.7887396796640807E-2</v>
      </c>
      <c r="AS534" s="17">
        <v>7.1301504854626899E-2</v>
      </c>
      <c r="AT534" s="17"/>
      <c r="AU534" s="17">
        <v>8.0030081915425599E-2</v>
      </c>
      <c r="AV534" s="17">
        <v>7.6464153826060699E-2</v>
      </c>
      <c r="AW534" s="17"/>
      <c r="AX534" s="17">
        <v>7.4043085585484197E-2</v>
      </c>
      <c r="AY534" s="17">
        <v>7.6770749286328793E-2</v>
      </c>
      <c r="AZ534" s="17"/>
      <c r="BA534" s="17">
        <v>7.0178315424803794E-2</v>
      </c>
      <c r="BB534" s="17">
        <v>8.4757080825848805E-2</v>
      </c>
      <c r="BC534" s="17">
        <v>7.3752541726102697E-2</v>
      </c>
      <c r="BD534" s="17"/>
      <c r="BE534" s="17">
        <v>7.7375103850687105E-2</v>
      </c>
      <c r="BF534" s="17">
        <v>6.9390339142646806E-2</v>
      </c>
      <c r="BG534" s="17">
        <v>9.0048137292375305E-2</v>
      </c>
    </row>
    <row r="535" spans="2:59" x14ac:dyDescent="0.3">
      <c r="B535" t="s">
        <v>83</v>
      </c>
      <c r="C535" s="17">
        <v>5.1505090658757698E-2</v>
      </c>
      <c r="D535" s="17">
        <v>5.7380473521802797E-2</v>
      </c>
      <c r="E535" s="17">
        <v>4.5029327652488599E-2</v>
      </c>
      <c r="F535" s="17"/>
      <c r="G535" s="17">
        <v>6.8614527149168797E-2</v>
      </c>
      <c r="H535" s="17">
        <v>4.6798938606019497E-2</v>
      </c>
      <c r="I535" s="17">
        <v>4.4060224152553902E-2</v>
      </c>
      <c r="J535" s="17">
        <v>4.7957130705134597E-2</v>
      </c>
      <c r="K535" s="17"/>
      <c r="L535" s="17">
        <v>2.8482469920241098E-2</v>
      </c>
      <c r="M535" s="17">
        <v>3.3386367579270597E-2</v>
      </c>
      <c r="N535" s="17">
        <v>6.3044180180091294E-2</v>
      </c>
      <c r="O535" s="17">
        <v>8.50793217739301E-2</v>
      </c>
      <c r="P535" s="17"/>
      <c r="Q535" s="17">
        <v>2.86671778312312E-2</v>
      </c>
      <c r="R535" s="17">
        <v>5.0053023776428798E-2</v>
      </c>
      <c r="S535" s="17">
        <v>8.91907453397668E-2</v>
      </c>
      <c r="T535" s="17">
        <v>5.9369766660692103E-2</v>
      </c>
      <c r="U535" s="17">
        <v>4.2827607577533601E-2</v>
      </c>
      <c r="V535" s="17">
        <v>5.6455452127746303E-2</v>
      </c>
      <c r="W535" s="17">
        <v>3.8902733393662903E-2</v>
      </c>
      <c r="X535" s="17">
        <v>1.2854352174414E-2</v>
      </c>
      <c r="Y535" s="17">
        <v>7.2426859730622697E-2</v>
      </c>
      <c r="Z535" s="17"/>
      <c r="AA535" s="17">
        <v>0.22032298773482101</v>
      </c>
      <c r="AB535" s="17">
        <v>7.0509911905301106E-2</v>
      </c>
      <c r="AC535" s="17">
        <v>9.4476801609472E-2</v>
      </c>
      <c r="AD535" s="17">
        <v>7.5793629355605296E-2</v>
      </c>
      <c r="AE535" s="17">
        <v>4.7622496287980598E-2</v>
      </c>
      <c r="AF535" s="17">
        <v>6.6705916412805003E-2</v>
      </c>
      <c r="AG535" s="17">
        <v>7.2477536181680902E-2</v>
      </c>
      <c r="AH535" s="17">
        <v>2.7940234811526202E-2</v>
      </c>
      <c r="AI535" s="17">
        <v>7.3493520393466197E-2</v>
      </c>
      <c r="AJ535" s="17">
        <v>3.7422972061791897E-2</v>
      </c>
      <c r="AK535" s="17">
        <v>5.2993651524167899E-2</v>
      </c>
      <c r="AL535" s="17">
        <v>8.4827446554342299E-3</v>
      </c>
      <c r="AM535" s="17">
        <v>5.52750636616706E-2</v>
      </c>
      <c r="AN535" s="17">
        <v>2.5168803362152901E-2</v>
      </c>
      <c r="AO535" s="17">
        <v>2.24738681703631E-2</v>
      </c>
      <c r="AP535" s="17">
        <v>2.38845798930243E-2</v>
      </c>
      <c r="AQ535" s="17"/>
      <c r="AR535" s="17">
        <v>5.31582841051636E-2</v>
      </c>
      <c r="AS535" s="17">
        <v>4.5506928181970399E-2</v>
      </c>
      <c r="AT535" s="17"/>
      <c r="AU535" s="17">
        <v>5.1458814478667597E-2</v>
      </c>
      <c r="AV535" s="17">
        <v>5.0236031036871999E-2</v>
      </c>
      <c r="AW535" s="17"/>
      <c r="AX535" s="17">
        <v>6.3925947498264801E-2</v>
      </c>
      <c r="AY535" s="17">
        <v>4.8116500122583297E-2</v>
      </c>
      <c r="AZ535" s="17"/>
      <c r="BA535" s="17">
        <v>3.1076370448361701E-2</v>
      </c>
      <c r="BB535" s="17">
        <v>6.1858935985581599E-2</v>
      </c>
      <c r="BC535" s="17">
        <v>6.9777388229640205E-2</v>
      </c>
      <c r="BD535" s="17"/>
      <c r="BE535" s="17">
        <v>3.6056458567124E-2</v>
      </c>
      <c r="BF535" s="17">
        <v>7.5152649229075802E-2</v>
      </c>
      <c r="BG535" s="17">
        <v>9.1165827435008603E-2</v>
      </c>
    </row>
    <row r="536" spans="2:59" x14ac:dyDescent="0.3"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</row>
    <row r="537" spans="2:59" x14ac:dyDescent="0.3">
      <c r="B537" s="6" t="s">
        <v>317</v>
      </c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</row>
    <row r="538" spans="2:59" x14ac:dyDescent="0.3">
      <c r="B538" s="24" t="s">
        <v>86</v>
      </c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</row>
    <row r="539" spans="2:59" x14ac:dyDescent="0.3">
      <c r="B539" t="s">
        <v>312</v>
      </c>
      <c r="C539" s="17">
        <v>0.407599491339456</v>
      </c>
      <c r="D539" s="17">
        <v>0.40360272752763499</v>
      </c>
      <c r="E539" s="17">
        <v>0.41221794813543</v>
      </c>
      <c r="F539" s="17"/>
      <c r="G539" s="17">
        <v>0.395547115058419</v>
      </c>
      <c r="H539" s="17">
        <v>0.41293486297279902</v>
      </c>
      <c r="I539" s="17">
        <v>0.44172415038157098</v>
      </c>
      <c r="J539" s="17">
        <v>0.37506604898601098</v>
      </c>
      <c r="K539" s="17"/>
      <c r="L539" s="17">
        <v>0.42570122866469101</v>
      </c>
      <c r="M539" s="17">
        <v>0.420575055018655</v>
      </c>
      <c r="N539" s="17">
        <v>0.38811628401359</v>
      </c>
      <c r="O539" s="17">
        <v>0.39257760483328602</v>
      </c>
      <c r="P539" s="17"/>
      <c r="Q539" s="17">
        <v>0.41109869798158499</v>
      </c>
      <c r="R539" s="17">
        <v>0.380881095669452</v>
      </c>
      <c r="S539" s="17">
        <v>0.42189287981454598</v>
      </c>
      <c r="T539" s="17">
        <v>0.41287202059777001</v>
      </c>
      <c r="U539" s="17">
        <v>0.42300141238772099</v>
      </c>
      <c r="V539" s="17">
        <v>0.44792177173763698</v>
      </c>
      <c r="W539" s="17">
        <v>0.410384519864404</v>
      </c>
      <c r="X539" s="17">
        <v>0.42333238259676198</v>
      </c>
      <c r="Y539" s="17">
        <v>0.37086063172022299</v>
      </c>
      <c r="Z539" s="17"/>
      <c r="AA539" s="17">
        <v>0.55345356490753705</v>
      </c>
      <c r="AB539" s="17">
        <v>0.34951341840202699</v>
      </c>
      <c r="AC539" s="17">
        <v>0.419404596207266</v>
      </c>
      <c r="AD539" s="17">
        <v>0.32891606902041898</v>
      </c>
      <c r="AE539" s="17">
        <v>0.438630962945667</v>
      </c>
      <c r="AF539" s="17">
        <v>0.44658339022779298</v>
      </c>
      <c r="AG539" s="17">
        <v>0.352525032565909</v>
      </c>
      <c r="AH539" s="17">
        <v>0.42494492572815001</v>
      </c>
      <c r="AI539" s="17">
        <v>0.41868532018235599</v>
      </c>
      <c r="AJ539" s="17">
        <v>0.42364375429162998</v>
      </c>
      <c r="AK539" s="17">
        <v>0.43316941068407</v>
      </c>
      <c r="AL539" s="17">
        <v>0.35043288969569703</v>
      </c>
      <c r="AM539" s="17">
        <v>0.44889469220300798</v>
      </c>
      <c r="AN539" s="17">
        <v>0.40815249692682098</v>
      </c>
      <c r="AO539" s="17">
        <v>0.45076031650017401</v>
      </c>
      <c r="AP539" s="17">
        <v>0.41349519964926801</v>
      </c>
      <c r="AQ539" s="17"/>
      <c r="AR539" s="17">
        <v>0.408646671929492</v>
      </c>
      <c r="AS539" s="17">
        <v>0.40380008157574798</v>
      </c>
      <c r="AT539" s="17"/>
      <c r="AU539" s="17">
        <v>0.416464224062989</v>
      </c>
      <c r="AV539" s="17">
        <v>0.40588349428631498</v>
      </c>
      <c r="AW539" s="17"/>
      <c r="AX539" s="17">
        <v>0.40250419163745699</v>
      </c>
      <c r="AY539" s="17">
        <v>0.410414582295414</v>
      </c>
      <c r="AZ539" s="17"/>
      <c r="BA539" s="17">
        <v>0.41712196865759898</v>
      </c>
      <c r="BB539" s="17">
        <v>0.39046493423596101</v>
      </c>
      <c r="BC539" s="17">
        <v>0.41917003166268801</v>
      </c>
      <c r="BD539" s="17"/>
      <c r="BE539" s="17">
        <v>0.424345579832686</v>
      </c>
      <c r="BF539" s="17">
        <v>0.379691478891648</v>
      </c>
      <c r="BG539" s="17">
        <v>0.37098320835299697</v>
      </c>
    </row>
    <row r="540" spans="2:59" x14ac:dyDescent="0.3">
      <c r="B540" t="s">
        <v>313</v>
      </c>
      <c r="C540" s="17">
        <v>0.46211437145601297</v>
      </c>
      <c r="D540" s="17">
        <v>0.45710461665080099</v>
      </c>
      <c r="E540" s="17">
        <v>0.466779837261664</v>
      </c>
      <c r="F540" s="17"/>
      <c r="G540" s="17">
        <v>0.46414258066904102</v>
      </c>
      <c r="H540" s="17">
        <v>0.46446642435694202</v>
      </c>
      <c r="I540" s="17">
        <v>0.44595403731562</v>
      </c>
      <c r="J540" s="17">
        <v>0.47593950982098798</v>
      </c>
      <c r="K540" s="17"/>
      <c r="L540" s="17">
        <v>0.481595366808929</v>
      </c>
      <c r="M540" s="17">
        <v>0.47005061918023</v>
      </c>
      <c r="N540" s="17">
        <v>0.45559453106286801</v>
      </c>
      <c r="O540" s="17">
        <v>0.43753772161671101</v>
      </c>
      <c r="P540" s="17"/>
      <c r="Q540" s="17">
        <v>0.47017475759949201</v>
      </c>
      <c r="R540" s="17">
        <v>0.50299642915049303</v>
      </c>
      <c r="S540" s="17">
        <v>0.43792146141089999</v>
      </c>
      <c r="T540" s="17">
        <v>0.42690966557475102</v>
      </c>
      <c r="U540" s="17">
        <v>0.47164656993285697</v>
      </c>
      <c r="V540" s="17">
        <v>0.42727805451390399</v>
      </c>
      <c r="W540" s="17">
        <v>0.43367076940962201</v>
      </c>
      <c r="X540" s="17">
        <v>0.45460479640365298</v>
      </c>
      <c r="Y540" s="17">
        <v>0.49527387088038799</v>
      </c>
      <c r="Z540" s="17"/>
      <c r="AA540" s="17">
        <v>0.22622344735764199</v>
      </c>
      <c r="AB540" s="17">
        <v>0.45399788412728997</v>
      </c>
      <c r="AC540" s="17">
        <v>0.41178925289438501</v>
      </c>
      <c r="AD540" s="17">
        <v>0.52839766736717098</v>
      </c>
      <c r="AE540" s="17">
        <v>0.40688828970582602</v>
      </c>
      <c r="AF540" s="17">
        <v>0.43258853437165801</v>
      </c>
      <c r="AG540" s="17">
        <v>0.54147298379851805</v>
      </c>
      <c r="AH540" s="17">
        <v>0.40249373516832598</v>
      </c>
      <c r="AI540" s="17">
        <v>0.48074319901121498</v>
      </c>
      <c r="AJ540" s="17">
        <v>0.43996848016637102</v>
      </c>
      <c r="AK540" s="17">
        <v>0.450776827569076</v>
      </c>
      <c r="AL540" s="17">
        <v>0.560922746166579</v>
      </c>
      <c r="AM540" s="17">
        <v>0.40329116639039703</v>
      </c>
      <c r="AN540" s="17">
        <v>0.47400268236141602</v>
      </c>
      <c r="AO540" s="17">
        <v>0.48231651221974797</v>
      </c>
      <c r="AP540" s="17">
        <v>0.51611809124740404</v>
      </c>
      <c r="AQ540" s="17"/>
      <c r="AR540" s="17">
        <v>0.453671230938341</v>
      </c>
      <c r="AS540" s="17">
        <v>0.49274800888630699</v>
      </c>
      <c r="AT540" s="17"/>
      <c r="AU540" s="17">
        <v>0.43989085872300299</v>
      </c>
      <c r="AV540" s="17">
        <v>0.46982979224937199</v>
      </c>
      <c r="AW540" s="17"/>
      <c r="AX540" s="17">
        <v>0.42938866621904198</v>
      </c>
      <c r="AY540" s="17">
        <v>0.46847133689324799</v>
      </c>
      <c r="AZ540" s="17"/>
      <c r="BA540" s="17">
        <v>0.49259004047688498</v>
      </c>
      <c r="BB540" s="17">
        <v>0.45813114643891401</v>
      </c>
      <c r="BC540" s="17">
        <v>0.41614790058821299</v>
      </c>
      <c r="BD540" s="17"/>
      <c r="BE540" s="17">
        <v>0.46604204247481101</v>
      </c>
      <c r="BF540" s="17">
        <v>0.46561532495241298</v>
      </c>
      <c r="BG540" s="17">
        <v>0.42536487096491199</v>
      </c>
    </row>
    <row r="541" spans="2:59" x14ac:dyDescent="0.3">
      <c r="B541" t="s">
        <v>314</v>
      </c>
      <c r="C541" s="17">
        <v>7.1731376036814704E-2</v>
      </c>
      <c r="D541" s="17">
        <v>7.2733656975185301E-2</v>
      </c>
      <c r="E541" s="17">
        <v>7.1018414503894706E-2</v>
      </c>
      <c r="F541" s="17"/>
      <c r="G541" s="17">
        <v>6.5098711204257406E-2</v>
      </c>
      <c r="H541" s="17">
        <v>7.3106867253518296E-2</v>
      </c>
      <c r="I541" s="17">
        <v>6.3480293448242894E-2</v>
      </c>
      <c r="J541" s="17">
        <v>8.6314214658757799E-2</v>
      </c>
      <c r="K541" s="17"/>
      <c r="L541" s="17">
        <v>6.7551968992676695E-2</v>
      </c>
      <c r="M541" s="17">
        <v>8.0008674480031003E-2</v>
      </c>
      <c r="N541" s="17">
        <v>7.8772968814931094E-2</v>
      </c>
      <c r="O541" s="17">
        <v>6.1591802153668301E-2</v>
      </c>
      <c r="P541" s="17"/>
      <c r="Q541" s="17">
        <v>6.9994435037394095E-2</v>
      </c>
      <c r="R541" s="17">
        <v>7.0943560903510297E-2</v>
      </c>
      <c r="S541" s="17">
        <v>5.8920684719237101E-2</v>
      </c>
      <c r="T541" s="17">
        <v>0.101415738455295</v>
      </c>
      <c r="U541" s="17">
        <v>6.7776143760256105E-2</v>
      </c>
      <c r="V541" s="17">
        <v>4.5093097378270303E-2</v>
      </c>
      <c r="W541" s="17">
        <v>0.121913877028656</v>
      </c>
      <c r="X541" s="17">
        <v>5.4764569959897598E-2</v>
      </c>
      <c r="Y541" s="17">
        <v>5.0721090518032502E-2</v>
      </c>
      <c r="Z541" s="17"/>
      <c r="AA541" s="17">
        <v>0</v>
      </c>
      <c r="AB541" s="17">
        <v>6.5195975304233794E-2</v>
      </c>
      <c r="AC541" s="17">
        <v>7.4124918626475203E-2</v>
      </c>
      <c r="AD541" s="17">
        <v>6.7895039365735405E-2</v>
      </c>
      <c r="AE541" s="17">
        <v>7.15863242866282E-2</v>
      </c>
      <c r="AF541" s="17">
        <v>5.8905477628400003E-2</v>
      </c>
      <c r="AG541" s="17">
        <v>3.2245039230173599E-2</v>
      </c>
      <c r="AH541" s="17">
        <v>0.13925189934377299</v>
      </c>
      <c r="AI541" s="17">
        <v>5.7143728923903597E-2</v>
      </c>
      <c r="AJ541" s="17">
        <v>6.5137610373255703E-2</v>
      </c>
      <c r="AK541" s="17">
        <v>6.8598596781658805E-2</v>
      </c>
      <c r="AL541" s="17">
        <v>8.0161619482289906E-2</v>
      </c>
      <c r="AM541" s="17">
        <v>8.6316540669151703E-2</v>
      </c>
      <c r="AN541" s="17">
        <v>9.7113392706159707E-2</v>
      </c>
      <c r="AO541" s="17">
        <v>5.24910152245169E-2</v>
      </c>
      <c r="AP541" s="17">
        <v>4.7668349888613501E-2</v>
      </c>
      <c r="AQ541" s="17"/>
      <c r="AR541" s="17">
        <v>7.8208590445910706E-2</v>
      </c>
      <c r="AS541" s="17">
        <v>4.8230566432706103E-2</v>
      </c>
      <c r="AT541" s="17"/>
      <c r="AU541" s="17">
        <v>7.0450311668077803E-2</v>
      </c>
      <c r="AV541" s="17">
        <v>7.3868989264542703E-2</v>
      </c>
      <c r="AW541" s="17"/>
      <c r="AX541" s="17">
        <v>0.104208040157645</v>
      </c>
      <c r="AY541" s="17">
        <v>6.3518167200157405E-2</v>
      </c>
      <c r="AZ541" s="17"/>
      <c r="BA541" s="17">
        <v>5.2765695253471002E-2</v>
      </c>
      <c r="BB541" s="17">
        <v>8.0972811019916199E-2</v>
      </c>
      <c r="BC541" s="17">
        <v>8.9300401863406903E-2</v>
      </c>
      <c r="BD541" s="17"/>
      <c r="BE541" s="17">
        <v>6.6836663667315804E-2</v>
      </c>
      <c r="BF541" s="17">
        <v>7.2207731763750199E-2</v>
      </c>
      <c r="BG541" s="17">
        <v>0.10396411131329</v>
      </c>
    </row>
    <row r="542" spans="2:59" x14ac:dyDescent="0.3">
      <c r="B542" t="s">
        <v>83</v>
      </c>
      <c r="C542" s="17">
        <v>5.8554761167716601E-2</v>
      </c>
      <c r="D542" s="17">
        <v>6.6558998846379003E-2</v>
      </c>
      <c r="E542" s="17">
        <v>4.9983800099011801E-2</v>
      </c>
      <c r="F542" s="17"/>
      <c r="G542" s="17">
        <v>7.5211593068282304E-2</v>
      </c>
      <c r="H542" s="17">
        <v>4.9491845416740302E-2</v>
      </c>
      <c r="I542" s="17">
        <v>4.8841518854566598E-2</v>
      </c>
      <c r="J542" s="17">
        <v>6.2680226534243794E-2</v>
      </c>
      <c r="K542" s="17"/>
      <c r="L542" s="17">
        <v>2.5151435533703501E-2</v>
      </c>
      <c r="M542" s="17">
        <v>2.93656513210841E-2</v>
      </c>
      <c r="N542" s="17">
        <v>7.7516216108611494E-2</v>
      </c>
      <c r="O542" s="17">
        <v>0.10829287139633501</v>
      </c>
      <c r="P542" s="17"/>
      <c r="Q542" s="17">
        <v>4.87321093815292E-2</v>
      </c>
      <c r="R542" s="17">
        <v>4.5178914276545197E-2</v>
      </c>
      <c r="S542" s="17">
        <v>8.1264974055317199E-2</v>
      </c>
      <c r="T542" s="17">
        <v>5.8802575372183398E-2</v>
      </c>
      <c r="U542" s="17">
        <v>3.7575873919166301E-2</v>
      </c>
      <c r="V542" s="17">
        <v>7.9707076370188701E-2</v>
      </c>
      <c r="W542" s="17">
        <v>3.4030833697317998E-2</v>
      </c>
      <c r="X542" s="17">
        <v>6.7298251039686799E-2</v>
      </c>
      <c r="Y542" s="17">
        <v>8.3144406881356298E-2</v>
      </c>
      <c r="Z542" s="17"/>
      <c r="AA542" s="17">
        <v>0.22032298773482101</v>
      </c>
      <c r="AB542" s="17">
        <v>0.13129272216644899</v>
      </c>
      <c r="AC542" s="17">
        <v>9.4681232271874194E-2</v>
      </c>
      <c r="AD542" s="17">
        <v>7.4791224246674795E-2</v>
      </c>
      <c r="AE542" s="17">
        <v>8.2894423061878303E-2</v>
      </c>
      <c r="AF542" s="17">
        <v>6.1922597772149202E-2</v>
      </c>
      <c r="AG542" s="17">
        <v>7.3756944405399899E-2</v>
      </c>
      <c r="AH542" s="17">
        <v>3.33094397597513E-2</v>
      </c>
      <c r="AI542" s="17">
        <v>4.3427751882525498E-2</v>
      </c>
      <c r="AJ542" s="17">
        <v>7.1250155168742904E-2</v>
      </c>
      <c r="AK542" s="17">
        <v>4.7455164965195598E-2</v>
      </c>
      <c r="AL542" s="17">
        <v>8.4827446554342299E-3</v>
      </c>
      <c r="AM542" s="17">
        <v>6.1497600737443703E-2</v>
      </c>
      <c r="AN542" s="17">
        <v>2.0731428005603399E-2</v>
      </c>
      <c r="AO542" s="17">
        <v>1.44321560555613E-2</v>
      </c>
      <c r="AP542" s="17">
        <v>2.2718359214714001E-2</v>
      </c>
      <c r="AQ542" s="17"/>
      <c r="AR542" s="17">
        <v>5.9473506686255902E-2</v>
      </c>
      <c r="AS542" s="17">
        <v>5.52213431052389E-2</v>
      </c>
      <c r="AT542" s="17"/>
      <c r="AU542" s="17">
        <v>7.3194605545930505E-2</v>
      </c>
      <c r="AV542" s="17">
        <v>5.0417724199770197E-2</v>
      </c>
      <c r="AW542" s="17"/>
      <c r="AX542" s="17">
        <v>6.3899101985855994E-2</v>
      </c>
      <c r="AY542" s="17">
        <v>5.7595913611180501E-2</v>
      </c>
      <c r="AZ542" s="17"/>
      <c r="BA542" s="17">
        <v>3.7522295612044801E-2</v>
      </c>
      <c r="BB542" s="17">
        <v>7.0431108305208906E-2</v>
      </c>
      <c r="BC542" s="17">
        <v>7.5381665885692895E-2</v>
      </c>
      <c r="BD542" s="17"/>
      <c r="BE542" s="17">
        <v>4.27757140251879E-2</v>
      </c>
      <c r="BF542" s="17">
        <v>8.2485464392188498E-2</v>
      </c>
      <c r="BG542" s="17">
        <v>9.9687809368801006E-2</v>
      </c>
    </row>
    <row r="543" spans="2:59" x14ac:dyDescent="0.3"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</row>
    <row r="544" spans="2:59" x14ac:dyDescent="0.3">
      <c r="B544" s="6" t="s">
        <v>318</v>
      </c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</row>
    <row r="545" spans="2:59" x14ac:dyDescent="0.3">
      <c r="B545" s="24" t="s">
        <v>86</v>
      </c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</row>
    <row r="546" spans="2:59" x14ac:dyDescent="0.3">
      <c r="B546" t="s">
        <v>312</v>
      </c>
      <c r="C546" s="17">
        <v>0.48609339928219703</v>
      </c>
      <c r="D546" s="17">
        <v>0.46851955608004497</v>
      </c>
      <c r="E546" s="17">
        <v>0.50338648858441903</v>
      </c>
      <c r="F546" s="17"/>
      <c r="G546" s="17">
        <v>0.51095723440240504</v>
      </c>
      <c r="H546" s="17">
        <v>0.48107071350394698</v>
      </c>
      <c r="I546" s="17">
        <v>0.48282362969019399</v>
      </c>
      <c r="J546" s="17">
        <v>0.469049545780375</v>
      </c>
      <c r="K546" s="17"/>
      <c r="L546" s="17">
        <v>0.48438883953825701</v>
      </c>
      <c r="M546" s="17">
        <v>0.46080045279242399</v>
      </c>
      <c r="N546" s="17">
        <v>0.47942607102198898</v>
      </c>
      <c r="O546" s="17">
        <v>0.52102442881009403</v>
      </c>
      <c r="P546" s="17"/>
      <c r="Q546" s="17">
        <v>0.42596261966457</v>
      </c>
      <c r="R546" s="17">
        <v>0.48362012846783298</v>
      </c>
      <c r="S546" s="17">
        <v>0.48605149843112699</v>
      </c>
      <c r="T546" s="17">
        <v>0.51933996437545904</v>
      </c>
      <c r="U546" s="17">
        <v>0.50007887193013201</v>
      </c>
      <c r="V546" s="17">
        <v>0.54184445702341599</v>
      </c>
      <c r="W546" s="17">
        <v>0.53701794803679503</v>
      </c>
      <c r="X546" s="17">
        <v>0.47901638006158198</v>
      </c>
      <c r="Y546" s="17">
        <v>0.44578954318967701</v>
      </c>
      <c r="Z546" s="17"/>
      <c r="AA546" s="17">
        <v>0.64502592202341602</v>
      </c>
      <c r="AB546" s="17">
        <v>0.50789051089765003</v>
      </c>
      <c r="AC546" s="17">
        <v>0.55781967279161604</v>
      </c>
      <c r="AD546" s="17">
        <v>0.492393828798461</v>
      </c>
      <c r="AE546" s="17">
        <v>0.46262883544628403</v>
      </c>
      <c r="AF546" s="17">
        <v>0.47204762545708001</v>
      </c>
      <c r="AG546" s="17">
        <v>0.418919655486165</v>
      </c>
      <c r="AH546" s="17">
        <v>0.49365050256254001</v>
      </c>
      <c r="AI546" s="17">
        <v>0.51726077228390499</v>
      </c>
      <c r="AJ546" s="17">
        <v>0.51451595791846405</v>
      </c>
      <c r="AK546" s="17">
        <v>0.48871155053231602</v>
      </c>
      <c r="AL546" s="17">
        <v>0.47995398289549002</v>
      </c>
      <c r="AM546" s="17">
        <v>0.56099076109299195</v>
      </c>
      <c r="AN546" s="17">
        <v>0.48902954522226599</v>
      </c>
      <c r="AO546" s="17">
        <v>0.50986093175310199</v>
      </c>
      <c r="AP546" s="17">
        <v>0.452815200235197</v>
      </c>
      <c r="AQ546" s="17"/>
      <c r="AR546" s="17">
        <v>0.48807456062197302</v>
      </c>
      <c r="AS546" s="17">
        <v>0.47890529456611503</v>
      </c>
      <c r="AT546" s="17"/>
      <c r="AU546" s="17">
        <v>0.491187446935415</v>
      </c>
      <c r="AV546" s="17">
        <v>0.48310776618501899</v>
      </c>
      <c r="AW546" s="17"/>
      <c r="AX546" s="17">
        <v>0.52536550149014805</v>
      </c>
      <c r="AY546" s="17">
        <v>0.47607646784126001</v>
      </c>
      <c r="AZ546" s="17"/>
      <c r="BA546" s="17">
        <v>0.48936641126290897</v>
      </c>
      <c r="BB546" s="17">
        <v>0.45732167878451901</v>
      </c>
      <c r="BC546" s="17">
        <v>0.52741561024748096</v>
      </c>
      <c r="BD546" s="17"/>
      <c r="BE546" s="17">
        <v>0.46857168294728802</v>
      </c>
      <c r="BF546" s="17">
        <v>0.51364445648401802</v>
      </c>
      <c r="BG546" s="17">
        <v>0.52902952523677405</v>
      </c>
    </row>
    <row r="547" spans="2:59" x14ac:dyDescent="0.3">
      <c r="B547" t="s">
        <v>313</v>
      </c>
      <c r="C547" s="17">
        <v>0.441848215396278</v>
      </c>
      <c r="D547" s="17">
        <v>0.45027190068540401</v>
      </c>
      <c r="E547" s="17">
        <v>0.43339369810987899</v>
      </c>
      <c r="F547" s="17"/>
      <c r="G547" s="17">
        <v>0.42128841568166397</v>
      </c>
      <c r="H547" s="17">
        <v>0.46107593489522197</v>
      </c>
      <c r="I547" s="17">
        <v>0.45105193553563799</v>
      </c>
      <c r="J547" s="17">
        <v>0.43229774252009501</v>
      </c>
      <c r="K547" s="17"/>
      <c r="L547" s="17">
        <v>0.45734773780170701</v>
      </c>
      <c r="M547" s="17">
        <v>0.46926780020659897</v>
      </c>
      <c r="N547" s="17">
        <v>0.457123992040953</v>
      </c>
      <c r="O547" s="17">
        <v>0.38211921419358902</v>
      </c>
      <c r="P547" s="17"/>
      <c r="Q547" s="17">
        <v>0.47913983143654898</v>
      </c>
      <c r="R547" s="17">
        <v>0.44699673233897802</v>
      </c>
      <c r="S547" s="17">
        <v>0.43235436160358098</v>
      </c>
      <c r="T547" s="17">
        <v>0.427192147049966</v>
      </c>
      <c r="U547" s="17">
        <v>0.46339166000277798</v>
      </c>
      <c r="V547" s="17">
        <v>0.38933872170977502</v>
      </c>
      <c r="W547" s="17">
        <v>0.388016246216703</v>
      </c>
      <c r="X547" s="17">
        <v>0.45938802279698898</v>
      </c>
      <c r="Y547" s="17">
        <v>0.469606045991599</v>
      </c>
      <c r="Z547" s="17"/>
      <c r="AA547" s="17">
        <v>0.134651090241763</v>
      </c>
      <c r="AB547" s="17">
        <v>0.40004085843487402</v>
      </c>
      <c r="AC547" s="17">
        <v>0.312065674209481</v>
      </c>
      <c r="AD547" s="17">
        <v>0.414722294941269</v>
      </c>
      <c r="AE547" s="17">
        <v>0.452892993475698</v>
      </c>
      <c r="AF547" s="17">
        <v>0.46118771561491401</v>
      </c>
      <c r="AG547" s="17">
        <v>0.510379131291119</v>
      </c>
      <c r="AH547" s="17">
        <v>0.39432510895957101</v>
      </c>
      <c r="AI547" s="17">
        <v>0.42318686603280697</v>
      </c>
      <c r="AJ547" s="17">
        <v>0.41471581835673699</v>
      </c>
      <c r="AK547" s="17">
        <v>0.45307030431134798</v>
      </c>
      <c r="AL547" s="17">
        <v>0.50321877077503896</v>
      </c>
      <c r="AM547" s="17">
        <v>0.36827157502461</v>
      </c>
      <c r="AN547" s="17">
        <v>0.47452876053526</v>
      </c>
      <c r="AO547" s="17">
        <v>0.44913631898059297</v>
      </c>
      <c r="AP547" s="17">
        <v>0.51147053276333099</v>
      </c>
      <c r="AQ547" s="17"/>
      <c r="AR547" s="17">
        <v>0.443354179857191</v>
      </c>
      <c r="AS547" s="17">
        <v>0.43638423322258701</v>
      </c>
      <c r="AT547" s="17"/>
      <c r="AU547" s="17">
        <v>0.43341464330079499</v>
      </c>
      <c r="AV547" s="17">
        <v>0.44750153371313001</v>
      </c>
      <c r="AW547" s="17"/>
      <c r="AX547" s="17">
        <v>0.39490060920062903</v>
      </c>
      <c r="AY547" s="17">
        <v>0.453304278574789</v>
      </c>
      <c r="AZ547" s="17"/>
      <c r="BA547" s="17">
        <v>0.45984242401052899</v>
      </c>
      <c r="BB547" s="17">
        <v>0.45075205822034897</v>
      </c>
      <c r="BC547" s="17">
        <v>0.39633757128694802</v>
      </c>
      <c r="BD547" s="17"/>
      <c r="BE547" s="17">
        <v>0.46504113730004099</v>
      </c>
      <c r="BF547" s="17">
        <v>0.40940183870712599</v>
      </c>
      <c r="BG547" s="17">
        <v>0.373740897643137</v>
      </c>
    </row>
    <row r="548" spans="2:59" x14ac:dyDescent="0.3">
      <c r="B548" t="s">
        <v>314</v>
      </c>
      <c r="C548" s="17">
        <v>3.9354570755227802E-2</v>
      </c>
      <c r="D548" s="17">
        <v>4.1756780381287502E-2</v>
      </c>
      <c r="E548" s="17">
        <v>3.71158576368417E-2</v>
      </c>
      <c r="F548" s="17"/>
      <c r="G548" s="17">
        <v>3.32303449822966E-2</v>
      </c>
      <c r="H548" s="17">
        <v>3.5124465931812801E-2</v>
      </c>
      <c r="I548" s="17">
        <v>3.7405821262616899E-2</v>
      </c>
      <c r="J548" s="17">
        <v>5.24274862530867E-2</v>
      </c>
      <c r="K548" s="17"/>
      <c r="L548" s="17">
        <v>3.61687649022535E-2</v>
      </c>
      <c r="M548" s="17">
        <v>4.2188838353678697E-2</v>
      </c>
      <c r="N548" s="17">
        <v>3.2927671839936903E-2</v>
      </c>
      <c r="O548" s="17">
        <v>4.5581279884508497E-2</v>
      </c>
      <c r="P548" s="17"/>
      <c r="Q548" s="17">
        <v>6.59887178949322E-2</v>
      </c>
      <c r="R548" s="17">
        <v>3.75290755775122E-2</v>
      </c>
      <c r="S548" s="17">
        <v>4.6318914272230803E-2</v>
      </c>
      <c r="T548" s="17">
        <v>2.72450547536787E-2</v>
      </c>
      <c r="U548" s="17">
        <v>1.6497884125652101E-2</v>
      </c>
      <c r="V548" s="17">
        <v>1.5772025578215099E-2</v>
      </c>
      <c r="W548" s="17">
        <v>5.7705588926240003E-2</v>
      </c>
      <c r="X548" s="17">
        <v>4.1230802083469298E-2</v>
      </c>
      <c r="Y548" s="17">
        <v>3.2940978748487303E-2</v>
      </c>
      <c r="Z548" s="17"/>
      <c r="AA548" s="17">
        <v>0</v>
      </c>
      <c r="AB548" s="17">
        <v>3.6114664266399102E-2</v>
      </c>
      <c r="AC548" s="17">
        <v>9.8849325229904306E-2</v>
      </c>
      <c r="AD548" s="17">
        <v>4.3213148272874799E-2</v>
      </c>
      <c r="AE548" s="17">
        <v>3.3109231000971899E-2</v>
      </c>
      <c r="AF548" s="17">
        <v>3.0089869677047298E-2</v>
      </c>
      <c r="AG548" s="17">
        <v>2.9384426495277199E-2</v>
      </c>
      <c r="AH548" s="17">
        <v>8.4050935747336394E-2</v>
      </c>
      <c r="AI548" s="17">
        <v>2.3064333127810598E-2</v>
      </c>
      <c r="AJ548" s="17">
        <v>4.8256888789759901E-2</v>
      </c>
      <c r="AK548" s="17">
        <v>3.7523234681221401E-2</v>
      </c>
      <c r="AL548" s="17">
        <v>8.3445016740364506E-3</v>
      </c>
      <c r="AM548" s="17">
        <v>1.9186500158990399E-2</v>
      </c>
      <c r="AN548" s="17">
        <v>3.6441694242474197E-2</v>
      </c>
      <c r="AO548" s="17">
        <v>1.8106932841487899E-2</v>
      </c>
      <c r="AP548" s="17">
        <v>3.06391853846169E-2</v>
      </c>
      <c r="AQ548" s="17"/>
      <c r="AR548" s="17">
        <v>3.61237692122909E-2</v>
      </c>
      <c r="AS548" s="17">
        <v>5.1076654838564398E-2</v>
      </c>
      <c r="AT548" s="17"/>
      <c r="AU548" s="17">
        <v>4.5837358971318298E-2</v>
      </c>
      <c r="AV548" s="17">
        <v>3.55480879760895E-2</v>
      </c>
      <c r="AW548" s="17"/>
      <c r="AX548" s="17">
        <v>4.8299924130760202E-2</v>
      </c>
      <c r="AY548" s="17">
        <v>3.7057938355646199E-2</v>
      </c>
      <c r="AZ548" s="17"/>
      <c r="BA548" s="17">
        <v>2.94843555663898E-2</v>
      </c>
      <c r="BB548" s="17">
        <v>4.4438582109754897E-2</v>
      </c>
      <c r="BC548" s="17">
        <v>4.8049871555922198E-2</v>
      </c>
      <c r="BD548" s="17"/>
      <c r="BE548" s="17">
        <v>3.8642848290315897E-2</v>
      </c>
      <c r="BF548" s="17">
        <v>3.7495646506452998E-2</v>
      </c>
      <c r="BG548" s="17">
        <v>4.9446301035737397E-2</v>
      </c>
    </row>
    <row r="549" spans="2:59" x14ac:dyDescent="0.3">
      <c r="B549" t="s">
        <v>83</v>
      </c>
      <c r="C549" s="17">
        <v>3.2703814566297798E-2</v>
      </c>
      <c r="D549" s="17">
        <v>3.9451762853263399E-2</v>
      </c>
      <c r="E549" s="17">
        <v>2.6103955668860999E-2</v>
      </c>
      <c r="F549" s="17"/>
      <c r="G549" s="17">
        <v>3.4524004933634299E-2</v>
      </c>
      <c r="H549" s="17">
        <v>2.2728885669017498E-2</v>
      </c>
      <c r="I549" s="17">
        <v>2.8718613511550799E-2</v>
      </c>
      <c r="J549" s="17">
        <v>4.6225225446442898E-2</v>
      </c>
      <c r="K549" s="17"/>
      <c r="L549" s="17">
        <v>2.2094657757781602E-2</v>
      </c>
      <c r="M549" s="17">
        <v>2.7742908647298E-2</v>
      </c>
      <c r="N549" s="17">
        <v>3.0522265097120901E-2</v>
      </c>
      <c r="O549" s="17">
        <v>5.1275077111808197E-2</v>
      </c>
      <c r="P549" s="17"/>
      <c r="Q549" s="17">
        <v>2.8908831003948299E-2</v>
      </c>
      <c r="R549" s="17">
        <v>3.1854063615676699E-2</v>
      </c>
      <c r="S549" s="17">
        <v>3.5275225693060998E-2</v>
      </c>
      <c r="T549" s="17">
        <v>2.6222833820896199E-2</v>
      </c>
      <c r="U549" s="17">
        <v>2.0031583941438599E-2</v>
      </c>
      <c r="V549" s="17">
        <v>5.3044795688594402E-2</v>
      </c>
      <c r="W549" s="17">
        <v>1.7260216820261499E-2</v>
      </c>
      <c r="X549" s="17">
        <v>2.0364795057960301E-2</v>
      </c>
      <c r="Y549" s="17">
        <v>5.16634320702372E-2</v>
      </c>
      <c r="Z549" s="17"/>
      <c r="AA549" s="17">
        <v>0.22032298773482101</v>
      </c>
      <c r="AB549" s="17">
        <v>5.5953966401076798E-2</v>
      </c>
      <c r="AC549" s="17">
        <v>3.1265327768998298E-2</v>
      </c>
      <c r="AD549" s="17">
        <v>4.9670727987395497E-2</v>
      </c>
      <c r="AE549" s="17">
        <v>5.1368940077046003E-2</v>
      </c>
      <c r="AF549" s="17">
        <v>3.6674789250958503E-2</v>
      </c>
      <c r="AG549" s="17">
        <v>4.13167867274392E-2</v>
      </c>
      <c r="AH549" s="17">
        <v>2.79734527305525E-2</v>
      </c>
      <c r="AI549" s="17">
        <v>3.6488028555477899E-2</v>
      </c>
      <c r="AJ549" s="17">
        <v>2.25113349350393E-2</v>
      </c>
      <c r="AK549" s="17">
        <v>2.0694910475114001E-2</v>
      </c>
      <c r="AL549" s="17">
        <v>8.4827446554342299E-3</v>
      </c>
      <c r="AM549" s="17">
        <v>5.15511637234079E-2</v>
      </c>
      <c r="AN549" s="17">
        <v>0</v>
      </c>
      <c r="AO549" s="17">
        <v>2.2895816424817399E-2</v>
      </c>
      <c r="AP549" s="17">
        <v>5.07508161685473E-3</v>
      </c>
      <c r="AQ549" s="17"/>
      <c r="AR549" s="17">
        <v>3.2447490308545698E-2</v>
      </c>
      <c r="AS549" s="17">
        <v>3.3633817372733597E-2</v>
      </c>
      <c r="AT549" s="17"/>
      <c r="AU549" s="17">
        <v>2.9560550792471201E-2</v>
      </c>
      <c r="AV549" s="17">
        <v>3.3842612125761097E-2</v>
      </c>
      <c r="AW549" s="17"/>
      <c r="AX549" s="17">
        <v>3.14339651784626E-2</v>
      </c>
      <c r="AY549" s="17">
        <v>3.3561315228305202E-2</v>
      </c>
      <c r="AZ549" s="17"/>
      <c r="BA549" s="17">
        <v>2.1306809160172201E-2</v>
      </c>
      <c r="BB549" s="17">
        <v>4.74876808853772E-2</v>
      </c>
      <c r="BC549" s="17">
        <v>2.8196946909648801E-2</v>
      </c>
      <c r="BD549" s="17"/>
      <c r="BE549" s="17">
        <v>2.7744331462354301E-2</v>
      </c>
      <c r="BF549" s="17">
        <v>3.9458058302403003E-2</v>
      </c>
      <c r="BG549" s="17">
        <v>4.7783276084352198E-2</v>
      </c>
    </row>
    <row r="550" spans="2:59" x14ac:dyDescent="0.3"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</row>
    <row r="551" spans="2:59" x14ac:dyDescent="0.3">
      <c r="B551" s="6" t="s">
        <v>319</v>
      </c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</row>
    <row r="552" spans="2:59" x14ac:dyDescent="0.3">
      <c r="B552" s="24" t="s">
        <v>86</v>
      </c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</row>
    <row r="553" spans="2:59" x14ac:dyDescent="0.3">
      <c r="B553" t="s">
        <v>312</v>
      </c>
      <c r="C553" s="17">
        <v>0.377350144651458</v>
      </c>
      <c r="D553" s="17">
        <v>0.37736022517443801</v>
      </c>
      <c r="E553" s="17">
        <v>0.377713043570019</v>
      </c>
      <c r="F553" s="17"/>
      <c r="G553" s="17">
        <v>0.38445345949614101</v>
      </c>
      <c r="H553" s="17">
        <v>0.37017467644999302</v>
      </c>
      <c r="I553" s="17">
        <v>0.40079866695866001</v>
      </c>
      <c r="J553" s="17">
        <v>0.35106027222309399</v>
      </c>
      <c r="K553" s="17"/>
      <c r="L553" s="17">
        <v>0.38110968165401998</v>
      </c>
      <c r="M553" s="17">
        <v>0.35430140130441101</v>
      </c>
      <c r="N553" s="17">
        <v>0.37687506477614902</v>
      </c>
      <c r="O553" s="17">
        <v>0.39839472993650499</v>
      </c>
      <c r="P553" s="17"/>
      <c r="Q553" s="17">
        <v>0.39023017310068597</v>
      </c>
      <c r="R553" s="17">
        <v>0.33628288078419499</v>
      </c>
      <c r="S553" s="17">
        <v>0.33919625861387798</v>
      </c>
      <c r="T553" s="17">
        <v>0.36469795289773199</v>
      </c>
      <c r="U553" s="17">
        <v>0.40837067416251699</v>
      </c>
      <c r="V553" s="17">
        <v>0.490373992964518</v>
      </c>
      <c r="W553" s="17">
        <v>0.357671800993066</v>
      </c>
      <c r="X553" s="17">
        <v>0.41643213542313001</v>
      </c>
      <c r="Y553" s="17">
        <v>0.34383586033774799</v>
      </c>
      <c r="Z553" s="17"/>
      <c r="AA553" s="17">
        <v>0.38015502099687098</v>
      </c>
      <c r="AB553" s="17">
        <v>0.433816376274751</v>
      </c>
      <c r="AC553" s="17">
        <v>0.35896828586761098</v>
      </c>
      <c r="AD553" s="17">
        <v>0.31337953925485901</v>
      </c>
      <c r="AE553" s="17">
        <v>0.39379378643591201</v>
      </c>
      <c r="AF553" s="17">
        <v>0.35805075779509099</v>
      </c>
      <c r="AG553" s="17">
        <v>0.32044397307056999</v>
      </c>
      <c r="AH553" s="17">
        <v>0.40104801598558798</v>
      </c>
      <c r="AI553" s="17">
        <v>0.389565964350639</v>
      </c>
      <c r="AJ553" s="17">
        <v>0.45456565847640701</v>
      </c>
      <c r="AK553" s="17">
        <v>0.36457156864986801</v>
      </c>
      <c r="AL553" s="17">
        <v>0.37057530148293299</v>
      </c>
      <c r="AM553" s="17">
        <v>0.41513918683307599</v>
      </c>
      <c r="AN553" s="17">
        <v>0.37006418275084102</v>
      </c>
      <c r="AO553" s="17">
        <v>0.45102396387517202</v>
      </c>
      <c r="AP553" s="17">
        <v>0.366829092683922</v>
      </c>
      <c r="AQ553" s="17"/>
      <c r="AR553" s="17">
        <v>0.37385000143772701</v>
      </c>
      <c r="AS553" s="17">
        <v>0.39004946168155302</v>
      </c>
      <c r="AT553" s="17"/>
      <c r="AU553" s="17">
        <v>0.40980052709375397</v>
      </c>
      <c r="AV553" s="17">
        <v>0.36387063872719699</v>
      </c>
      <c r="AW553" s="17"/>
      <c r="AX553" s="17">
        <v>0.42662434145636502</v>
      </c>
      <c r="AY553" s="17">
        <v>0.36442787236283403</v>
      </c>
      <c r="AZ553" s="17"/>
      <c r="BA553" s="17">
        <v>0.38067189657081002</v>
      </c>
      <c r="BB553" s="17">
        <v>0.36227691304092902</v>
      </c>
      <c r="BC553" s="17">
        <v>0.39623173709354098</v>
      </c>
      <c r="BD553" s="17"/>
      <c r="BE553" s="17">
        <v>0.38368993355840803</v>
      </c>
      <c r="BF553" s="17">
        <v>0.35928216024050902</v>
      </c>
      <c r="BG553" s="17">
        <v>0.38451793795393902</v>
      </c>
    </row>
    <row r="554" spans="2:59" x14ac:dyDescent="0.3">
      <c r="B554" t="s">
        <v>313</v>
      </c>
      <c r="C554" s="17">
        <v>0.47551357294058899</v>
      </c>
      <c r="D554" s="17">
        <v>0.47787645970042603</v>
      </c>
      <c r="E554" s="17">
        <v>0.47301702560820902</v>
      </c>
      <c r="F554" s="17"/>
      <c r="G554" s="17">
        <v>0.48522396422463299</v>
      </c>
      <c r="H554" s="17">
        <v>0.49228210460899202</v>
      </c>
      <c r="I554" s="17">
        <v>0.467046101741034</v>
      </c>
      <c r="J554" s="17">
        <v>0.45737428715872103</v>
      </c>
      <c r="K554" s="17"/>
      <c r="L554" s="17">
        <v>0.50075539433566196</v>
      </c>
      <c r="M554" s="17">
        <v>0.51626188750937296</v>
      </c>
      <c r="N554" s="17">
        <v>0.47041362009786503</v>
      </c>
      <c r="O554" s="17">
        <v>0.40944512460178101</v>
      </c>
      <c r="P554" s="17"/>
      <c r="Q554" s="17">
        <v>0.499709672596304</v>
      </c>
      <c r="R554" s="17">
        <v>0.50674555078653105</v>
      </c>
      <c r="S554" s="17">
        <v>0.46008138971219498</v>
      </c>
      <c r="T554" s="17">
        <v>0.46899054317550298</v>
      </c>
      <c r="U554" s="17">
        <v>0.48017122240563298</v>
      </c>
      <c r="V554" s="17">
        <v>0.37891520927095701</v>
      </c>
      <c r="W554" s="17">
        <v>0.47699696028682298</v>
      </c>
      <c r="X554" s="17">
        <v>0.424798769978593</v>
      </c>
      <c r="Y554" s="17">
        <v>0.51422649616705196</v>
      </c>
      <c r="Z554" s="17"/>
      <c r="AA554" s="17">
        <v>0.39952199126830901</v>
      </c>
      <c r="AB554" s="17">
        <v>0.39535274724622399</v>
      </c>
      <c r="AC554" s="17">
        <v>0.45208122144151702</v>
      </c>
      <c r="AD554" s="17">
        <v>0.477282660864844</v>
      </c>
      <c r="AE554" s="17">
        <v>0.46141530359421101</v>
      </c>
      <c r="AF554" s="17">
        <v>0.46915397948285398</v>
      </c>
      <c r="AG554" s="17">
        <v>0.53695075574331397</v>
      </c>
      <c r="AH554" s="17">
        <v>0.37951916309804601</v>
      </c>
      <c r="AI554" s="17">
        <v>0.47678531145077802</v>
      </c>
      <c r="AJ554" s="17">
        <v>0.41323832438194502</v>
      </c>
      <c r="AK554" s="17">
        <v>0.51034618561587497</v>
      </c>
      <c r="AL554" s="17">
        <v>0.55571436560666299</v>
      </c>
      <c r="AM554" s="17">
        <v>0.42475454698318499</v>
      </c>
      <c r="AN554" s="17">
        <v>0.492069148640358</v>
      </c>
      <c r="AO554" s="17">
        <v>0.498706463863414</v>
      </c>
      <c r="AP554" s="17">
        <v>0.53274915301954595</v>
      </c>
      <c r="AQ554" s="17"/>
      <c r="AR554" s="17">
        <v>0.47542142169615398</v>
      </c>
      <c r="AS554" s="17">
        <v>0.47584791865055998</v>
      </c>
      <c r="AT554" s="17"/>
      <c r="AU554" s="17">
        <v>0.44881818763213099</v>
      </c>
      <c r="AV554" s="17">
        <v>0.48662591414329098</v>
      </c>
      <c r="AW554" s="17"/>
      <c r="AX554" s="17">
        <v>0.434765414188858</v>
      </c>
      <c r="AY554" s="17">
        <v>0.484714270659444</v>
      </c>
      <c r="AZ554" s="17"/>
      <c r="BA554" s="17">
        <v>0.51103243078457505</v>
      </c>
      <c r="BB554" s="17">
        <v>0.457641721530271</v>
      </c>
      <c r="BC554" s="17">
        <v>0.44353170315176699</v>
      </c>
      <c r="BD554" s="17"/>
      <c r="BE554" s="17">
        <v>0.48020257942920302</v>
      </c>
      <c r="BF554" s="17">
        <v>0.48171349582350798</v>
      </c>
      <c r="BG554" s="17">
        <v>0.425977375109789</v>
      </c>
    </row>
    <row r="555" spans="2:59" x14ac:dyDescent="0.3">
      <c r="B555" t="s">
        <v>314</v>
      </c>
      <c r="C555" s="17">
        <v>9.7075511522402805E-2</v>
      </c>
      <c r="D555" s="17">
        <v>9.1821586780545195E-2</v>
      </c>
      <c r="E555" s="17">
        <v>0.10270397385435701</v>
      </c>
      <c r="F555" s="17"/>
      <c r="G555" s="17">
        <v>8.0347722929818302E-2</v>
      </c>
      <c r="H555" s="17">
        <v>0.101457591144995</v>
      </c>
      <c r="I555" s="17">
        <v>9.1485584271077294E-2</v>
      </c>
      <c r="J555" s="17">
        <v>0.115768412082617</v>
      </c>
      <c r="K555" s="17"/>
      <c r="L555" s="17">
        <v>9.4011613840138605E-2</v>
      </c>
      <c r="M555" s="17">
        <v>9.7570370211356297E-2</v>
      </c>
      <c r="N555" s="17">
        <v>8.37221028575557E-2</v>
      </c>
      <c r="O555" s="17">
        <v>0.11180988055285999</v>
      </c>
      <c r="P555" s="17"/>
      <c r="Q555" s="17">
        <v>6.7602941337956607E-2</v>
      </c>
      <c r="R555" s="17">
        <v>9.9316903084747804E-2</v>
      </c>
      <c r="S555" s="17">
        <v>0.13699630421471501</v>
      </c>
      <c r="T555" s="17">
        <v>0.113998056165734</v>
      </c>
      <c r="U555" s="17">
        <v>8.3322165413995702E-2</v>
      </c>
      <c r="V555" s="17">
        <v>8.1027398744564896E-2</v>
      </c>
      <c r="W555" s="17">
        <v>0.11827325728350099</v>
      </c>
      <c r="X555" s="17">
        <v>0.127423383407334</v>
      </c>
      <c r="Y555" s="17">
        <v>7.9335557552660502E-2</v>
      </c>
      <c r="Z555" s="17"/>
      <c r="AA555" s="17">
        <v>0</v>
      </c>
      <c r="AB555" s="17">
        <v>0.11487691007794799</v>
      </c>
      <c r="AC555" s="17">
        <v>5.0532763666537098E-2</v>
      </c>
      <c r="AD555" s="17">
        <v>0.139717481436964</v>
      </c>
      <c r="AE555" s="17">
        <v>7.7276411727675506E-2</v>
      </c>
      <c r="AF555" s="17">
        <v>0.11226944848902801</v>
      </c>
      <c r="AG555" s="17">
        <v>8.3517689969522996E-2</v>
      </c>
      <c r="AH555" s="17">
        <v>0.13736042942743401</v>
      </c>
      <c r="AI555" s="17">
        <v>9.1568862969355097E-2</v>
      </c>
      <c r="AJ555" s="17">
        <v>0.110942096078263</v>
      </c>
      <c r="AK555" s="17">
        <v>9.7924322580819206E-2</v>
      </c>
      <c r="AL555" s="17">
        <v>6.5227588254970006E-2</v>
      </c>
      <c r="AM555" s="17">
        <v>9.8119306702870404E-2</v>
      </c>
      <c r="AN555" s="17">
        <v>0.11549148085864699</v>
      </c>
      <c r="AO555" s="17">
        <v>4.7497868657629401E-2</v>
      </c>
      <c r="AP555" s="17">
        <v>8.2326960573850805E-2</v>
      </c>
      <c r="AQ555" s="17"/>
      <c r="AR555" s="17">
        <v>9.98916325934366E-2</v>
      </c>
      <c r="AS555" s="17">
        <v>8.6857982669328995E-2</v>
      </c>
      <c r="AT555" s="17"/>
      <c r="AU555" s="17">
        <v>8.7578229842760202E-2</v>
      </c>
      <c r="AV555" s="17">
        <v>0.103556229519624</v>
      </c>
      <c r="AW555" s="17"/>
      <c r="AX555" s="17">
        <v>7.7811042629789606E-2</v>
      </c>
      <c r="AY555" s="17">
        <v>0.10337469644639</v>
      </c>
      <c r="AZ555" s="17"/>
      <c r="BA555" s="17">
        <v>8.1346850590132899E-2</v>
      </c>
      <c r="BB555" s="17">
        <v>0.121309287690878</v>
      </c>
      <c r="BC555" s="17">
        <v>8.4603293537422006E-2</v>
      </c>
      <c r="BD555" s="17"/>
      <c r="BE555" s="17">
        <v>9.9689021531425406E-2</v>
      </c>
      <c r="BF555" s="17">
        <v>8.9667880648377399E-2</v>
      </c>
      <c r="BG555" s="17">
        <v>9.9916266193183001E-2</v>
      </c>
    </row>
    <row r="556" spans="2:59" x14ac:dyDescent="0.3">
      <c r="B556" t="s">
        <v>83</v>
      </c>
      <c r="C556" s="17">
        <v>5.0060770885550603E-2</v>
      </c>
      <c r="D556" s="17">
        <v>5.2941728344590801E-2</v>
      </c>
      <c r="E556" s="17">
        <v>4.6565956967415501E-2</v>
      </c>
      <c r="F556" s="17"/>
      <c r="G556" s="17">
        <v>4.9974853349407503E-2</v>
      </c>
      <c r="H556" s="17">
        <v>3.6085627796019301E-2</v>
      </c>
      <c r="I556" s="17">
        <v>4.0669647029228498E-2</v>
      </c>
      <c r="J556" s="17">
        <v>7.5797028535567801E-2</v>
      </c>
      <c r="K556" s="17"/>
      <c r="L556" s="17">
        <v>2.4123310170179199E-2</v>
      </c>
      <c r="M556" s="17">
        <v>3.1866340974860602E-2</v>
      </c>
      <c r="N556" s="17">
        <v>6.8989212268430494E-2</v>
      </c>
      <c r="O556" s="17">
        <v>8.0350264908854094E-2</v>
      </c>
      <c r="P556" s="17"/>
      <c r="Q556" s="17">
        <v>4.2457212965053497E-2</v>
      </c>
      <c r="R556" s="17">
        <v>5.76546653445267E-2</v>
      </c>
      <c r="S556" s="17">
        <v>6.3726047459212301E-2</v>
      </c>
      <c r="T556" s="17">
        <v>5.2313447761031202E-2</v>
      </c>
      <c r="U556" s="17">
        <v>2.8135938017855099E-2</v>
      </c>
      <c r="V556" s="17">
        <v>4.96833990199608E-2</v>
      </c>
      <c r="W556" s="17">
        <v>4.7057981436610698E-2</v>
      </c>
      <c r="X556" s="17">
        <v>3.1345711190943003E-2</v>
      </c>
      <c r="Y556" s="17">
        <v>6.2602085942539507E-2</v>
      </c>
      <c r="Z556" s="17"/>
      <c r="AA556" s="17">
        <v>0.22032298773482101</v>
      </c>
      <c r="AB556" s="17">
        <v>5.5953966401076798E-2</v>
      </c>
      <c r="AC556" s="17">
        <v>0.138417729024335</v>
      </c>
      <c r="AD556" s="17">
        <v>6.9620318443332496E-2</v>
      </c>
      <c r="AE556" s="17">
        <v>6.7514498242202195E-2</v>
      </c>
      <c r="AF556" s="17">
        <v>6.0525814233026998E-2</v>
      </c>
      <c r="AG556" s="17">
        <v>5.9087581216593299E-2</v>
      </c>
      <c r="AH556" s="17">
        <v>8.2072391488930793E-2</v>
      </c>
      <c r="AI556" s="17">
        <v>4.20798612292278E-2</v>
      </c>
      <c r="AJ556" s="17">
        <v>2.12539210633855E-2</v>
      </c>
      <c r="AK556" s="17">
        <v>2.7157923153437499E-2</v>
      </c>
      <c r="AL556" s="17">
        <v>8.4827446554342299E-3</v>
      </c>
      <c r="AM556" s="17">
        <v>6.1986959480867701E-2</v>
      </c>
      <c r="AN556" s="17">
        <v>2.2375187750154301E-2</v>
      </c>
      <c r="AO556" s="17">
        <v>2.7717036037845501E-3</v>
      </c>
      <c r="AP556" s="17">
        <v>1.80947937226811E-2</v>
      </c>
      <c r="AQ556" s="17"/>
      <c r="AR556" s="17">
        <v>5.0836944272682698E-2</v>
      </c>
      <c r="AS556" s="17">
        <v>4.7244636998558902E-2</v>
      </c>
      <c r="AT556" s="17"/>
      <c r="AU556" s="17">
        <v>5.3803055431354399E-2</v>
      </c>
      <c r="AV556" s="17">
        <v>4.5947217609887299E-2</v>
      </c>
      <c r="AW556" s="17"/>
      <c r="AX556" s="17">
        <v>6.0799201724987199E-2</v>
      </c>
      <c r="AY556" s="17">
        <v>4.7483160531331697E-2</v>
      </c>
      <c r="AZ556" s="17"/>
      <c r="BA556" s="17">
        <v>2.6948822054482201E-2</v>
      </c>
      <c r="BB556" s="17">
        <v>5.8772077737923097E-2</v>
      </c>
      <c r="BC556" s="17">
        <v>7.5633266217269998E-2</v>
      </c>
      <c r="BD556" s="17"/>
      <c r="BE556" s="17">
        <v>3.6418465480963599E-2</v>
      </c>
      <c r="BF556" s="17">
        <v>6.9336463287605996E-2</v>
      </c>
      <c r="BG556" s="17">
        <v>8.95884207430898E-2</v>
      </c>
    </row>
    <row r="557" spans="2:59" x14ac:dyDescent="0.3"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</row>
    <row r="558" spans="2:59" x14ac:dyDescent="0.3">
      <c r="B558" s="6" t="s">
        <v>320</v>
      </c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</row>
    <row r="559" spans="2:59" x14ac:dyDescent="0.3">
      <c r="B559" s="24" t="s">
        <v>86</v>
      </c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</row>
    <row r="560" spans="2:59" x14ac:dyDescent="0.3">
      <c r="B560" t="s">
        <v>312</v>
      </c>
      <c r="C560" s="17">
        <v>0.29168563468290998</v>
      </c>
      <c r="D560" s="17">
        <v>0.28858792025270602</v>
      </c>
      <c r="E560" s="17">
        <v>0.29594137365934198</v>
      </c>
      <c r="F560" s="17"/>
      <c r="G560" s="17">
        <v>0.27740820559109802</v>
      </c>
      <c r="H560" s="17">
        <v>0.28354433981477301</v>
      </c>
      <c r="I560" s="17">
        <v>0.312226683241769</v>
      </c>
      <c r="J560" s="17">
        <v>0.29446290443645901</v>
      </c>
      <c r="K560" s="17"/>
      <c r="L560" s="17">
        <v>0.30202119575647202</v>
      </c>
      <c r="M560" s="17">
        <v>0.246578812073737</v>
      </c>
      <c r="N560" s="17">
        <v>0.27994155795258702</v>
      </c>
      <c r="O560" s="17">
        <v>0.33828294050598001</v>
      </c>
      <c r="P560" s="17"/>
      <c r="Q560" s="17">
        <v>0.26275250575028403</v>
      </c>
      <c r="R560" s="17">
        <v>0.24559176143279801</v>
      </c>
      <c r="S560" s="17">
        <v>0.32461272273873398</v>
      </c>
      <c r="T560" s="17">
        <v>0.29279447636598999</v>
      </c>
      <c r="U560" s="17">
        <v>0.346593781063329</v>
      </c>
      <c r="V560" s="17">
        <v>0.38074778195658698</v>
      </c>
      <c r="W560" s="17">
        <v>0.28131897766728398</v>
      </c>
      <c r="X560" s="17">
        <v>0.38066169750615803</v>
      </c>
      <c r="Y560" s="17">
        <v>0.224875932426265</v>
      </c>
      <c r="Z560" s="17"/>
      <c r="AA560" s="17">
        <v>0.44283569170272902</v>
      </c>
      <c r="AB560" s="17">
        <v>0.321134141256952</v>
      </c>
      <c r="AC560" s="17">
        <v>0.31655278102936701</v>
      </c>
      <c r="AD560" s="17">
        <v>0.26672670649821001</v>
      </c>
      <c r="AE560" s="17">
        <v>0.25937666167427897</v>
      </c>
      <c r="AF560" s="17">
        <v>0.36856695647251903</v>
      </c>
      <c r="AG560" s="17">
        <v>0.27540440234228403</v>
      </c>
      <c r="AH560" s="17">
        <v>0.38643866838702501</v>
      </c>
      <c r="AI560" s="17">
        <v>0.26583896122879203</v>
      </c>
      <c r="AJ560" s="17">
        <v>0.30385728360284497</v>
      </c>
      <c r="AK560" s="17">
        <v>0.237925600581403</v>
      </c>
      <c r="AL560" s="17">
        <v>0.25188660030182802</v>
      </c>
      <c r="AM560" s="17">
        <v>0.326434837855553</v>
      </c>
      <c r="AN560" s="17">
        <v>0.28346474321475901</v>
      </c>
      <c r="AO560" s="17">
        <v>0.31627498488801598</v>
      </c>
      <c r="AP560" s="17">
        <v>0.277955324986569</v>
      </c>
      <c r="AQ560" s="17"/>
      <c r="AR560" s="17">
        <v>0.28383101229519198</v>
      </c>
      <c r="AS560" s="17">
        <v>0.32018399425345301</v>
      </c>
      <c r="AT560" s="17"/>
      <c r="AU560" s="17">
        <v>0.314902675179906</v>
      </c>
      <c r="AV560" s="17">
        <v>0.28077719856102701</v>
      </c>
      <c r="AW560" s="17"/>
      <c r="AX560" s="17">
        <v>0.35622916182744302</v>
      </c>
      <c r="AY560" s="17">
        <v>0.27489131834402702</v>
      </c>
      <c r="AZ560" s="17"/>
      <c r="BA560" s="17">
        <v>0.30005588425400198</v>
      </c>
      <c r="BB560" s="17">
        <v>0.26170525296267699</v>
      </c>
      <c r="BC560" s="17">
        <v>0.326204976658371</v>
      </c>
      <c r="BD560" s="17"/>
      <c r="BE560" s="17">
        <v>0.30075409555740801</v>
      </c>
      <c r="BF560" s="17">
        <v>0.268046258930765</v>
      </c>
      <c r="BG560" s="17">
        <v>0.29575725948661402</v>
      </c>
    </row>
    <row r="561" spans="2:59" x14ac:dyDescent="0.3">
      <c r="B561" t="s">
        <v>313</v>
      </c>
      <c r="C561" s="17">
        <v>0.58078842333422098</v>
      </c>
      <c r="D561" s="17">
        <v>0.58776769048187805</v>
      </c>
      <c r="E561" s="17">
        <v>0.57215134033853798</v>
      </c>
      <c r="F561" s="17"/>
      <c r="G561" s="17">
        <v>0.58934854980881601</v>
      </c>
      <c r="H561" s="17">
        <v>0.593748419099141</v>
      </c>
      <c r="I561" s="17">
        <v>0.57695852771468903</v>
      </c>
      <c r="J561" s="17">
        <v>0.55948627989286104</v>
      </c>
      <c r="K561" s="17"/>
      <c r="L561" s="17">
        <v>0.60876354282629497</v>
      </c>
      <c r="M561" s="17">
        <v>0.63289801196326501</v>
      </c>
      <c r="N561" s="17">
        <v>0.57840708084293802</v>
      </c>
      <c r="O561" s="17">
        <v>0.49779864976381699</v>
      </c>
      <c r="P561" s="17"/>
      <c r="Q561" s="17">
        <v>0.60538846440795102</v>
      </c>
      <c r="R561" s="17">
        <v>0.61851294999259798</v>
      </c>
      <c r="S561" s="17">
        <v>0.55627551583745505</v>
      </c>
      <c r="T561" s="17">
        <v>0.57146331405322304</v>
      </c>
      <c r="U561" s="17">
        <v>0.54319422504814796</v>
      </c>
      <c r="V561" s="17">
        <v>0.51002127926696506</v>
      </c>
      <c r="W561" s="17">
        <v>0.57942998660452705</v>
      </c>
      <c r="X561" s="17">
        <v>0.495631785876474</v>
      </c>
      <c r="Y561" s="17">
        <v>0.645185380179782</v>
      </c>
      <c r="Z561" s="17"/>
      <c r="AA561" s="17">
        <v>0.29357227719275703</v>
      </c>
      <c r="AB561" s="17">
        <v>0.56450447439735796</v>
      </c>
      <c r="AC561" s="17">
        <v>0.48355772287794702</v>
      </c>
      <c r="AD561" s="17">
        <v>0.49175872690691802</v>
      </c>
      <c r="AE561" s="17">
        <v>0.63744424443049097</v>
      </c>
      <c r="AF561" s="17">
        <v>0.51635767513119402</v>
      </c>
      <c r="AG561" s="17">
        <v>0.59195487122733703</v>
      </c>
      <c r="AH561" s="17">
        <v>0.44937875748600697</v>
      </c>
      <c r="AI561" s="17">
        <v>0.60606745204688295</v>
      </c>
      <c r="AJ561" s="17">
        <v>0.56791538727427404</v>
      </c>
      <c r="AK561" s="17">
        <v>0.64959186860547602</v>
      </c>
      <c r="AL561" s="17">
        <v>0.67034346066949402</v>
      </c>
      <c r="AM561" s="17">
        <v>0.50551327634389798</v>
      </c>
      <c r="AN561" s="17">
        <v>0.64976477521373499</v>
      </c>
      <c r="AO561" s="17">
        <v>0.61584894456223604</v>
      </c>
      <c r="AP561" s="17">
        <v>0.66303109722606102</v>
      </c>
      <c r="AQ561" s="17"/>
      <c r="AR561" s="17">
        <v>0.58438510170795899</v>
      </c>
      <c r="AS561" s="17">
        <v>0.56773885474965802</v>
      </c>
      <c r="AT561" s="17"/>
      <c r="AU561" s="17">
        <v>0.54479570922977805</v>
      </c>
      <c r="AV561" s="17">
        <v>0.59735422318661202</v>
      </c>
      <c r="AW561" s="17"/>
      <c r="AX561" s="17">
        <v>0.51072764959629202</v>
      </c>
      <c r="AY561" s="17">
        <v>0.597787369791971</v>
      </c>
      <c r="AZ561" s="17"/>
      <c r="BA561" s="17">
        <v>0.61682631250581899</v>
      </c>
      <c r="BB561" s="17">
        <v>0.56323337675454699</v>
      </c>
      <c r="BC561" s="17">
        <v>0.54739593890874705</v>
      </c>
      <c r="BD561" s="17"/>
      <c r="BE561" s="17">
        <v>0.58308320741406705</v>
      </c>
      <c r="BF561" s="17">
        <v>0.59487515504914601</v>
      </c>
      <c r="BG561" s="17">
        <v>0.52556441559842504</v>
      </c>
    </row>
    <row r="562" spans="2:59" x14ac:dyDescent="0.3">
      <c r="B562" t="s">
        <v>314</v>
      </c>
      <c r="C562" s="17">
        <v>7.7780644055607806E-2</v>
      </c>
      <c r="D562" s="17">
        <v>7.3532824628905605E-2</v>
      </c>
      <c r="E562" s="17">
        <v>8.2328459252546393E-2</v>
      </c>
      <c r="F562" s="17"/>
      <c r="G562" s="17">
        <v>8.0311947335549805E-2</v>
      </c>
      <c r="H562" s="17">
        <v>8.4383031904666894E-2</v>
      </c>
      <c r="I562" s="17">
        <v>7.4732382319562293E-2</v>
      </c>
      <c r="J562" s="17">
        <v>7.1962114839351901E-2</v>
      </c>
      <c r="K562" s="17"/>
      <c r="L562" s="17">
        <v>7.1715902670008394E-2</v>
      </c>
      <c r="M562" s="17">
        <v>8.0229689042291594E-2</v>
      </c>
      <c r="N562" s="17">
        <v>6.9587688969903999E-2</v>
      </c>
      <c r="O562" s="17">
        <v>8.9141688336636604E-2</v>
      </c>
      <c r="P562" s="17"/>
      <c r="Q562" s="17">
        <v>8.1646942928575494E-2</v>
      </c>
      <c r="R562" s="17">
        <v>9.4363418938466503E-2</v>
      </c>
      <c r="S562" s="17">
        <v>3.8922923412462902E-2</v>
      </c>
      <c r="T562" s="17">
        <v>7.8408728683857398E-2</v>
      </c>
      <c r="U562" s="17">
        <v>8.4732100737453103E-2</v>
      </c>
      <c r="V562" s="17">
        <v>6.1540280739415802E-2</v>
      </c>
      <c r="W562" s="17">
        <v>9.1321111493446003E-2</v>
      </c>
      <c r="X562" s="17">
        <v>9.6857779952384704E-2</v>
      </c>
      <c r="Y562" s="17">
        <v>7.1913410113357501E-2</v>
      </c>
      <c r="Z562" s="17"/>
      <c r="AA562" s="17">
        <v>4.32690433696932E-2</v>
      </c>
      <c r="AB562" s="17">
        <v>5.8407417944613002E-2</v>
      </c>
      <c r="AC562" s="17">
        <v>8.8070205834532206E-2</v>
      </c>
      <c r="AD562" s="17">
        <v>0.18979959302239299</v>
      </c>
      <c r="AE562" s="17">
        <v>4.8035263112278098E-2</v>
      </c>
      <c r="AF562" s="17">
        <v>6.6830223293969093E-2</v>
      </c>
      <c r="AG562" s="17">
        <v>8.4703544038001802E-2</v>
      </c>
      <c r="AH562" s="17">
        <v>9.4263070631990201E-2</v>
      </c>
      <c r="AI562" s="17">
        <v>7.8888782125032295E-2</v>
      </c>
      <c r="AJ562" s="17">
        <v>6.9494474875571199E-2</v>
      </c>
      <c r="AK562" s="17">
        <v>6.9439386132974595E-2</v>
      </c>
      <c r="AL562" s="17">
        <v>6.9287194373244002E-2</v>
      </c>
      <c r="AM562" s="17">
        <v>9.9056064396827806E-2</v>
      </c>
      <c r="AN562" s="17">
        <v>6.2206760614835301E-2</v>
      </c>
      <c r="AO562" s="17">
        <v>4.4980254124930702E-2</v>
      </c>
      <c r="AP562" s="17">
        <v>4.9822436826262799E-2</v>
      </c>
      <c r="AQ562" s="17"/>
      <c r="AR562" s="17">
        <v>7.9134342976859895E-2</v>
      </c>
      <c r="AS562" s="17">
        <v>7.2869115951032598E-2</v>
      </c>
      <c r="AT562" s="17"/>
      <c r="AU562" s="17">
        <v>9.3098223502013994E-2</v>
      </c>
      <c r="AV562" s="17">
        <v>7.1699355279261703E-2</v>
      </c>
      <c r="AW562" s="17"/>
      <c r="AX562" s="17">
        <v>8.7592345867575097E-2</v>
      </c>
      <c r="AY562" s="17">
        <v>7.6711436288755805E-2</v>
      </c>
      <c r="AZ562" s="17"/>
      <c r="BA562" s="17">
        <v>5.5296113080885598E-2</v>
      </c>
      <c r="BB562" s="17">
        <v>0.104395169923228</v>
      </c>
      <c r="BC562" s="17">
        <v>7.3053904287990495E-2</v>
      </c>
      <c r="BD562" s="17"/>
      <c r="BE562" s="17">
        <v>7.5900031938604395E-2</v>
      </c>
      <c r="BF562" s="17">
        <v>7.24108273116046E-2</v>
      </c>
      <c r="BG562" s="17">
        <v>0.10572997555076399</v>
      </c>
    </row>
    <row r="563" spans="2:59" x14ac:dyDescent="0.3">
      <c r="B563" t="s">
        <v>83</v>
      </c>
      <c r="C563" s="17">
        <v>4.9745297927261199E-2</v>
      </c>
      <c r="D563" s="17">
        <v>5.0111564636510203E-2</v>
      </c>
      <c r="E563" s="17">
        <v>4.9578826749573701E-2</v>
      </c>
      <c r="F563" s="17"/>
      <c r="G563" s="17">
        <v>5.2931297264536402E-2</v>
      </c>
      <c r="H563" s="17">
        <v>3.8324209181419301E-2</v>
      </c>
      <c r="I563" s="17">
        <v>3.6082406723979797E-2</v>
      </c>
      <c r="J563" s="17">
        <v>7.4088700831327695E-2</v>
      </c>
      <c r="K563" s="17"/>
      <c r="L563" s="17">
        <v>1.7499358747224299E-2</v>
      </c>
      <c r="M563" s="17">
        <v>4.0293486920706702E-2</v>
      </c>
      <c r="N563" s="17">
        <v>7.2063672234571094E-2</v>
      </c>
      <c r="O563" s="17">
        <v>7.47767213935666E-2</v>
      </c>
      <c r="P563" s="17"/>
      <c r="Q563" s="17">
        <v>5.0212086913189603E-2</v>
      </c>
      <c r="R563" s="17">
        <v>4.1531869636137399E-2</v>
      </c>
      <c r="S563" s="17">
        <v>8.0188838011348296E-2</v>
      </c>
      <c r="T563" s="17">
        <v>5.7333480896930002E-2</v>
      </c>
      <c r="U563" s="17">
        <v>2.5479893151070399E-2</v>
      </c>
      <c r="V563" s="17">
        <v>4.76906580370315E-2</v>
      </c>
      <c r="W563" s="17">
        <v>4.7929924234743099E-2</v>
      </c>
      <c r="X563" s="17">
        <v>2.6848736664983299E-2</v>
      </c>
      <c r="Y563" s="17">
        <v>5.8025277280596199E-2</v>
      </c>
      <c r="Z563" s="17"/>
      <c r="AA563" s="17">
        <v>0.22032298773482101</v>
      </c>
      <c r="AB563" s="17">
        <v>5.5953966401076798E-2</v>
      </c>
      <c r="AC563" s="17">
        <v>0.111819290258153</v>
      </c>
      <c r="AD563" s="17">
        <v>5.1714973572478902E-2</v>
      </c>
      <c r="AE563" s="17">
        <v>5.5143830782952298E-2</v>
      </c>
      <c r="AF563" s="17">
        <v>4.8245145102318303E-2</v>
      </c>
      <c r="AG563" s="17">
        <v>4.7937182392377202E-2</v>
      </c>
      <c r="AH563" s="17">
        <v>6.9919503494977997E-2</v>
      </c>
      <c r="AI563" s="17">
        <v>4.9204804599293502E-2</v>
      </c>
      <c r="AJ563" s="17">
        <v>5.8732854247310097E-2</v>
      </c>
      <c r="AK563" s="17">
        <v>4.3043144680146903E-2</v>
      </c>
      <c r="AL563" s="17">
        <v>8.4827446554342299E-3</v>
      </c>
      <c r="AM563" s="17">
        <v>6.8995821403721194E-2</v>
      </c>
      <c r="AN563" s="17">
        <v>4.5637209566712104E-3</v>
      </c>
      <c r="AO563" s="17">
        <v>2.2895816424817399E-2</v>
      </c>
      <c r="AP563" s="17">
        <v>9.1911409611074892E-3</v>
      </c>
      <c r="AQ563" s="17"/>
      <c r="AR563" s="17">
        <v>5.2649543019989101E-2</v>
      </c>
      <c r="AS563" s="17">
        <v>3.9208035045856897E-2</v>
      </c>
      <c r="AT563" s="17"/>
      <c r="AU563" s="17">
        <v>4.7203392088301599E-2</v>
      </c>
      <c r="AV563" s="17">
        <v>5.0169222973099503E-2</v>
      </c>
      <c r="AW563" s="17"/>
      <c r="AX563" s="17">
        <v>4.5450842708690098E-2</v>
      </c>
      <c r="AY563" s="17">
        <v>5.0609875575245399E-2</v>
      </c>
      <c r="AZ563" s="17"/>
      <c r="BA563" s="17">
        <v>2.7821690159293901E-2</v>
      </c>
      <c r="BB563" s="17">
        <v>7.0666200359548403E-2</v>
      </c>
      <c r="BC563" s="17">
        <v>5.3345180144891001E-2</v>
      </c>
      <c r="BD563" s="17"/>
      <c r="BE563" s="17">
        <v>4.0262665089920699E-2</v>
      </c>
      <c r="BF563" s="17">
        <v>6.4667758708484999E-2</v>
      </c>
      <c r="BG563" s="17">
        <v>7.2948349364197099E-2</v>
      </c>
    </row>
    <row r="564" spans="2:59" x14ac:dyDescent="0.3"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</row>
    <row r="565" spans="2:59" x14ac:dyDescent="0.3">
      <c r="B565" s="6" t="s">
        <v>321</v>
      </c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</row>
    <row r="566" spans="2:59" x14ac:dyDescent="0.3">
      <c r="B566" s="24" t="s">
        <v>86</v>
      </c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</row>
    <row r="567" spans="2:59" x14ac:dyDescent="0.3">
      <c r="B567" t="s">
        <v>312</v>
      </c>
      <c r="C567" s="17">
        <v>0.479008934036662</v>
      </c>
      <c r="D567" s="17">
        <v>0.46365272309330302</v>
      </c>
      <c r="E567" s="17">
        <v>0.49510497067029802</v>
      </c>
      <c r="F567" s="17"/>
      <c r="G567" s="17">
        <v>0.49423947984396199</v>
      </c>
      <c r="H567" s="17">
        <v>0.481077598015478</v>
      </c>
      <c r="I567" s="17">
        <v>0.46708637240541401</v>
      </c>
      <c r="J567" s="17">
        <v>0.47325173895387901</v>
      </c>
      <c r="K567" s="17"/>
      <c r="L567" s="17">
        <v>0.50147492058429699</v>
      </c>
      <c r="M567" s="17">
        <v>0.46517887920663897</v>
      </c>
      <c r="N567" s="17">
        <v>0.46158249015943598</v>
      </c>
      <c r="O567" s="17">
        <v>0.483439485931907</v>
      </c>
      <c r="P567" s="17"/>
      <c r="Q567" s="17">
        <v>0.46326161292784601</v>
      </c>
      <c r="R567" s="17">
        <v>0.469045508390801</v>
      </c>
      <c r="S567" s="17">
        <v>0.44833467822366802</v>
      </c>
      <c r="T567" s="17">
        <v>0.46210579160423998</v>
      </c>
      <c r="U567" s="17">
        <v>0.50131805405949703</v>
      </c>
      <c r="V567" s="17">
        <v>0.58826265407851097</v>
      </c>
      <c r="W567" s="17">
        <v>0.48443351002163199</v>
      </c>
      <c r="X567" s="17">
        <v>0.53673955346496405</v>
      </c>
      <c r="Y567" s="17">
        <v>0.42262553292017702</v>
      </c>
      <c r="Z567" s="17"/>
      <c r="AA567" s="17">
        <v>0.77967701226517905</v>
      </c>
      <c r="AB567" s="17">
        <v>0.52451348853297997</v>
      </c>
      <c r="AC567" s="17">
        <v>0.47968628104803601</v>
      </c>
      <c r="AD567" s="17">
        <v>0.45590083620543098</v>
      </c>
      <c r="AE567" s="17">
        <v>0.50688190194986404</v>
      </c>
      <c r="AF567" s="17">
        <v>0.43686314540328902</v>
      </c>
      <c r="AG567" s="17">
        <v>0.35719188415041098</v>
      </c>
      <c r="AH567" s="17">
        <v>0.49949647137638697</v>
      </c>
      <c r="AI567" s="17">
        <v>0.51249269923111995</v>
      </c>
      <c r="AJ567" s="17">
        <v>0.48322470729712202</v>
      </c>
      <c r="AK567" s="17">
        <v>0.49181936165215601</v>
      </c>
      <c r="AL567" s="17">
        <v>0.45291833495918299</v>
      </c>
      <c r="AM567" s="17">
        <v>0.536944408471829</v>
      </c>
      <c r="AN567" s="17">
        <v>0.49550404606579801</v>
      </c>
      <c r="AO567" s="17">
        <v>0.52507270258897998</v>
      </c>
      <c r="AP567" s="17">
        <v>0.51028882167240897</v>
      </c>
      <c r="AQ567" s="17"/>
      <c r="AR567" s="17">
        <v>0.47303277847431402</v>
      </c>
      <c r="AS567" s="17">
        <v>0.50069178798666203</v>
      </c>
      <c r="AT567" s="17"/>
      <c r="AU567" s="17">
        <v>0.49503356166405099</v>
      </c>
      <c r="AV567" s="17">
        <v>0.47053034477024303</v>
      </c>
      <c r="AW567" s="17"/>
      <c r="AX567" s="17">
        <v>0.50868714604647902</v>
      </c>
      <c r="AY567" s="17">
        <v>0.47020441899343002</v>
      </c>
      <c r="AZ567" s="17"/>
      <c r="BA567" s="17">
        <v>0.48520615788254701</v>
      </c>
      <c r="BB567" s="17">
        <v>0.47016356033911599</v>
      </c>
      <c r="BC567" s="17">
        <v>0.48277585989228999</v>
      </c>
      <c r="BD567" s="17"/>
      <c r="BE567" s="17">
        <v>0.47502133045448802</v>
      </c>
      <c r="BF567" s="17">
        <v>0.48845837533691699</v>
      </c>
      <c r="BG567" s="17">
        <v>0.47986835706706399</v>
      </c>
    </row>
    <row r="568" spans="2:59" x14ac:dyDescent="0.3">
      <c r="B568" t="s">
        <v>313</v>
      </c>
      <c r="C568" s="17">
        <v>0.41847831614089598</v>
      </c>
      <c r="D568" s="17">
        <v>0.43059885856574098</v>
      </c>
      <c r="E568" s="17">
        <v>0.40519983714143598</v>
      </c>
      <c r="F568" s="17"/>
      <c r="G568" s="17">
        <v>0.410232784656687</v>
      </c>
      <c r="H568" s="17">
        <v>0.42982696826365802</v>
      </c>
      <c r="I568" s="17">
        <v>0.44372626533475501</v>
      </c>
      <c r="J568" s="17">
        <v>0.387584889291269</v>
      </c>
      <c r="K568" s="17"/>
      <c r="L568" s="17">
        <v>0.41365696615894199</v>
      </c>
      <c r="M568" s="17">
        <v>0.44164891992152699</v>
      </c>
      <c r="N568" s="17">
        <v>0.42668592241353698</v>
      </c>
      <c r="O568" s="17">
        <v>0.39323890780950299</v>
      </c>
      <c r="P568" s="17"/>
      <c r="Q568" s="17">
        <v>0.43580214401726902</v>
      </c>
      <c r="R568" s="17">
        <v>0.441051989125399</v>
      </c>
      <c r="S568" s="17">
        <v>0.41875208237422801</v>
      </c>
      <c r="T568" s="17">
        <v>0.46480709780246798</v>
      </c>
      <c r="U568" s="17">
        <v>0.417617245635857</v>
      </c>
      <c r="V568" s="17">
        <v>0.31887530463149399</v>
      </c>
      <c r="W568" s="17">
        <v>0.39203678365516498</v>
      </c>
      <c r="X568" s="17">
        <v>0.36138492693490898</v>
      </c>
      <c r="Y568" s="17">
        <v>0.44954295792330901</v>
      </c>
      <c r="Z568" s="17"/>
      <c r="AA568" s="17">
        <v>0</v>
      </c>
      <c r="AB568" s="17">
        <v>0.42375560367158899</v>
      </c>
      <c r="AC568" s="17">
        <v>0.343553016221879</v>
      </c>
      <c r="AD568" s="17">
        <v>0.32552561549217202</v>
      </c>
      <c r="AE568" s="17">
        <v>0.39521420251422001</v>
      </c>
      <c r="AF568" s="17">
        <v>0.46146830888643797</v>
      </c>
      <c r="AG568" s="17">
        <v>0.57234571261038003</v>
      </c>
      <c r="AH568" s="17">
        <v>0.398460823740447</v>
      </c>
      <c r="AI568" s="17">
        <v>0.42080028228871302</v>
      </c>
      <c r="AJ568" s="17">
        <v>0.41320364540834698</v>
      </c>
      <c r="AK568" s="17">
        <v>0.42660063162675199</v>
      </c>
      <c r="AL568" s="17">
        <v>0.475124368500074</v>
      </c>
      <c r="AM568" s="17">
        <v>0.34565729932898398</v>
      </c>
      <c r="AN568" s="17">
        <v>0.404205951345397</v>
      </c>
      <c r="AO568" s="17">
        <v>0.38722295652121203</v>
      </c>
      <c r="AP568" s="17">
        <v>0.42778068949379799</v>
      </c>
      <c r="AQ568" s="17"/>
      <c r="AR568" s="17">
        <v>0.42534555945599101</v>
      </c>
      <c r="AS568" s="17">
        <v>0.39356239280408001</v>
      </c>
      <c r="AT568" s="17"/>
      <c r="AU568" s="17">
        <v>0.40867474491248601</v>
      </c>
      <c r="AV568" s="17">
        <v>0.424846236678453</v>
      </c>
      <c r="AW568" s="17"/>
      <c r="AX568" s="17">
        <v>0.392857402922559</v>
      </c>
      <c r="AY568" s="17">
        <v>0.42721799554988499</v>
      </c>
      <c r="AZ568" s="17"/>
      <c r="BA568" s="17">
        <v>0.43104740965834598</v>
      </c>
      <c r="BB568" s="17">
        <v>0.413776864712945</v>
      </c>
      <c r="BC568" s="17">
        <v>0.40451223095361399</v>
      </c>
      <c r="BD568" s="17"/>
      <c r="BE568" s="17">
        <v>0.427702523618329</v>
      </c>
      <c r="BF568" s="17">
        <v>0.409143282833971</v>
      </c>
      <c r="BG568" s="17">
        <v>0.38138549854714798</v>
      </c>
    </row>
    <row r="569" spans="2:59" x14ac:dyDescent="0.3">
      <c r="B569" t="s">
        <v>314</v>
      </c>
      <c r="C569" s="17">
        <v>6.1710410092861698E-2</v>
      </c>
      <c r="D569" s="17">
        <v>5.6298564389784103E-2</v>
      </c>
      <c r="E569" s="17">
        <v>6.7355017628368499E-2</v>
      </c>
      <c r="F569" s="17"/>
      <c r="G569" s="17">
        <v>5.28771874925325E-2</v>
      </c>
      <c r="H569" s="17">
        <v>5.62706113951216E-2</v>
      </c>
      <c r="I569" s="17">
        <v>5.7301577263773301E-2</v>
      </c>
      <c r="J569" s="17">
        <v>8.1619397128428403E-2</v>
      </c>
      <c r="K569" s="17"/>
      <c r="L569" s="17">
        <v>6.8520014682774494E-2</v>
      </c>
      <c r="M569" s="17">
        <v>6.3298187681707599E-2</v>
      </c>
      <c r="N569" s="17">
        <v>4.7012405262950203E-2</v>
      </c>
      <c r="O569" s="17">
        <v>6.5779208278221396E-2</v>
      </c>
      <c r="P569" s="17"/>
      <c r="Q569" s="17">
        <v>6.6157940986329697E-2</v>
      </c>
      <c r="R569" s="17">
        <v>5.5844541920704302E-2</v>
      </c>
      <c r="S569" s="17">
        <v>8.0677434754705402E-2</v>
      </c>
      <c r="T569" s="17">
        <v>3.42643687318391E-2</v>
      </c>
      <c r="U569" s="17">
        <v>5.9096584657194098E-2</v>
      </c>
      <c r="V569" s="17">
        <v>3.6662673223538403E-2</v>
      </c>
      <c r="W569" s="17">
        <v>6.9461866053954505E-2</v>
      </c>
      <c r="X569" s="17">
        <v>7.9963699216852896E-2</v>
      </c>
      <c r="Y569" s="17">
        <v>8.0201202176972797E-2</v>
      </c>
      <c r="Z569" s="17"/>
      <c r="AA569" s="17">
        <v>0</v>
      </c>
      <c r="AB569" s="17">
        <v>1.6424995344328699E-2</v>
      </c>
      <c r="AC569" s="17">
        <v>0.105346930762882</v>
      </c>
      <c r="AD569" s="17">
        <v>0.12923105521827399</v>
      </c>
      <c r="AE569" s="17">
        <v>5.5785904219793299E-2</v>
      </c>
      <c r="AF569" s="17">
        <v>4.9018737256078498E-2</v>
      </c>
      <c r="AG569" s="17">
        <v>2.8471247531295499E-2</v>
      </c>
      <c r="AH569" s="17">
        <v>5.5764643544346203E-2</v>
      </c>
      <c r="AI569" s="17">
        <v>2.8921899739322399E-2</v>
      </c>
      <c r="AJ569" s="17">
        <v>7.4579775491884007E-2</v>
      </c>
      <c r="AK569" s="17">
        <v>6.8373021961829594E-2</v>
      </c>
      <c r="AL569" s="17">
        <v>6.3474551885308206E-2</v>
      </c>
      <c r="AM569" s="17">
        <v>6.5603218531211593E-2</v>
      </c>
      <c r="AN569" s="17">
        <v>8.4819044168803495E-2</v>
      </c>
      <c r="AO569" s="17">
        <v>4.4465843598906603E-2</v>
      </c>
      <c r="AP569" s="17">
        <v>5.4705699522529801E-2</v>
      </c>
      <c r="AQ569" s="17"/>
      <c r="AR569" s="17">
        <v>5.9729542935492999E-2</v>
      </c>
      <c r="AS569" s="17">
        <v>6.8897447448145202E-2</v>
      </c>
      <c r="AT569" s="17"/>
      <c r="AU569" s="17">
        <v>5.6358225653854697E-2</v>
      </c>
      <c r="AV569" s="17">
        <v>6.4835121399010903E-2</v>
      </c>
      <c r="AW569" s="17"/>
      <c r="AX569" s="17">
        <v>6.3285346386677196E-2</v>
      </c>
      <c r="AY569" s="17">
        <v>6.05425747165836E-2</v>
      </c>
      <c r="AZ569" s="17"/>
      <c r="BA569" s="17">
        <v>5.4923949608189603E-2</v>
      </c>
      <c r="BB569" s="17">
        <v>6.7117760715839303E-2</v>
      </c>
      <c r="BC569" s="17">
        <v>6.4568969653873001E-2</v>
      </c>
      <c r="BD569" s="17"/>
      <c r="BE569" s="17">
        <v>6.0254615476871901E-2</v>
      </c>
      <c r="BF569" s="17">
        <v>5.6045669552219998E-2</v>
      </c>
      <c r="BG569" s="17">
        <v>8.7573034882034106E-2</v>
      </c>
    </row>
    <row r="570" spans="2:59" x14ac:dyDescent="0.3">
      <c r="B570" t="s">
        <v>83</v>
      </c>
      <c r="C570" s="17">
        <v>4.0802339729580903E-2</v>
      </c>
      <c r="D570" s="17">
        <v>4.94498539511719E-2</v>
      </c>
      <c r="E570" s="17">
        <v>3.2340174559897399E-2</v>
      </c>
      <c r="F570" s="17"/>
      <c r="G570" s="17">
        <v>4.2650548006818299E-2</v>
      </c>
      <c r="H570" s="17">
        <v>3.2824822325742999E-2</v>
      </c>
      <c r="I570" s="17">
        <v>3.1885784996057299E-2</v>
      </c>
      <c r="J570" s="17">
        <v>5.75439746264233E-2</v>
      </c>
      <c r="K570" s="17"/>
      <c r="L570" s="17">
        <v>1.6348098573986398E-2</v>
      </c>
      <c r="M570" s="17">
        <v>2.9874013190126399E-2</v>
      </c>
      <c r="N570" s="17">
        <v>6.4719182164076794E-2</v>
      </c>
      <c r="O570" s="17">
        <v>5.75423979803684E-2</v>
      </c>
      <c r="P570" s="17"/>
      <c r="Q570" s="17">
        <v>3.4778302068554999E-2</v>
      </c>
      <c r="R570" s="17">
        <v>3.4057960563095499E-2</v>
      </c>
      <c r="S570" s="17">
        <v>5.2235804647398902E-2</v>
      </c>
      <c r="T570" s="17">
        <v>3.8822741861453E-2</v>
      </c>
      <c r="U570" s="17">
        <v>2.1968115647451401E-2</v>
      </c>
      <c r="V570" s="17">
        <v>5.6199368066456597E-2</v>
      </c>
      <c r="W570" s="17">
        <v>5.4067840269248803E-2</v>
      </c>
      <c r="X570" s="17">
        <v>2.1911820383273401E-2</v>
      </c>
      <c r="Y570" s="17">
        <v>4.7630306979541903E-2</v>
      </c>
      <c r="Z570" s="17"/>
      <c r="AA570" s="17">
        <v>0.22032298773482101</v>
      </c>
      <c r="AB570" s="17">
        <v>3.5305912451102199E-2</v>
      </c>
      <c r="AC570" s="17">
        <v>7.1413771967203596E-2</v>
      </c>
      <c r="AD570" s="17">
        <v>8.9342493084122607E-2</v>
      </c>
      <c r="AE570" s="17">
        <v>4.2117991316123003E-2</v>
      </c>
      <c r="AF570" s="17">
        <v>5.2649808454194501E-2</v>
      </c>
      <c r="AG570" s="17">
        <v>4.1991155707912897E-2</v>
      </c>
      <c r="AH570" s="17">
        <v>4.62780613388203E-2</v>
      </c>
      <c r="AI570" s="17">
        <v>3.7785118740843997E-2</v>
      </c>
      <c r="AJ570" s="17">
        <v>2.8991871802647201E-2</v>
      </c>
      <c r="AK570" s="17">
        <v>1.3206984759262399E-2</v>
      </c>
      <c r="AL570" s="17">
        <v>8.4827446554342299E-3</v>
      </c>
      <c r="AM570" s="17">
        <v>5.1795073667975797E-2</v>
      </c>
      <c r="AN570" s="17">
        <v>1.5470958420001501E-2</v>
      </c>
      <c r="AO570" s="17">
        <v>4.32384972909012E-2</v>
      </c>
      <c r="AP570" s="17">
        <v>7.2247893112640004E-3</v>
      </c>
      <c r="AQ570" s="17"/>
      <c r="AR570" s="17">
        <v>4.1892119134201503E-2</v>
      </c>
      <c r="AS570" s="17">
        <v>3.6848371761112698E-2</v>
      </c>
      <c r="AT570" s="17"/>
      <c r="AU570" s="17">
        <v>3.9933467769608599E-2</v>
      </c>
      <c r="AV570" s="17">
        <v>3.9788297152292602E-2</v>
      </c>
      <c r="AW570" s="17"/>
      <c r="AX570" s="17">
        <v>3.5170104644284897E-2</v>
      </c>
      <c r="AY570" s="17">
        <v>4.2035010740101797E-2</v>
      </c>
      <c r="AZ570" s="17"/>
      <c r="BA570" s="17">
        <v>2.88224828509175E-2</v>
      </c>
      <c r="BB570" s="17">
        <v>4.8941814232099597E-2</v>
      </c>
      <c r="BC570" s="17">
        <v>4.81429395002234E-2</v>
      </c>
      <c r="BD570" s="17"/>
      <c r="BE570" s="17">
        <v>3.7021530450311299E-2</v>
      </c>
      <c r="BF570" s="17">
        <v>4.63526722768925E-2</v>
      </c>
      <c r="BG570" s="17">
        <v>5.1173109503753797E-2</v>
      </c>
    </row>
    <row r="571" spans="2:59" x14ac:dyDescent="0.3"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</row>
    <row r="572" spans="2:59" x14ac:dyDescent="0.3">
      <c r="B572" s="6" t="s">
        <v>322</v>
      </c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</row>
    <row r="573" spans="2:59" x14ac:dyDescent="0.3">
      <c r="B573" s="24" t="s">
        <v>86</v>
      </c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</row>
    <row r="574" spans="2:59" x14ac:dyDescent="0.3">
      <c r="B574" t="s">
        <v>312</v>
      </c>
      <c r="C574" s="17">
        <v>0.339332294216943</v>
      </c>
      <c r="D574" s="17">
        <v>0.32521909246582997</v>
      </c>
      <c r="E574" s="17">
        <v>0.35363017149796899</v>
      </c>
      <c r="F574" s="17"/>
      <c r="G574" s="17">
        <v>0.33209550177985803</v>
      </c>
      <c r="H574" s="17">
        <v>0.34841458568065797</v>
      </c>
      <c r="I574" s="17">
        <v>0.35517533101082099</v>
      </c>
      <c r="J574" s="17">
        <v>0.320109170845154</v>
      </c>
      <c r="K574" s="17"/>
      <c r="L574" s="17">
        <v>0.34784068384536998</v>
      </c>
      <c r="M574" s="17">
        <v>0.31082011867586201</v>
      </c>
      <c r="N574" s="17">
        <v>0.32412691141156202</v>
      </c>
      <c r="O574" s="17">
        <v>0.37381528986631002</v>
      </c>
      <c r="P574" s="17"/>
      <c r="Q574" s="17">
        <v>0.30476854894878302</v>
      </c>
      <c r="R574" s="17">
        <v>0.29499234547650999</v>
      </c>
      <c r="S574" s="17">
        <v>0.38874064293452298</v>
      </c>
      <c r="T574" s="17">
        <v>0.37837861240102499</v>
      </c>
      <c r="U574" s="17">
        <v>0.35566521374676902</v>
      </c>
      <c r="V574" s="17">
        <v>0.41832836487646202</v>
      </c>
      <c r="W574" s="17">
        <v>0.33342178323899602</v>
      </c>
      <c r="X574" s="17">
        <v>0.382270365429767</v>
      </c>
      <c r="Y574" s="17">
        <v>0.28122136141276199</v>
      </c>
      <c r="Z574" s="17"/>
      <c r="AA574" s="17">
        <v>0.40539977497044699</v>
      </c>
      <c r="AB574" s="17">
        <v>0.34855151312523402</v>
      </c>
      <c r="AC574" s="17">
        <v>0.40922051296748102</v>
      </c>
      <c r="AD574" s="17">
        <v>0.29534822111916198</v>
      </c>
      <c r="AE574" s="17">
        <v>0.31850249230825101</v>
      </c>
      <c r="AF574" s="17">
        <v>0.39526145799123402</v>
      </c>
      <c r="AG574" s="17">
        <v>0.277600094261786</v>
      </c>
      <c r="AH574" s="17">
        <v>0.377045501964203</v>
      </c>
      <c r="AI574" s="17">
        <v>0.34827542784063398</v>
      </c>
      <c r="AJ574" s="17">
        <v>0.357879817703039</v>
      </c>
      <c r="AK574" s="17">
        <v>0.32109226231281102</v>
      </c>
      <c r="AL574" s="17">
        <v>0.30447062756175702</v>
      </c>
      <c r="AM574" s="17">
        <v>0.384840686850356</v>
      </c>
      <c r="AN574" s="17">
        <v>0.35162077483530302</v>
      </c>
      <c r="AO574" s="17">
        <v>0.34274846789435198</v>
      </c>
      <c r="AP574" s="17">
        <v>0.34160858140316702</v>
      </c>
      <c r="AQ574" s="17"/>
      <c r="AR574" s="17">
        <v>0.340178159973056</v>
      </c>
      <c r="AS574" s="17">
        <v>0.33626330053701398</v>
      </c>
      <c r="AT574" s="17"/>
      <c r="AU574" s="17">
        <v>0.376116921966825</v>
      </c>
      <c r="AV574" s="17">
        <v>0.32134780336740099</v>
      </c>
      <c r="AW574" s="17"/>
      <c r="AX574" s="17">
        <v>0.39576466948376299</v>
      </c>
      <c r="AY574" s="17">
        <v>0.32528424027599401</v>
      </c>
      <c r="AZ574" s="17"/>
      <c r="BA574" s="17">
        <v>0.35965787566136798</v>
      </c>
      <c r="BB574" s="17">
        <v>0.315652978368691</v>
      </c>
      <c r="BC574" s="17">
        <v>0.34298548188609501</v>
      </c>
      <c r="BD574" s="17"/>
      <c r="BE574" s="17">
        <v>0.36030098282365097</v>
      </c>
      <c r="BF574" s="17">
        <v>0.29636970682776598</v>
      </c>
      <c r="BG574" s="17">
        <v>0.31595666151693202</v>
      </c>
    </row>
    <row r="575" spans="2:59" x14ac:dyDescent="0.3">
      <c r="B575" t="s">
        <v>313</v>
      </c>
      <c r="C575" s="17">
        <v>0.50925608591008298</v>
      </c>
      <c r="D575" s="17">
        <v>0.52362124157086298</v>
      </c>
      <c r="E575" s="17">
        <v>0.494101645440649</v>
      </c>
      <c r="F575" s="17"/>
      <c r="G575" s="17">
        <v>0.50536046143645796</v>
      </c>
      <c r="H575" s="17">
        <v>0.51146989609039495</v>
      </c>
      <c r="I575" s="17">
        <v>0.49956411615066099</v>
      </c>
      <c r="J575" s="17">
        <v>0.51964924161925796</v>
      </c>
      <c r="K575" s="17"/>
      <c r="L575" s="17">
        <v>0.54005152415221702</v>
      </c>
      <c r="M575" s="17">
        <v>0.55333503096127601</v>
      </c>
      <c r="N575" s="17">
        <v>0.50083215100062595</v>
      </c>
      <c r="O575" s="17">
        <v>0.43673623341406798</v>
      </c>
      <c r="P575" s="17"/>
      <c r="Q575" s="17">
        <v>0.567693372524401</v>
      </c>
      <c r="R575" s="17">
        <v>0.56127326395030896</v>
      </c>
      <c r="S575" s="17">
        <v>0.421446173124295</v>
      </c>
      <c r="T575" s="17">
        <v>0.47591214006899701</v>
      </c>
      <c r="U575" s="17">
        <v>0.49223981138281198</v>
      </c>
      <c r="V575" s="17">
        <v>0.44800184601961701</v>
      </c>
      <c r="W575" s="17">
        <v>0.48799767605785099</v>
      </c>
      <c r="X575" s="17">
        <v>0.47357747879446799</v>
      </c>
      <c r="Y575" s="17">
        <v>0.558276229226076</v>
      </c>
      <c r="Z575" s="17"/>
      <c r="AA575" s="17">
        <v>0.26659265884018901</v>
      </c>
      <c r="AB575" s="17">
        <v>0.46792667640156099</v>
      </c>
      <c r="AC575" s="17">
        <v>0.382170499762858</v>
      </c>
      <c r="AD575" s="17">
        <v>0.41617713884885599</v>
      </c>
      <c r="AE575" s="17">
        <v>0.56927070702278004</v>
      </c>
      <c r="AF575" s="17">
        <v>0.46052396140501001</v>
      </c>
      <c r="AG575" s="17">
        <v>0.61177148127807801</v>
      </c>
      <c r="AH575" s="17">
        <v>0.43640374631652601</v>
      </c>
      <c r="AI575" s="17">
        <v>0.50315577695645497</v>
      </c>
      <c r="AJ575" s="17">
        <v>0.47035229356083003</v>
      </c>
      <c r="AK575" s="17">
        <v>0.54151864241291903</v>
      </c>
      <c r="AL575" s="17">
        <v>0.56182933401376201</v>
      </c>
      <c r="AM575" s="17">
        <v>0.47922608443190901</v>
      </c>
      <c r="AN575" s="17">
        <v>0.55546957693821497</v>
      </c>
      <c r="AO575" s="17">
        <v>0.57180207471504996</v>
      </c>
      <c r="AP575" s="17">
        <v>0.560886149938853</v>
      </c>
      <c r="AQ575" s="17"/>
      <c r="AR575" s="17">
        <v>0.50411006968818495</v>
      </c>
      <c r="AS575" s="17">
        <v>0.527927005199195</v>
      </c>
      <c r="AT575" s="17"/>
      <c r="AU575" s="17">
        <v>0.47937205243148401</v>
      </c>
      <c r="AV575" s="17">
        <v>0.52653004578248297</v>
      </c>
      <c r="AW575" s="17"/>
      <c r="AX575" s="17">
        <v>0.45973795863035</v>
      </c>
      <c r="AY575" s="17">
        <v>0.52002576449641003</v>
      </c>
      <c r="AZ575" s="17"/>
      <c r="BA575" s="17">
        <v>0.53892366510555101</v>
      </c>
      <c r="BB575" s="17">
        <v>0.50691178847455498</v>
      </c>
      <c r="BC575" s="17">
        <v>0.46200601094578497</v>
      </c>
      <c r="BD575" s="17"/>
      <c r="BE575" s="17">
        <v>0.51076622604299604</v>
      </c>
      <c r="BF575" s="17">
        <v>0.52644923065390503</v>
      </c>
      <c r="BG575" s="17">
        <v>0.450705627787921</v>
      </c>
    </row>
    <row r="576" spans="2:59" x14ac:dyDescent="0.3">
      <c r="B576" t="s">
        <v>314</v>
      </c>
      <c r="C576" s="17">
        <v>8.7723128354539201E-2</v>
      </c>
      <c r="D576" s="17">
        <v>8.2338102575179303E-2</v>
      </c>
      <c r="E576" s="17">
        <v>9.3444968984812596E-2</v>
      </c>
      <c r="F576" s="17"/>
      <c r="G576" s="17">
        <v>9.0019445860536201E-2</v>
      </c>
      <c r="H576" s="17">
        <v>8.3355177975527203E-2</v>
      </c>
      <c r="I576" s="17">
        <v>9.1030412139796194E-2</v>
      </c>
      <c r="J576" s="17">
        <v>8.7172862401236603E-2</v>
      </c>
      <c r="K576" s="17"/>
      <c r="L576" s="17">
        <v>8.1682082760900707E-2</v>
      </c>
      <c r="M576" s="17">
        <v>8.6896834875707193E-2</v>
      </c>
      <c r="N576" s="17">
        <v>8.0855443540736899E-2</v>
      </c>
      <c r="O576" s="17">
        <v>0.10131207702836401</v>
      </c>
      <c r="P576" s="17"/>
      <c r="Q576" s="17">
        <v>7.7733283599510095E-2</v>
      </c>
      <c r="R576" s="17">
        <v>9.4711164516448301E-2</v>
      </c>
      <c r="S576" s="17">
        <v>9.0353569319528496E-2</v>
      </c>
      <c r="T576" s="17">
        <v>8.41486847457288E-2</v>
      </c>
      <c r="U576" s="17">
        <v>0.11641223978007301</v>
      </c>
      <c r="V576" s="17">
        <v>6.08443187750849E-2</v>
      </c>
      <c r="W576" s="17">
        <v>9.6661368777785195E-2</v>
      </c>
      <c r="X576" s="17">
        <v>0.117743360866532</v>
      </c>
      <c r="Y576" s="17">
        <v>7.4771776313583699E-2</v>
      </c>
      <c r="Z576" s="17"/>
      <c r="AA576" s="17">
        <v>0.107684578454544</v>
      </c>
      <c r="AB576" s="17">
        <v>8.4121194728828105E-2</v>
      </c>
      <c r="AC576" s="17">
        <v>9.1569161436646104E-2</v>
      </c>
      <c r="AD576" s="17">
        <v>0.16917306904451099</v>
      </c>
      <c r="AE576" s="17">
        <v>4.63599898537616E-2</v>
      </c>
      <c r="AF576" s="17">
        <v>9.3813584217305498E-2</v>
      </c>
      <c r="AG576" s="17">
        <v>6.10094652645886E-2</v>
      </c>
      <c r="AH576" s="17">
        <v>0.12740404839944999</v>
      </c>
      <c r="AI576" s="17">
        <v>8.0534526692068606E-2</v>
      </c>
      <c r="AJ576" s="17">
        <v>8.20248220874987E-2</v>
      </c>
      <c r="AK576" s="17">
        <v>7.6449487193672699E-2</v>
      </c>
      <c r="AL576" s="17">
        <v>9.7244622170241504E-2</v>
      </c>
      <c r="AM576" s="17">
        <v>6.2989385750728905E-2</v>
      </c>
      <c r="AN576" s="17">
        <v>5.7093819507362503E-2</v>
      </c>
      <c r="AO576" s="17">
        <v>7.4636041672012002E-2</v>
      </c>
      <c r="AP576" s="17">
        <v>7.9936767421585397E-2</v>
      </c>
      <c r="AQ576" s="17"/>
      <c r="AR576" s="17">
        <v>8.9497950037402907E-2</v>
      </c>
      <c r="AS576" s="17">
        <v>8.1283670924868601E-2</v>
      </c>
      <c r="AT576" s="17"/>
      <c r="AU576" s="17">
        <v>8.96675827633827E-2</v>
      </c>
      <c r="AV576" s="17">
        <v>8.6827397196739403E-2</v>
      </c>
      <c r="AW576" s="17"/>
      <c r="AX576" s="17">
        <v>8.4666786972431296E-2</v>
      </c>
      <c r="AY576" s="17">
        <v>8.8996058905312606E-2</v>
      </c>
      <c r="AZ576" s="17"/>
      <c r="BA576" s="17">
        <v>6.8062193544436295E-2</v>
      </c>
      <c r="BB576" s="17">
        <v>9.0600636335819301E-2</v>
      </c>
      <c r="BC576" s="17">
        <v>0.11687540093663</v>
      </c>
      <c r="BD576" s="17"/>
      <c r="BE576" s="17">
        <v>8.5090947737522196E-2</v>
      </c>
      <c r="BF576" s="17">
        <v>9.0813498220076894E-2</v>
      </c>
      <c r="BG576" s="17">
        <v>9.7112079328036893E-2</v>
      </c>
    </row>
    <row r="577" spans="2:59" x14ac:dyDescent="0.3">
      <c r="B577" t="s">
        <v>83</v>
      </c>
      <c r="C577" s="17">
        <v>6.3688491518434601E-2</v>
      </c>
      <c r="D577" s="17">
        <v>6.8821563388128407E-2</v>
      </c>
      <c r="E577" s="17">
        <v>5.8823214076569402E-2</v>
      </c>
      <c r="F577" s="17"/>
      <c r="G577" s="17">
        <v>7.2524590923147197E-2</v>
      </c>
      <c r="H577" s="17">
        <v>5.6760340253420402E-2</v>
      </c>
      <c r="I577" s="17">
        <v>5.4230140698721403E-2</v>
      </c>
      <c r="J577" s="17">
        <v>7.3068725134351198E-2</v>
      </c>
      <c r="K577" s="17"/>
      <c r="L577" s="17">
        <v>3.0425709241512802E-2</v>
      </c>
      <c r="M577" s="17">
        <v>4.8948015487155203E-2</v>
      </c>
      <c r="N577" s="17">
        <v>9.4185494047075297E-2</v>
      </c>
      <c r="O577" s="17">
        <v>8.8136399691257597E-2</v>
      </c>
      <c r="P577" s="17"/>
      <c r="Q577" s="17">
        <v>4.9804794927305301E-2</v>
      </c>
      <c r="R577" s="17">
        <v>4.9023226056732899E-2</v>
      </c>
      <c r="S577" s="17">
        <v>9.9459614621653605E-2</v>
      </c>
      <c r="T577" s="17">
        <v>6.1560562784249297E-2</v>
      </c>
      <c r="U577" s="17">
        <v>3.5682735090346002E-2</v>
      </c>
      <c r="V577" s="17">
        <v>7.2825470328835906E-2</v>
      </c>
      <c r="W577" s="17">
        <v>8.1919171925367601E-2</v>
      </c>
      <c r="X577" s="17">
        <v>2.6408794909233101E-2</v>
      </c>
      <c r="Y577" s="17">
        <v>8.5730633047578303E-2</v>
      </c>
      <c r="Z577" s="17"/>
      <c r="AA577" s="17">
        <v>0.22032298773482101</v>
      </c>
      <c r="AB577" s="17">
        <v>9.9400615744377196E-2</v>
      </c>
      <c r="AC577" s="17">
        <v>0.117039825833015</v>
      </c>
      <c r="AD577" s="17">
        <v>0.119301570987472</v>
      </c>
      <c r="AE577" s="17">
        <v>6.5866810815206997E-2</v>
      </c>
      <c r="AF577" s="17">
        <v>5.0400996386451E-2</v>
      </c>
      <c r="AG577" s="17">
        <v>4.9618959195547201E-2</v>
      </c>
      <c r="AH577" s="17">
        <v>5.9146703319820498E-2</v>
      </c>
      <c r="AI577" s="17">
        <v>6.8034268510842794E-2</v>
      </c>
      <c r="AJ577" s="17">
        <v>8.9743066648632297E-2</v>
      </c>
      <c r="AK577" s="17">
        <v>6.0939608080597597E-2</v>
      </c>
      <c r="AL577" s="17">
        <v>3.6455416254239599E-2</v>
      </c>
      <c r="AM577" s="17">
        <v>7.29438429670069E-2</v>
      </c>
      <c r="AN577" s="17">
        <v>3.5815828719119203E-2</v>
      </c>
      <c r="AO577" s="17">
        <v>1.08134157185864E-2</v>
      </c>
      <c r="AP577" s="17">
        <v>1.75685012363949E-2</v>
      </c>
      <c r="AQ577" s="17"/>
      <c r="AR577" s="17">
        <v>6.6213820301356294E-2</v>
      </c>
      <c r="AS577" s="17">
        <v>5.4526023338922702E-2</v>
      </c>
      <c r="AT577" s="17"/>
      <c r="AU577" s="17">
        <v>5.48434428383077E-2</v>
      </c>
      <c r="AV577" s="17">
        <v>6.5294753653377294E-2</v>
      </c>
      <c r="AW577" s="17"/>
      <c r="AX577" s="17">
        <v>5.9830584913455699E-2</v>
      </c>
      <c r="AY577" s="17">
        <v>6.5693936322283097E-2</v>
      </c>
      <c r="AZ577" s="17"/>
      <c r="BA577" s="17">
        <v>3.3356265688645297E-2</v>
      </c>
      <c r="BB577" s="17">
        <v>8.6834596820934806E-2</v>
      </c>
      <c r="BC577" s="17">
        <v>7.8133106231490196E-2</v>
      </c>
      <c r="BD577" s="17"/>
      <c r="BE577" s="17">
        <v>4.3841843395830297E-2</v>
      </c>
      <c r="BF577" s="17">
        <v>8.6367564298252195E-2</v>
      </c>
      <c r="BG577" s="17">
        <v>0.13622563136710999</v>
      </c>
    </row>
    <row r="578" spans="2:59" x14ac:dyDescent="0.3"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</row>
    <row r="579" spans="2:59" x14ac:dyDescent="0.3">
      <c r="B579" s="6" t="s">
        <v>323</v>
      </c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</row>
    <row r="580" spans="2:59" x14ac:dyDescent="0.3">
      <c r="B580" s="24" t="s">
        <v>86</v>
      </c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</row>
    <row r="581" spans="2:59" x14ac:dyDescent="0.3">
      <c r="B581" t="s">
        <v>312</v>
      </c>
      <c r="C581" s="17">
        <v>0.45774189107702201</v>
      </c>
      <c r="D581" s="17">
        <v>0.45041535392273002</v>
      </c>
      <c r="E581" s="17">
        <v>0.46574389563334301</v>
      </c>
      <c r="F581" s="17"/>
      <c r="G581" s="17">
        <v>0.44929345184595798</v>
      </c>
      <c r="H581" s="17">
        <v>0.466211084947659</v>
      </c>
      <c r="I581" s="17">
        <v>0.475998925771288</v>
      </c>
      <c r="J581" s="17">
        <v>0.43344570205324501</v>
      </c>
      <c r="K581" s="17"/>
      <c r="L581" s="17">
        <v>0.438386127779821</v>
      </c>
      <c r="M581" s="17">
        <v>0.43442388715778901</v>
      </c>
      <c r="N581" s="17">
        <v>0.49916218384185601</v>
      </c>
      <c r="O581" s="17">
        <v>0.46727711812866801</v>
      </c>
      <c r="P581" s="17"/>
      <c r="Q581" s="17">
        <v>0.38427367978268701</v>
      </c>
      <c r="R581" s="17">
        <v>0.44860378198635098</v>
      </c>
      <c r="S581" s="17">
        <v>0.44680219424645101</v>
      </c>
      <c r="T581" s="17">
        <v>0.49040247661222403</v>
      </c>
      <c r="U581" s="17">
        <v>0.489280737718787</v>
      </c>
      <c r="V581" s="17">
        <v>0.55075323465151904</v>
      </c>
      <c r="W581" s="17">
        <v>0.46213703243292897</v>
      </c>
      <c r="X581" s="17">
        <v>0.46011968136762199</v>
      </c>
      <c r="Y581" s="17">
        <v>0.44222469414986298</v>
      </c>
      <c r="Z581" s="17"/>
      <c r="AA581" s="17">
        <v>0.61903406750054202</v>
      </c>
      <c r="AB581" s="17">
        <v>0.44790095850362899</v>
      </c>
      <c r="AC581" s="17">
        <v>0.45952999095484398</v>
      </c>
      <c r="AD581" s="17">
        <v>0.42593340509911498</v>
      </c>
      <c r="AE581" s="17">
        <v>0.38067180856697003</v>
      </c>
      <c r="AF581" s="17">
        <v>0.48584425960784</v>
      </c>
      <c r="AG581" s="17">
        <v>0.42074882148253201</v>
      </c>
      <c r="AH581" s="17">
        <v>0.55067535730454198</v>
      </c>
      <c r="AI581" s="17">
        <v>0.48594514047168003</v>
      </c>
      <c r="AJ581" s="17">
        <v>0.486986847872384</v>
      </c>
      <c r="AK581" s="17">
        <v>0.497273704179992</v>
      </c>
      <c r="AL581" s="17">
        <v>0.44833947196274399</v>
      </c>
      <c r="AM581" s="17">
        <v>0.48371929752958898</v>
      </c>
      <c r="AN581" s="17">
        <v>0.41318557543002898</v>
      </c>
      <c r="AO581" s="17">
        <v>0.48564271962918898</v>
      </c>
      <c r="AP581" s="17">
        <v>0.397186258811142</v>
      </c>
      <c r="AQ581" s="17"/>
      <c r="AR581" s="17">
        <v>0.45840788837537799</v>
      </c>
      <c r="AS581" s="17">
        <v>0.45532550114193798</v>
      </c>
      <c r="AT581" s="17"/>
      <c r="AU581" s="17">
        <v>0.47101722932324602</v>
      </c>
      <c r="AV581" s="17">
        <v>0.451611053824933</v>
      </c>
      <c r="AW581" s="17"/>
      <c r="AX581" s="17">
        <v>0.49640484838974702</v>
      </c>
      <c r="AY581" s="17">
        <v>0.44937362454812702</v>
      </c>
      <c r="AZ581" s="17"/>
      <c r="BA581" s="17">
        <v>0.45200695465556201</v>
      </c>
      <c r="BB581" s="17">
        <v>0.45238787600360397</v>
      </c>
      <c r="BC581" s="17">
        <v>0.47635328909666502</v>
      </c>
      <c r="BD581" s="17"/>
      <c r="BE581" s="17">
        <v>0.454048918176572</v>
      </c>
      <c r="BF581" s="17">
        <v>0.46169057267567998</v>
      </c>
      <c r="BG581" s="17">
        <v>0.47199984629705899</v>
      </c>
    </row>
    <row r="582" spans="2:59" x14ac:dyDescent="0.3">
      <c r="B582" t="s">
        <v>313</v>
      </c>
      <c r="C582" s="17">
        <v>0.41484988727863098</v>
      </c>
      <c r="D582" s="17">
        <v>0.411680555275585</v>
      </c>
      <c r="E582" s="17">
        <v>0.41680744721273399</v>
      </c>
      <c r="F582" s="17"/>
      <c r="G582" s="17">
        <v>0.410453281913713</v>
      </c>
      <c r="H582" s="17">
        <v>0.42842749394186302</v>
      </c>
      <c r="I582" s="17">
        <v>0.40871016337440202</v>
      </c>
      <c r="J582" s="17">
        <v>0.41409111609524901</v>
      </c>
      <c r="K582" s="17"/>
      <c r="L582" s="17">
        <v>0.47940026927482099</v>
      </c>
      <c r="M582" s="17">
        <v>0.44929428200965599</v>
      </c>
      <c r="N582" s="17">
        <v>0.36431197021169098</v>
      </c>
      <c r="O582" s="17">
        <v>0.35281436054939802</v>
      </c>
      <c r="P582" s="17"/>
      <c r="Q582" s="17">
        <v>0.48334351306874801</v>
      </c>
      <c r="R582" s="17">
        <v>0.41462400020892898</v>
      </c>
      <c r="S582" s="17">
        <v>0.41261266401702301</v>
      </c>
      <c r="T582" s="17">
        <v>0.359713713845764</v>
      </c>
      <c r="U582" s="17">
        <v>0.431813263178359</v>
      </c>
      <c r="V582" s="17">
        <v>0.33433583278387802</v>
      </c>
      <c r="W582" s="17">
        <v>0.42196535850239297</v>
      </c>
      <c r="X582" s="17">
        <v>0.399248525742113</v>
      </c>
      <c r="Y582" s="17">
        <v>0.43018855161035802</v>
      </c>
      <c r="Z582" s="17"/>
      <c r="AA582" s="17">
        <v>6.90705876487578E-2</v>
      </c>
      <c r="AB582" s="17">
        <v>0.40376768781356698</v>
      </c>
      <c r="AC582" s="17">
        <v>0.38093316163164898</v>
      </c>
      <c r="AD582" s="17">
        <v>0.345389591623948</v>
      </c>
      <c r="AE582" s="17">
        <v>0.45489845914270299</v>
      </c>
      <c r="AF582" s="17">
        <v>0.36848025425967301</v>
      </c>
      <c r="AG582" s="17">
        <v>0.46380151233863498</v>
      </c>
      <c r="AH582" s="17">
        <v>0.28072743453913601</v>
      </c>
      <c r="AI582" s="17">
        <v>0.36691841758868998</v>
      </c>
      <c r="AJ582" s="17">
        <v>0.38470111207413099</v>
      </c>
      <c r="AK582" s="17">
        <v>0.43357905906501898</v>
      </c>
      <c r="AL582" s="17">
        <v>0.48223340052250502</v>
      </c>
      <c r="AM582" s="17">
        <v>0.410173982372317</v>
      </c>
      <c r="AN582" s="17">
        <v>0.49347785102976899</v>
      </c>
      <c r="AO582" s="17">
        <v>0.462361647808819</v>
      </c>
      <c r="AP582" s="17">
        <v>0.519404411759532</v>
      </c>
      <c r="AQ582" s="17"/>
      <c r="AR582" s="17">
        <v>0.41832865013667903</v>
      </c>
      <c r="AS582" s="17">
        <v>0.402228143050119</v>
      </c>
      <c r="AT582" s="17"/>
      <c r="AU582" s="17">
        <v>0.37989515201743401</v>
      </c>
      <c r="AV582" s="17">
        <v>0.43226939858153302</v>
      </c>
      <c r="AW582" s="17"/>
      <c r="AX582" s="17">
        <v>0.36540572260431198</v>
      </c>
      <c r="AY582" s="17">
        <v>0.42617829613464397</v>
      </c>
      <c r="AZ582" s="17"/>
      <c r="BA582" s="17">
        <v>0.45149614061607202</v>
      </c>
      <c r="BB582" s="17">
        <v>0.404994546269898</v>
      </c>
      <c r="BC582" s="17">
        <v>0.36784368080872798</v>
      </c>
      <c r="BD582" s="17"/>
      <c r="BE582" s="17">
        <v>0.42941300333669602</v>
      </c>
      <c r="BF582" s="17">
        <v>0.39337221320295102</v>
      </c>
      <c r="BG582" s="17">
        <v>0.375179654084285</v>
      </c>
    </row>
    <row r="583" spans="2:59" x14ac:dyDescent="0.3">
      <c r="B583" t="s">
        <v>314</v>
      </c>
      <c r="C583" s="17">
        <v>7.5679654159474904E-2</v>
      </c>
      <c r="D583" s="17">
        <v>8.0217857604777995E-2</v>
      </c>
      <c r="E583" s="17">
        <v>7.1455648761402604E-2</v>
      </c>
      <c r="F583" s="17"/>
      <c r="G583" s="17">
        <v>7.1175495377142906E-2</v>
      </c>
      <c r="H583" s="17">
        <v>6.5966567081412006E-2</v>
      </c>
      <c r="I583" s="17">
        <v>7.48651014109709E-2</v>
      </c>
      <c r="J583" s="17">
        <v>9.2085413750245995E-2</v>
      </c>
      <c r="K583" s="17"/>
      <c r="L583" s="17">
        <v>5.2378648222148702E-2</v>
      </c>
      <c r="M583" s="17">
        <v>9.0611188356317401E-2</v>
      </c>
      <c r="N583" s="17">
        <v>6.4551594580448596E-2</v>
      </c>
      <c r="O583" s="17">
        <v>9.5243257801452097E-2</v>
      </c>
      <c r="P583" s="17"/>
      <c r="Q583" s="17">
        <v>6.97628077673485E-2</v>
      </c>
      <c r="R583" s="17">
        <v>7.8350900971569298E-2</v>
      </c>
      <c r="S583" s="17">
        <v>7.5084486548722004E-2</v>
      </c>
      <c r="T583" s="17">
        <v>8.7953444804439701E-2</v>
      </c>
      <c r="U583" s="17">
        <v>6.1402459980664202E-2</v>
      </c>
      <c r="V583" s="17">
        <v>6.0456020782649701E-2</v>
      </c>
      <c r="W583" s="17">
        <v>9.3233680473563604E-2</v>
      </c>
      <c r="X583" s="17">
        <v>9.4107660554341402E-2</v>
      </c>
      <c r="Y583" s="17">
        <v>7.0727104231628604E-2</v>
      </c>
      <c r="Z583" s="17"/>
      <c r="AA583" s="17">
        <v>9.1572357115879202E-2</v>
      </c>
      <c r="AB583" s="17">
        <v>4.7229284095924202E-2</v>
      </c>
      <c r="AC583" s="17">
        <v>6.1049900261849303E-2</v>
      </c>
      <c r="AD583" s="17">
        <v>0.13943765490014601</v>
      </c>
      <c r="AE583" s="17">
        <v>9.4563175759299595E-2</v>
      </c>
      <c r="AF583" s="17">
        <v>6.4312939657788906E-2</v>
      </c>
      <c r="AG583" s="17">
        <v>6.4310631823508296E-2</v>
      </c>
      <c r="AH583" s="17">
        <v>0.119487849165934</v>
      </c>
      <c r="AI583" s="17">
        <v>9.4203206265574393E-2</v>
      </c>
      <c r="AJ583" s="17">
        <v>8.7068315508406699E-2</v>
      </c>
      <c r="AK583" s="17">
        <v>5.3375705222344499E-2</v>
      </c>
      <c r="AL583" s="17">
        <v>6.0944382859316103E-2</v>
      </c>
      <c r="AM583" s="17">
        <v>4.5131506717232699E-2</v>
      </c>
      <c r="AN583" s="17">
        <v>5.0274287845193902E-2</v>
      </c>
      <c r="AO583" s="17">
        <v>4.9223928958206903E-2</v>
      </c>
      <c r="AP583" s="17">
        <v>6.7918634751258505E-2</v>
      </c>
      <c r="AQ583" s="17"/>
      <c r="AR583" s="17">
        <v>7.1815731030805699E-2</v>
      </c>
      <c r="AS583" s="17">
        <v>8.9698847602299306E-2</v>
      </c>
      <c r="AT583" s="17"/>
      <c r="AU583" s="17">
        <v>9.0451267747592906E-2</v>
      </c>
      <c r="AV583" s="17">
        <v>6.9207546300475598E-2</v>
      </c>
      <c r="AW583" s="17"/>
      <c r="AX583" s="17">
        <v>8.6034401855953305E-2</v>
      </c>
      <c r="AY583" s="17">
        <v>7.3367768080478596E-2</v>
      </c>
      <c r="AZ583" s="17"/>
      <c r="BA583" s="17">
        <v>6.8089600128136696E-2</v>
      </c>
      <c r="BB583" s="17">
        <v>7.7073664673612097E-2</v>
      </c>
      <c r="BC583" s="17">
        <v>8.64716887323769E-2</v>
      </c>
      <c r="BD583" s="17"/>
      <c r="BE583" s="17">
        <v>7.8957320778775403E-2</v>
      </c>
      <c r="BF583" s="17">
        <v>6.9036646968767296E-2</v>
      </c>
      <c r="BG583" s="17">
        <v>7.1822306554289603E-2</v>
      </c>
    </row>
    <row r="584" spans="2:59" x14ac:dyDescent="0.3">
      <c r="B584" t="s">
        <v>83</v>
      </c>
      <c r="C584" s="17">
        <v>5.1728567484872597E-2</v>
      </c>
      <c r="D584" s="17">
        <v>5.7686233196906599E-2</v>
      </c>
      <c r="E584" s="17">
        <v>4.5993008392519998E-2</v>
      </c>
      <c r="F584" s="17"/>
      <c r="G584" s="17">
        <v>6.9077770863186505E-2</v>
      </c>
      <c r="H584" s="17">
        <v>3.9394854029065299E-2</v>
      </c>
      <c r="I584" s="17">
        <v>4.0425809443339303E-2</v>
      </c>
      <c r="J584" s="17">
        <v>6.03777681012597E-2</v>
      </c>
      <c r="K584" s="17"/>
      <c r="L584" s="17">
        <v>2.98349547232096E-2</v>
      </c>
      <c r="M584" s="17">
        <v>2.56706424762379E-2</v>
      </c>
      <c r="N584" s="17">
        <v>7.1974251366004202E-2</v>
      </c>
      <c r="O584" s="17">
        <v>8.4665263520481995E-2</v>
      </c>
      <c r="P584" s="17"/>
      <c r="Q584" s="17">
        <v>6.2619999381216193E-2</v>
      </c>
      <c r="R584" s="17">
        <v>5.84213168331503E-2</v>
      </c>
      <c r="S584" s="17">
        <v>6.5500655187804305E-2</v>
      </c>
      <c r="T584" s="17">
        <v>6.1930364737571797E-2</v>
      </c>
      <c r="U584" s="17">
        <v>1.7503539122189E-2</v>
      </c>
      <c r="V584" s="17">
        <v>5.4454911781953198E-2</v>
      </c>
      <c r="W584" s="17">
        <v>2.26639285911149E-2</v>
      </c>
      <c r="X584" s="17">
        <v>4.6524132335923299E-2</v>
      </c>
      <c r="Y584" s="17">
        <v>5.6859650008150298E-2</v>
      </c>
      <c r="Z584" s="17"/>
      <c r="AA584" s="17">
        <v>0.22032298773482101</v>
      </c>
      <c r="AB584" s="17">
        <v>0.10110206958688001</v>
      </c>
      <c r="AC584" s="17">
        <v>9.8486947151658094E-2</v>
      </c>
      <c r="AD584" s="17">
        <v>8.9239348376790706E-2</v>
      </c>
      <c r="AE584" s="17">
        <v>6.9866556531027496E-2</v>
      </c>
      <c r="AF584" s="17">
        <v>8.13625464746979E-2</v>
      </c>
      <c r="AG584" s="17">
        <v>5.1139034355325103E-2</v>
      </c>
      <c r="AH584" s="17">
        <v>4.9109358990387597E-2</v>
      </c>
      <c r="AI584" s="17">
        <v>5.2933235674055099E-2</v>
      </c>
      <c r="AJ584" s="17">
        <v>4.1243724545078402E-2</v>
      </c>
      <c r="AK584" s="17">
        <v>1.5771531532644999E-2</v>
      </c>
      <c r="AL584" s="17">
        <v>8.4827446554342299E-3</v>
      </c>
      <c r="AM584" s="17">
        <v>6.09752133808611E-2</v>
      </c>
      <c r="AN584" s="17">
        <v>4.3062285695008203E-2</v>
      </c>
      <c r="AO584" s="17">
        <v>2.7717036037845501E-3</v>
      </c>
      <c r="AP584" s="17">
        <v>1.5490694678067201E-2</v>
      </c>
      <c r="AQ584" s="17"/>
      <c r="AR584" s="17">
        <v>5.14477304571372E-2</v>
      </c>
      <c r="AS584" s="17">
        <v>5.2747508205643598E-2</v>
      </c>
      <c r="AT584" s="17"/>
      <c r="AU584" s="17">
        <v>5.86363509117271E-2</v>
      </c>
      <c r="AV584" s="17">
        <v>4.69120012930581E-2</v>
      </c>
      <c r="AW584" s="17"/>
      <c r="AX584" s="17">
        <v>5.2155027149987897E-2</v>
      </c>
      <c r="AY584" s="17">
        <v>5.1080311236749699E-2</v>
      </c>
      <c r="AZ584" s="17"/>
      <c r="BA584" s="17">
        <v>2.8407304600229201E-2</v>
      </c>
      <c r="BB584" s="17">
        <v>6.5543913052885899E-2</v>
      </c>
      <c r="BC584" s="17">
        <v>6.9331341362230001E-2</v>
      </c>
      <c r="BD584" s="17"/>
      <c r="BE584" s="17">
        <v>3.7580757707956498E-2</v>
      </c>
      <c r="BF584" s="17">
        <v>7.5900567152602003E-2</v>
      </c>
      <c r="BG584" s="17">
        <v>8.0998193064366203E-2</v>
      </c>
    </row>
    <row r="585" spans="2:59" x14ac:dyDescent="0.3"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</row>
    <row r="586" spans="2:59" x14ac:dyDescent="0.3">
      <c r="B586" s="6" t="s">
        <v>324</v>
      </c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</row>
    <row r="587" spans="2:59" x14ac:dyDescent="0.3">
      <c r="B587" s="24" t="s">
        <v>86</v>
      </c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</row>
    <row r="588" spans="2:59" x14ac:dyDescent="0.3">
      <c r="B588" t="s">
        <v>312</v>
      </c>
      <c r="C588" s="17">
        <v>0.41333674292906097</v>
      </c>
      <c r="D588" s="17">
        <v>0.41056188055891901</v>
      </c>
      <c r="E588" s="17">
        <v>0.41562389833285002</v>
      </c>
      <c r="F588" s="17"/>
      <c r="G588" s="17">
        <v>0.41464284670502399</v>
      </c>
      <c r="H588" s="17">
        <v>0.40280602877412303</v>
      </c>
      <c r="I588" s="17">
        <v>0.43342295172850698</v>
      </c>
      <c r="J588" s="17">
        <v>0.39933794934720301</v>
      </c>
      <c r="K588" s="17"/>
      <c r="L588" s="17">
        <v>0.42334400706339598</v>
      </c>
      <c r="M588" s="17">
        <v>0.39535221444107499</v>
      </c>
      <c r="N588" s="17">
        <v>0.40674858117225898</v>
      </c>
      <c r="O588" s="17">
        <v>0.42784110859462299</v>
      </c>
      <c r="P588" s="17"/>
      <c r="Q588" s="17">
        <v>0.38213317520316598</v>
      </c>
      <c r="R588" s="17">
        <v>0.39585279859345501</v>
      </c>
      <c r="S588" s="17">
        <v>0.41504457372856302</v>
      </c>
      <c r="T588" s="17">
        <v>0.497219670900864</v>
      </c>
      <c r="U588" s="17">
        <v>0.40935424569298101</v>
      </c>
      <c r="V588" s="17">
        <v>0.462960323945382</v>
      </c>
      <c r="W588" s="17">
        <v>0.42751320521540598</v>
      </c>
      <c r="X588" s="17">
        <v>0.342041232095248</v>
      </c>
      <c r="Y588" s="17">
        <v>0.381946956313229</v>
      </c>
      <c r="Z588" s="17"/>
      <c r="AA588" s="17">
        <v>0.49407230019917903</v>
      </c>
      <c r="AB588" s="17">
        <v>0.38170764768434701</v>
      </c>
      <c r="AC588" s="17">
        <v>0.434715092503204</v>
      </c>
      <c r="AD588" s="17">
        <v>0.33705541532925798</v>
      </c>
      <c r="AE588" s="17">
        <v>0.39646417056112199</v>
      </c>
      <c r="AF588" s="17">
        <v>0.40676411046628103</v>
      </c>
      <c r="AG588" s="17">
        <v>0.40942435701365898</v>
      </c>
      <c r="AH588" s="17">
        <v>0.46532301878476801</v>
      </c>
      <c r="AI588" s="17">
        <v>0.346625646478748</v>
      </c>
      <c r="AJ588" s="17">
        <v>0.41393533478898797</v>
      </c>
      <c r="AK588" s="17">
        <v>0.44201614758189101</v>
      </c>
      <c r="AL588" s="17">
        <v>0.39913899570724698</v>
      </c>
      <c r="AM588" s="17">
        <v>0.46965863248203099</v>
      </c>
      <c r="AN588" s="17">
        <v>0.45148917757629498</v>
      </c>
      <c r="AO588" s="17">
        <v>0.49197102530625503</v>
      </c>
      <c r="AP588" s="17">
        <v>0.41285326182777898</v>
      </c>
      <c r="AQ588" s="17"/>
      <c r="AR588" s="17">
        <v>0.416389596786154</v>
      </c>
      <c r="AS588" s="17">
        <v>0.40226029359245502</v>
      </c>
      <c r="AT588" s="17"/>
      <c r="AU588" s="17">
        <v>0.39911348525114798</v>
      </c>
      <c r="AV588" s="17">
        <v>0.42009344594158599</v>
      </c>
      <c r="AW588" s="17"/>
      <c r="AX588" s="17">
        <v>0.42999287525605601</v>
      </c>
      <c r="AY588" s="17">
        <v>0.40924220752297502</v>
      </c>
      <c r="AZ588" s="17"/>
      <c r="BA588" s="17">
        <v>0.42497592009012702</v>
      </c>
      <c r="BB588" s="17">
        <v>0.38792889774696199</v>
      </c>
      <c r="BC588" s="17">
        <v>0.43476561772373701</v>
      </c>
      <c r="BD588" s="17"/>
      <c r="BE588" s="17">
        <v>0.42494066520492202</v>
      </c>
      <c r="BF588" s="17">
        <v>0.39369456980727502</v>
      </c>
      <c r="BG588" s="17">
        <v>0.388815629269468</v>
      </c>
    </row>
    <row r="589" spans="2:59" x14ac:dyDescent="0.3">
      <c r="B589" t="s">
        <v>313</v>
      </c>
      <c r="C589" s="17">
        <v>0.468361804311344</v>
      </c>
      <c r="D589" s="17">
        <v>0.467977625252194</v>
      </c>
      <c r="E589" s="17">
        <v>0.46957404409435199</v>
      </c>
      <c r="F589" s="17"/>
      <c r="G589" s="17">
        <v>0.456773366395056</v>
      </c>
      <c r="H589" s="17">
        <v>0.50686170503463801</v>
      </c>
      <c r="I589" s="17">
        <v>0.463399270876029</v>
      </c>
      <c r="J589" s="17">
        <v>0.44514452815719302</v>
      </c>
      <c r="K589" s="17"/>
      <c r="L589" s="17">
        <v>0.483610712283644</v>
      </c>
      <c r="M589" s="17">
        <v>0.483755764589757</v>
      </c>
      <c r="N589" s="17">
        <v>0.48050414674370401</v>
      </c>
      <c r="O589" s="17">
        <v>0.42419601301635801</v>
      </c>
      <c r="P589" s="17"/>
      <c r="Q589" s="17">
        <v>0.50024944624940204</v>
      </c>
      <c r="R589" s="17">
        <v>0.50450167515422895</v>
      </c>
      <c r="S589" s="17">
        <v>0.49152960247111699</v>
      </c>
      <c r="T589" s="17">
        <v>0.363103195055411</v>
      </c>
      <c r="U589" s="17">
        <v>0.473580737850678</v>
      </c>
      <c r="V589" s="17">
        <v>0.41617915898900099</v>
      </c>
      <c r="W589" s="17">
        <v>0.45932708990740201</v>
      </c>
      <c r="X589" s="17">
        <v>0.52463602525583597</v>
      </c>
      <c r="Y589" s="17">
        <v>0.47783736748078598</v>
      </c>
      <c r="Z589" s="17"/>
      <c r="AA589" s="17">
        <v>0.24233566869630699</v>
      </c>
      <c r="AB589" s="17">
        <v>0.42469920572178399</v>
      </c>
      <c r="AC589" s="17">
        <v>0.45983544327810499</v>
      </c>
      <c r="AD589" s="17">
        <v>0.45121884924501299</v>
      </c>
      <c r="AE589" s="17">
        <v>0.494268048515634</v>
      </c>
      <c r="AF589" s="17">
        <v>0.49375737799221198</v>
      </c>
      <c r="AG589" s="17">
        <v>0.48409365907170199</v>
      </c>
      <c r="AH589" s="17">
        <v>0.37046219294586602</v>
      </c>
      <c r="AI589" s="17">
        <v>0.52307977719460796</v>
      </c>
      <c r="AJ589" s="17">
        <v>0.46251276079652298</v>
      </c>
      <c r="AK589" s="17">
        <v>0.46993218076377102</v>
      </c>
      <c r="AL589" s="17">
        <v>0.502876561887171</v>
      </c>
      <c r="AM589" s="17">
        <v>0.41086862562544402</v>
      </c>
      <c r="AN589" s="17">
        <v>0.499633689198063</v>
      </c>
      <c r="AO589" s="17">
        <v>0.45899338983294702</v>
      </c>
      <c r="AP589" s="17">
        <v>0.49908393696914899</v>
      </c>
      <c r="AQ589" s="17"/>
      <c r="AR589" s="17">
        <v>0.468672537013334</v>
      </c>
      <c r="AS589" s="17">
        <v>0.46723439527313598</v>
      </c>
      <c r="AT589" s="17"/>
      <c r="AU589" s="17">
        <v>0.47273564312480798</v>
      </c>
      <c r="AV589" s="17">
        <v>0.46611543737488897</v>
      </c>
      <c r="AW589" s="17"/>
      <c r="AX589" s="17">
        <v>0.44674371595957801</v>
      </c>
      <c r="AY589" s="17">
        <v>0.47231799618562897</v>
      </c>
      <c r="AZ589" s="17"/>
      <c r="BA589" s="17">
        <v>0.47118401501259799</v>
      </c>
      <c r="BB589" s="17">
        <v>0.48741113907379802</v>
      </c>
      <c r="BC589" s="17">
        <v>0.43241345892432598</v>
      </c>
      <c r="BD589" s="17"/>
      <c r="BE589" s="17">
        <v>0.46369054759963602</v>
      </c>
      <c r="BF589" s="17">
        <v>0.49377161748771597</v>
      </c>
      <c r="BG589" s="17">
        <v>0.42917140326631498</v>
      </c>
    </row>
    <row r="590" spans="2:59" x14ac:dyDescent="0.3">
      <c r="B590" t="s">
        <v>314</v>
      </c>
      <c r="C590" s="17">
        <v>7.9874478698851406E-2</v>
      </c>
      <c r="D590" s="17">
        <v>7.6928376344535601E-2</v>
      </c>
      <c r="E590" s="17">
        <v>8.2310913501352403E-2</v>
      </c>
      <c r="F590" s="17"/>
      <c r="G590" s="17">
        <v>8.4434404918286396E-2</v>
      </c>
      <c r="H590" s="17">
        <v>6.2701335929464502E-2</v>
      </c>
      <c r="I590" s="17">
        <v>7.0350297974040896E-2</v>
      </c>
      <c r="J590" s="17">
        <v>0.104783618942607</v>
      </c>
      <c r="K590" s="17"/>
      <c r="L590" s="17">
        <v>6.8285582654904295E-2</v>
      </c>
      <c r="M590" s="17">
        <v>9.7304293442015605E-2</v>
      </c>
      <c r="N590" s="17">
        <v>6.4192216830459906E-2</v>
      </c>
      <c r="O590" s="17">
        <v>8.8235300332404107E-2</v>
      </c>
      <c r="P590" s="17"/>
      <c r="Q590" s="17">
        <v>6.8249234530316005E-2</v>
      </c>
      <c r="R590" s="17">
        <v>7.0282669106707996E-2</v>
      </c>
      <c r="S590" s="17">
        <v>5.3716896412238598E-2</v>
      </c>
      <c r="T590" s="17">
        <v>0.101565199863501</v>
      </c>
      <c r="U590" s="17">
        <v>0.100140525979865</v>
      </c>
      <c r="V590" s="17">
        <v>6.6618724057490794E-2</v>
      </c>
      <c r="W590" s="17">
        <v>7.8064284885958707E-2</v>
      </c>
      <c r="X590" s="17">
        <v>0.106913947739683</v>
      </c>
      <c r="Y590" s="17">
        <v>9.4869122633343905E-2</v>
      </c>
      <c r="Z590" s="17"/>
      <c r="AA590" s="17">
        <v>4.32690433696932E-2</v>
      </c>
      <c r="AB590" s="17">
        <v>0.123021839954365</v>
      </c>
      <c r="AC590" s="17">
        <v>5.0057419263218897E-2</v>
      </c>
      <c r="AD590" s="17">
        <v>0.158193932083313</v>
      </c>
      <c r="AE590" s="17">
        <v>6.1213906739921102E-2</v>
      </c>
      <c r="AF590" s="17">
        <v>7.0243691535745695E-2</v>
      </c>
      <c r="AG590" s="17">
        <v>5.3427095447461798E-2</v>
      </c>
      <c r="AH590" s="17">
        <v>0.11707148877085601</v>
      </c>
      <c r="AI590" s="17">
        <v>8.5073970414649702E-2</v>
      </c>
      <c r="AJ590" s="17">
        <v>9.0641376974599105E-2</v>
      </c>
      <c r="AK590" s="17">
        <v>6.7023039756836905E-2</v>
      </c>
      <c r="AL590" s="17">
        <v>8.9501697750148101E-2</v>
      </c>
      <c r="AM590" s="17">
        <v>5.8551522197042502E-2</v>
      </c>
      <c r="AN590" s="17">
        <v>3.8230107868674798E-2</v>
      </c>
      <c r="AO590" s="17">
        <v>4.6263881257013903E-2</v>
      </c>
      <c r="AP590" s="17">
        <v>7.9010768220986793E-2</v>
      </c>
      <c r="AQ590" s="17"/>
      <c r="AR590" s="17">
        <v>7.77031991206487E-2</v>
      </c>
      <c r="AS590" s="17">
        <v>8.7752375699292298E-2</v>
      </c>
      <c r="AT590" s="17"/>
      <c r="AU590" s="17">
        <v>8.4931110439180502E-2</v>
      </c>
      <c r="AV590" s="17">
        <v>7.7982408939782505E-2</v>
      </c>
      <c r="AW590" s="17"/>
      <c r="AX590" s="17">
        <v>8.7481654917872298E-2</v>
      </c>
      <c r="AY590" s="17">
        <v>7.9374542917720503E-2</v>
      </c>
      <c r="AZ590" s="17"/>
      <c r="BA590" s="17">
        <v>7.8525985253808606E-2</v>
      </c>
      <c r="BB590" s="17">
        <v>7.6757840780335901E-2</v>
      </c>
      <c r="BC590" s="17">
        <v>8.7282592059315003E-2</v>
      </c>
      <c r="BD590" s="17"/>
      <c r="BE590" s="17">
        <v>7.8192192221317194E-2</v>
      </c>
      <c r="BF590" s="17">
        <v>6.7475485768579396E-2</v>
      </c>
      <c r="BG590" s="17">
        <v>0.12616708949046801</v>
      </c>
    </row>
    <row r="591" spans="2:59" x14ac:dyDescent="0.3">
      <c r="B591" t="s">
        <v>83</v>
      </c>
      <c r="C591" s="17">
        <v>3.8426974060743198E-2</v>
      </c>
      <c r="D591" s="17">
        <v>4.4532117844351897E-2</v>
      </c>
      <c r="E591" s="17">
        <v>3.2491144071445703E-2</v>
      </c>
      <c r="F591" s="17"/>
      <c r="G591" s="17">
        <v>4.4149381981633901E-2</v>
      </c>
      <c r="H591" s="17">
        <v>2.7630930261774801E-2</v>
      </c>
      <c r="I591" s="17">
        <v>3.2827479421422903E-2</v>
      </c>
      <c r="J591" s="17">
        <v>5.0733903552996902E-2</v>
      </c>
      <c r="K591" s="17"/>
      <c r="L591" s="17">
        <v>2.4759697998056201E-2</v>
      </c>
      <c r="M591" s="17">
        <v>2.35877275271522E-2</v>
      </c>
      <c r="N591" s="17">
        <v>4.8555055253577499E-2</v>
      </c>
      <c r="O591" s="17">
        <v>5.97275780566148E-2</v>
      </c>
      <c r="P591" s="17"/>
      <c r="Q591" s="17">
        <v>4.9368144017115798E-2</v>
      </c>
      <c r="R591" s="17">
        <v>2.9362857145608701E-2</v>
      </c>
      <c r="S591" s="17">
        <v>3.9708927388081801E-2</v>
      </c>
      <c r="T591" s="17">
        <v>3.8111934180223898E-2</v>
      </c>
      <c r="U591" s="17">
        <v>1.69244904764758E-2</v>
      </c>
      <c r="V591" s="17">
        <v>5.42417930081261E-2</v>
      </c>
      <c r="W591" s="17">
        <v>3.5095419991233598E-2</v>
      </c>
      <c r="X591" s="17">
        <v>2.6408794909233101E-2</v>
      </c>
      <c r="Y591" s="17">
        <v>4.5346553572640801E-2</v>
      </c>
      <c r="Z591" s="17"/>
      <c r="AA591" s="17">
        <v>0.22032298773482101</v>
      </c>
      <c r="AB591" s="17">
        <v>7.05713066395042E-2</v>
      </c>
      <c r="AC591" s="17">
        <v>5.53920449554718E-2</v>
      </c>
      <c r="AD591" s="17">
        <v>5.3531803342415502E-2</v>
      </c>
      <c r="AE591" s="17">
        <v>4.8053874183323297E-2</v>
      </c>
      <c r="AF591" s="17">
        <v>2.9234820005761199E-2</v>
      </c>
      <c r="AG591" s="17">
        <v>5.3054888467177201E-2</v>
      </c>
      <c r="AH591" s="17">
        <v>4.7143299498510698E-2</v>
      </c>
      <c r="AI591" s="17">
        <v>4.52206059119949E-2</v>
      </c>
      <c r="AJ591" s="17">
        <v>3.2910527439890598E-2</v>
      </c>
      <c r="AK591" s="17">
        <v>2.1028631897501201E-2</v>
      </c>
      <c r="AL591" s="17">
        <v>8.4827446554342299E-3</v>
      </c>
      <c r="AM591" s="17">
        <v>6.09212196954831E-2</v>
      </c>
      <c r="AN591" s="17">
        <v>1.0647025356966299E-2</v>
      </c>
      <c r="AO591" s="17">
        <v>2.7717036037845501E-3</v>
      </c>
      <c r="AP591" s="17">
        <v>9.0520329820857007E-3</v>
      </c>
      <c r="AQ591" s="17"/>
      <c r="AR591" s="17">
        <v>3.7234667079864198E-2</v>
      </c>
      <c r="AS591" s="17">
        <v>4.2752935435117198E-2</v>
      </c>
      <c r="AT591" s="17"/>
      <c r="AU591" s="17">
        <v>4.3219761184863398E-2</v>
      </c>
      <c r="AV591" s="17">
        <v>3.5808707743742403E-2</v>
      </c>
      <c r="AW591" s="17"/>
      <c r="AX591" s="17">
        <v>3.5781753866493897E-2</v>
      </c>
      <c r="AY591" s="17">
        <v>3.9065253373676001E-2</v>
      </c>
      <c r="AZ591" s="17"/>
      <c r="BA591" s="17">
        <v>2.5314079643466599E-2</v>
      </c>
      <c r="BB591" s="17">
        <v>4.7902122398903603E-2</v>
      </c>
      <c r="BC591" s="17">
        <v>4.5538331292622303E-2</v>
      </c>
      <c r="BD591" s="17"/>
      <c r="BE591" s="17">
        <v>3.3176594974125E-2</v>
      </c>
      <c r="BF591" s="17">
        <v>4.5058326936430103E-2</v>
      </c>
      <c r="BG591" s="17">
        <v>5.5845877973748702E-2</v>
      </c>
    </row>
    <row r="592" spans="2:59" x14ac:dyDescent="0.3"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</row>
    <row r="593" spans="2:59" x14ac:dyDescent="0.3">
      <c r="B593" s="6" t="s">
        <v>325</v>
      </c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</row>
    <row r="594" spans="2:59" x14ac:dyDescent="0.3">
      <c r="B594" s="24" t="s">
        <v>86</v>
      </c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</row>
    <row r="595" spans="2:59" x14ac:dyDescent="0.3">
      <c r="B595" t="s">
        <v>312</v>
      </c>
      <c r="C595" s="17">
        <v>0.37206764016323901</v>
      </c>
      <c r="D595" s="17">
        <v>0.36038042235847101</v>
      </c>
      <c r="E595" s="17">
        <v>0.38421473221688701</v>
      </c>
      <c r="F595" s="17"/>
      <c r="G595" s="17">
        <v>0.36437164586092202</v>
      </c>
      <c r="H595" s="17">
        <v>0.38179223941596802</v>
      </c>
      <c r="I595" s="17">
        <v>0.36266953778922001</v>
      </c>
      <c r="J595" s="17">
        <v>0.38022894295549298</v>
      </c>
      <c r="K595" s="17"/>
      <c r="L595" s="17">
        <v>0.37089116863189803</v>
      </c>
      <c r="M595" s="17">
        <v>0.35028365742982198</v>
      </c>
      <c r="N595" s="17">
        <v>0.36899132108573002</v>
      </c>
      <c r="O595" s="17">
        <v>0.39739894661984698</v>
      </c>
      <c r="P595" s="17"/>
      <c r="Q595" s="17">
        <v>0.32072121500275602</v>
      </c>
      <c r="R595" s="17">
        <v>0.34944568049132402</v>
      </c>
      <c r="S595" s="17">
        <v>0.36120951202692902</v>
      </c>
      <c r="T595" s="17">
        <v>0.402908442186939</v>
      </c>
      <c r="U595" s="17">
        <v>0.37757432450609502</v>
      </c>
      <c r="V595" s="17">
        <v>0.42627643651250302</v>
      </c>
      <c r="W595" s="17">
        <v>0.428179427527064</v>
      </c>
      <c r="X595" s="17">
        <v>0.37889682127699498</v>
      </c>
      <c r="Y595" s="17">
        <v>0.35385896703467801</v>
      </c>
      <c r="Z595" s="17"/>
      <c r="AA595" s="17">
        <v>0.60175687865372296</v>
      </c>
      <c r="AB595" s="17">
        <v>0.54470960664382595</v>
      </c>
      <c r="AC595" s="17">
        <v>0.434191133353721</v>
      </c>
      <c r="AD595" s="17">
        <v>0.42331506265938501</v>
      </c>
      <c r="AE595" s="17">
        <v>0.36972393476613902</v>
      </c>
      <c r="AF595" s="17">
        <v>0.36582940512996598</v>
      </c>
      <c r="AG595" s="17">
        <v>0.34733957675092703</v>
      </c>
      <c r="AH595" s="17">
        <v>0.37240609108325501</v>
      </c>
      <c r="AI595" s="17">
        <v>0.37576116991632202</v>
      </c>
      <c r="AJ595" s="17">
        <v>0.312477071331909</v>
      </c>
      <c r="AK595" s="17">
        <v>0.334773598982475</v>
      </c>
      <c r="AL595" s="17">
        <v>0.37215013819100401</v>
      </c>
      <c r="AM595" s="17">
        <v>0.417298194813501</v>
      </c>
      <c r="AN595" s="17">
        <v>0.37727059890497699</v>
      </c>
      <c r="AO595" s="17">
        <v>0.385749723742914</v>
      </c>
      <c r="AP595" s="17">
        <v>0.33541983956729898</v>
      </c>
      <c r="AQ595" s="17"/>
      <c r="AR595" s="17">
        <v>0.36861437676759401</v>
      </c>
      <c r="AS595" s="17">
        <v>0.38459686653251302</v>
      </c>
      <c r="AT595" s="17"/>
      <c r="AU595" s="17">
        <v>0.39420514400954199</v>
      </c>
      <c r="AV595" s="17">
        <v>0.36076294488551403</v>
      </c>
      <c r="AW595" s="17"/>
      <c r="AX595" s="17">
        <v>0.43853869930280598</v>
      </c>
      <c r="AY595" s="17">
        <v>0.35353162398538701</v>
      </c>
      <c r="AZ595" s="17"/>
      <c r="BA595" s="17">
        <v>0.37944736205791102</v>
      </c>
      <c r="BB595" s="17">
        <v>0.34105168614829501</v>
      </c>
      <c r="BC595" s="17">
        <v>0.40998240026740701</v>
      </c>
      <c r="BD595" s="17"/>
      <c r="BE595" s="17">
        <v>0.37431211929514202</v>
      </c>
      <c r="BF595" s="17">
        <v>0.36171738139371101</v>
      </c>
      <c r="BG595" s="17">
        <v>0.38568765831299401</v>
      </c>
    </row>
    <row r="596" spans="2:59" x14ac:dyDescent="0.3">
      <c r="B596" t="s">
        <v>313</v>
      </c>
      <c r="C596" s="17">
        <v>0.48166900709727201</v>
      </c>
      <c r="D596" s="17">
        <v>0.47809353664854098</v>
      </c>
      <c r="E596" s="17">
        <v>0.48498204633887199</v>
      </c>
      <c r="F596" s="17"/>
      <c r="G596" s="17">
        <v>0.50468560084187797</v>
      </c>
      <c r="H596" s="17">
        <v>0.48644067697420901</v>
      </c>
      <c r="I596" s="17">
        <v>0.47773829269753998</v>
      </c>
      <c r="J596" s="17">
        <v>0.455997117463321</v>
      </c>
      <c r="K596" s="17"/>
      <c r="L596" s="17">
        <v>0.50548093070706801</v>
      </c>
      <c r="M596" s="17">
        <v>0.487195219560425</v>
      </c>
      <c r="N596" s="17">
        <v>0.50384790540768098</v>
      </c>
      <c r="O596" s="17">
        <v>0.43170945241019398</v>
      </c>
      <c r="P596" s="17"/>
      <c r="Q596" s="17">
        <v>0.517044689510753</v>
      </c>
      <c r="R596" s="17">
        <v>0.48213927990896399</v>
      </c>
      <c r="S596" s="17">
        <v>0.51205666411212702</v>
      </c>
      <c r="T596" s="17">
        <v>0.46768837141084901</v>
      </c>
      <c r="U596" s="17">
        <v>0.48735400044340699</v>
      </c>
      <c r="V596" s="17">
        <v>0.45065750957447998</v>
      </c>
      <c r="W596" s="17">
        <v>0.43594929793307202</v>
      </c>
      <c r="X596" s="17">
        <v>0.47657738100154901</v>
      </c>
      <c r="Y596" s="17">
        <v>0.48319143332541997</v>
      </c>
      <c r="Z596" s="17"/>
      <c r="AA596" s="17">
        <v>0.134651090241763</v>
      </c>
      <c r="AB596" s="17">
        <v>0.30195591746745898</v>
      </c>
      <c r="AC596" s="17">
        <v>0.42885388738945202</v>
      </c>
      <c r="AD596" s="17">
        <v>0.34166404497831798</v>
      </c>
      <c r="AE596" s="17">
        <v>0.49729028470761399</v>
      </c>
      <c r="AF596" s="17">
        <v>0.522151855861682</v>
      </c>
      <c r="AG596" s="17">
        <v>0.50340191504307197</v>
      </c>
      <c r="AH596" s="17">
        <v>0.47662687396258802</v>
      </c>
      <c r="AI596" s="17">
        <v>0.449659623952265</v>
      </c>
      <c r="AJ596" s="17">
        <v>0.53567384369511395</v>
      </c>
      <c r="AK596" s="17">
        <v>0.54812187410531898</v>
      </c>
      <c r="AL596" s="17">
        <v>0.52315092694224796</v>
      </c>
      <c r="AM596" s="17">
        <v>0.43087831460533299</v>
      </c>
      <c r="AN596" s="17">
        <v>0.48751690207640402</v>
      </c>
      <c r="AO596" s="17">
        <v>0.48073592073492399</v>
      </c>
      <c r="AP596" s="17">
        <v>0.50699780370453196</v>
      </c>
      <c r="AQ596" s="17"/>
      <c r="AR596" s="17">
        <v>0.490538147090405</v>
      </c>
      <c r="AS596" s="17">
        <v>0.44948974651295198</v>
      </c>
      <c r="AT596" s="17"/>
      <c r="AU596" s="17">
        <v>0.45752344183493099</v>
      </c>
      <c r="AV596" s="17">
        <v>0.49325776569652902</v>
      </c>
      <c r="AW596" s="17"/>
      <c r="AX596" s="17">
        <v>0.41180965626485799</v>
      </c>
      <c r="AY596" s="17">
        <v>0.50066533256392298</v>
      </c>
      <c r="AZ596" s="17"/>
      <c r="BA596" s="17">
        <v>0.49200364286711901</v>
      </c>
      <c r="BB596" s="17">
        <v>0.490067311461793</v>
      </c>
      <c r="BC596" s="17">
        <v>0.45017025323978499</v>
      </c>
      <c r="BD596" s="17"/>
      <c r="BE596" s="17">
        <v>0.48300087918296603</v>
      </c>
      <c r="BF596" s="17">
        <v>0.48118837096427802</v>
      </c>
      <c r="BG596" s="17">
        <v>0.47388227604650401</v>
      </c>
    </row>
    <row r="597" spans="2:59" x14ac:dyDescent="0.3">
      <c r="B597" t="s">
        <v>314</v>
      </c>
      <c r="C597" s="17">
        <v>0.104298834333099</v>
      </c>
      <c r="D597" s="17">
        <v>0.11001517733975499</v>
      </c>
      <c r="E597" s="17">
        <v>9.8192741385123905E-2</v>
      </c>
      <c r="F597" s="17"/>
      <c r="G597" s="17">
        <v>8.4848990208582803E-2</v>
      </c>
      <c r="H597" s="17">
        <v>9.3380377893739805E-2</v>
      </c>
      <c r="I597" s="17">
        <v>0.119518104891932</v>
      </c>
      <c r="J597" s="17">
        <v>0.119718899653543</v>
      </c>
      <c r="K597" s="17"/>
      <c r="L597" s="17">
        <v>0.100951644488236</v>
      </c>
      <c r="M597" s="17">
        <v>0.13297251713008201</v>
      </c>
      <c r="N597" s="17">
        <v>8.2443058550158599E-2</v>
      </c>
      <c r="O597" s="17">
        <v>9.7585502600245302E-2</v>
      </c>
      <c r="P597" s="17"/>
      <c r="Q597" s="17">
        <v>0.121498422634227</v>
      </c>
      <c r="R597" s="17">
        <v>0.13040221895488099</v>
      </c>
      <c r="S597" s="17">
        <v>7.6964850495244805E-2</v>
      </c>
      <c r="T597" s="17">
        <v>9.1041831748206903E-2</v>
      </c>
      <c r="U597" s="17">
        <v>0.10600194730791999</v>
      </c>
      <c r="V597" s="17">
        <v>8.1992130704743801E-2</v>
      </c>
      <c r="W597" s="17">
        <v>0.101680905542667</v>
      </c>
      <c r="X597" s="17">
        <v>0.121769397201822</v>
      </c>
      <c r="Y597" s="17">
        <v>9.4587903693827302E-2</v>
      </c>
      <c r="Z597" s="17"/>
      <c r="AA597" s="17">
        <v>4.32690433696932E-2</v>
      </c>
      <c r="AB597" s="17">
        <v>0.112038367988765</v>
      </c>
      <c r="AC597" s="17">
        <v>6.6300641918072195E-2</v>
      </c>
      <c r="AD597" s="17">
        <v>0.17150238048958599</v>
      </c>
      <c r="AE597" s="17">
        <v>6.9836534426069796E-2</v>
      </c>
      <c r="AF597" s="17">
        <v>7.5943652620788796E-2</v>
      </c>
      <c r="AG597" s="17">
        <v>0.10108022085227999</v>
      </c>
      <c r="AH597" s="17">
        <v>0.115812410395399</v>
      </c>
      <c r="AI597" s="17">
        <v>0.123792694748296</v>
      </c>
      <c r="AJ597" s="17">
        <v>0.13207484475836001</v>
      </c>
      <c r="AK597" s="17">
        <v>0.106754545189558</v>
      </c>
      <c r="AL597" s="17">
        <v>8.4972718179089898E-2</v>
      </c>
      <c r="AM597" s="17">
        <v>8.8997307535556805E-2</v>
      </c>
      <c r="AN597" s="17">
        <v>0.116326790805123</v>
      </c>
      <c r="AO597" s="17">
        <v>9.0522626247694901E-2</v>
      </c>
      <c r="AP597" s="17">
        <v>0.139912230066528</v>
      </c>
      <c r="AQ597" s="17"/>
      <c r="AR597" s="17">
        <v>0.10150641346568701</v>
      </c>
      <c r="AS597" s="17">
        <v>0.114430373447726</v>
      </c>
      <c r="AT597" s="17"/>
      <c r="AU597" s="17">
        <v>0.10304280872805099</v>
      </c>
      <c r="AV597" s="17">
        <v>0.105850345437626</v>
      </c>
      <c r="AW597" s="17"/>
      <c r="AX597" s="17">
        <v>0.11844075550127001</v>
      </c>
      <c r="AY597" s="17">
        <v>0.10117642820629801</v>
      </c>
      <c r="AZ597" s="17"/>
      <c r="BA597" s="17">
        <v>0.10026212301556101</v>
      </c>
      <c r="BB597" s="17">
        <v>0.118494850635573</v>
      </c>
      <c r="BC597" s="17">
        <v>8.8079790448064299E-2</v>
      </c>
      <c r="BD597" s="17"/>
      <c r="BE597" s="17">
        <v>0.106943412521859</v>
      </c>
      <c r="BF597" s="17">
        <v>0.101648754230879</v>
      </c>
      <c r="BG597" s="17">
        <v>9.3590689712408096E-2</v>
      </c>
    </row>
    <row r="598" spans="2:59" x14ac:dyDescent="0.3">
      <c r="B598" t="s">
        <v>83</v>
      </c>
      <c r="C598" s="17">
        <v>4.1964518406390303E-2</v>
      </c>
      <c r="D598" s="17">
        <v>5.1510863653232999E-2</v>
      </c>
      <c r="E598" s="17">
        <v>3.2610480059116501E-2</v>
      </c>
      <c r="F598" s="17"/>
      <c r="G598" s="17">
        <v>4.6093763088616797E-2</v>
      </c>
      <c r="H598" s="17">
        <v>3.8386705716082603E-2</v>
      </c>
      <c r="I598" s="17">
        <v>4.0074064621306797E-2</v>
      </c>
      <c r="J598" s="17">
        <v>4.4055039927643501E-2</v>
      </c>
      <c r="K598" s="17"/>
      <c r="L598" s="17">
        <v>2.2676256172798202E-2</v>
      </c>
      <c r="M598" s="17">
        <v>2.9548605879671602E-2</v>
      </c>
      <c r="N598" s="17">
        <v>4.4717714956430697E-2</v>
      </c>
      <c r="O598" s="17">
        <v>7.3306098369713898E-2</v>
      </c>
      <c r="P598" s="17"/>
      <c r="Q598" s="17">
        <v>4.0735672852263698E-2</v>
      </c>
      <c r="R598" s="17">
        <v>3.8012820644830803E-2</v>
      </c>
      <c r="S598" s="17">
        <v>4.9768973365699E-2</v>
      </c>
      <c r="T598" s="17">
        <v>3.83613546540051E-2</v>
      </c>
      <c r="U598" s="17">
        <v>2.9069727742577701E-2</v>
      </c>
      <c r="V598" s="17">
        <v>4.1073923208273903E-2</v>
      </c>
      <c r="W598" s="17">
        <v>3.4190368997196997E-2</v>
      </c>
      <c r="X598" s="17">
        <v>2.2756400519633499E-2</v>
      </c>
      <c r="Y598" s="17">
        <v>6.8361695946075204E-2</v>
      </c>
      <c r="Z598" s="17"/>
      <c r="AA598" s="17">
        <v>0.22032298773482101</v>
      </c>
      <c r="AB598" s="17">
        <v>4.1296107899949301E-2</v>
      </c>
      <c r="AC598" s="17">
        <v>7.0654337338755105E-2</v>
      </c>
      <c r="AD598" s="17">
        <v>6.3518511872711098E-2</v>
      </c>
      <c r="AE598" s="17">
        <v>6.3149246100176804E-2</v>
      </c>
      <c r="AF598" s="17">
        <v>3.6075086387562801E-2</v>
      </c>
      <c r="AG598" s="17">
        <v>4.8178287353720303E-2</v>
      </c>
      <c r="AH598" s="17">
        <v>3.5154624558758098E-2</v>
      </c>
      <c r="AI598" s="17">
        <v>5.0786511383116698E-2</v>
      </c>
      <c r="AJ598" s="17">
        <v>1.9774240214616701E-2</v>
      </c>
      <c r="AK598" s="17">
        <v>1.03499817226471E-2</v>
      </c>
      <c r="AL598" s="17">
        <v>1.9726216687658199E-2</v>
      </c>
      <c r="AM598" s="17">
        <v>6.2826183045609094E-2</v>
      </c>
      <c r="AN598" s="17">
        <v>1.8885708213496399E-2</v>
      </c>
      <c r="AO598" s="17">
        <v>4.2991729274467198E-2</v>
      </c>
      <c r="AP598" s="17">
        <v>1.7670126661641E-2</v>
      </c>
      <c r="AQ598" s="17"/>
      <c r="AR598" s="17">
        <v>3.9341062676313501E-2</v>
      </c>
      <c r="AS598" s="17">
        <v>5.1483013506809297E-2</v>
      </c>
      <c r="AT598" s="17"/>
      <c r="AU598" s="17">
        <v>4.5228605427475602E-2</v>
      </c>
      <c r="AV598" s="17">
        <v>4.0128943980331302E-2</v>
      </c>
      <c r="AW598" s="17"/>
      <c r="AX598" s="17">
        <v>3.12108889310652E-2</v>
      </c>
      <c r="AY598" s="17">
        <v>4.4626615244392299E-2</v>
      </c>
      <c r="AZ598" s="17"/>
      <c r="BA598" s="17">
        <v>2.8286872059409399E-2</v>
      </c>
      <c r="BB598" s="17">
        <v>5.0386151754339102E-2</v>
      </c>
      <c r="BC598" s="17">
        <v>5.1767556044743597E-2</v>
      </c>
      <c r="BD598" s="17"/>
      <c r="BE598" s="17">
        <v>3.57435890000335E-2</v>
      </c>
      <c r="BF598" s="17">
        <v>5.5445493411131801E-2</v>
      </c>
      <c r="BG598" s="17">
        <v>4.68393759280945E-2</v>
      </c>
    </row>
    <row r="599" spans="2:59" x14ac:dyDescent="0.3"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</row>
    <row r="600" spans="2:59" x14ac:dyDescent="0.3">
      <c r="B600" s="6" t="s">
        <v>326</v>
      </c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</row>
    <row r="601" spans="2:59" x14ac:dyDescent="0.3">
      <c r="B601" s="24" t="s">
        <v>86</v>
      </c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</row>
    <row r="602" spans="2:59" x14ac:dyDescent="0.3">
      <c r="B602" t="s">
        <v>312</v>
      </c>
      <c r="C602" s="17">
        <v>0.42843467355465797</v>
      </c>
      <c r="D602" s="17">
        <v>0.413978130715425</v>
      </c>
      <c r="E602" s="17">
        <v>0.44456666666359601</v>
      </c>
      <c r="F602" s="17"/>
      <c r="G602" s="17">
        <v>0.40930620664579997</v>
      </c>
      <c r="H602" s="17">
        <v>0.43313170104632198</v>
      </c>
      <c r="I602" s="17">
        <v>0.449411827452813</v>
      </c>
      <c r="J602" s="17">
        <v>0.418519039662477</v>
      </c>
      <c r="K602" s="17"/>
      <c r="L602" s="17">
        <v>0.44855142309935297</v>
      </c>
      <c r="M602" s="17">
        <v>0.40406458548882501</v>
      </c>
      <c r="N602" s="17">
        <v>0.41401532547634401</v>
      </c>
      <c r="O602" s="17">
        <v>0.44559086461383701</v>
      </c>
      <c r="P602" s="17"/>
      <c r="Q602" s="17">
        <v>0.41077156016847499</v>
      </c>
      <c r="R602" s="17">
        <v>0.39458906999448101</v>
      </c>
      <c r="S602" s="17">
        <v>0.40879335628173602</v>
      </c>
      <c r="T602" s="17">
        <v>0.44601438012248401</v>
      </c>
      <c r="U602" s="17">
        <v>0.433283649052287</v>
      </c>
      <c r="V602" s="17">
        <v>0.48965826007707602</v>
      </c>
      <c r="W602" s="17">
        <v>0.41668176353053699</v>
      </c>
      <c r="X602" s="17">
        <v>0.46696429793982602</v>
      </c>
      <c r="Y602" s="17">
        <v>0.435764373041021</v>
      </c>
      <c r="Z602" s="17"/>
      <c r="AA602" s="17">
        <v>0.64502592202341602</v>
      </c>
      <c r="AB602" s="17">
        <v>0.414133048714806</v>
      </c>
      <c r="AC602" s="17">
        <v>0.35172122900606401</v>
      </c>
      <c r="AD602" s="17">
        <v>0.37952073660007302</v>
      </c>
      <c r="AE602" s="17">
        <v>0.43665863572511099</v>
      </c>
      <c r="AF602" s="17">
        <v>0.38731920418622101</v>
      </c>
      <c r="AG602" s="17">
        <v>0.38263764672189199</v>
      </c>
      <c r="AH602" s="17">
        <v>0.44259569563707502</v>
      </c>
      <c r="AI602" s="17">
        <v>0.40733273801534498</v>
      </c>
      <c r="AJ602" s="17">
        <v>0.48112865438296298</v>
      </c>
      <c r="AK602" s="17">
        <v>0.48922375128110401</v>
      </c>
      <c r="AL602" s="17">
        <v>0.37524396470634502</v>
      </c>
      <c r="AM602" s="17">
        <v>0.48033644638256301</v>
      </c>
      <c r="AN602" s="17">
        <v>0.39856964242659099</v>
      </c>
      <c r="AO602" s="17">
        <v>0.499212507463629</v>
      </c>
      <c r="AP602" s="17">
        <v>0.45789586257366099</v>
      </c>
      <c r="AQ602" s="17"/>
      <c r="AR602" s="17">
        <v>0.43503911407993701</v>
      </c>
      <c r="AS602" s="17">
        <v>0.40447225861463798</v>
      </c>
      <c r="AT602" s="17"/>
      <c r="AU602" s="17">
        <v>0.46657375778300503</v>
      </c>
      <c r="AV602" s="17">
        <v>0.40895901616092101</v>
      </c>
      <c r="AW602" s="17"/>
      <c r="AX602" s="17">
        <v>0.45145493523350899</v>
      </c>
      <c r="AY602" s="17">
        <v>0.42074320369611101</v>
      </c>
      <c r="AZ602" s="17"/>
      <c r="BA602" s="17">
        <v>0.42977040350969098</v>
      </c>
      <c r="BB602" s="17">
        <v>0.42975757479139898</v>
      </c>
      <c r="BC602" s="17">
        <v>0.42397601351677799</v>
      </c>
      <c r="BD602" s="17"/>
      <c r="BE602" s="17">
        <v>0.44137193159107102</v>
      </c>
      <c r="BF602" s="17">
        <v>0.39838211986135802</v>
      </c>
      <c r="BG602" s="17">
        <v>0.42395073805690298</v>
      </c>
    </row>
    <row r="603" spans="2:59" x14ac:dyDescent="0.3">
      <c r="B603" t="s">
        <v>313</v>
      </c>
      <c r="C603" s="17">
        <v>0.468169739894777</v>
      </c>
      <c r="D603" s="17">
        <v>0.47332952692421099</v>
      </c>
      <c r="E603" s="17">
        <v>0.46089727131806402</v>
      </c>
      <c r="F603" s="17"/>
      <c r="G603" s="17">
        <v>0.49443020049856301</v>
      </c>
      <c r="H603" s="17">
        <v>0.47593139659045203</v>
      </c>
      <c r="I603" s="17">
        <v>0.43933231323327998</v>
      </c>
      <c r="J603" s="17">
        <v>0.46531126164771103</v>
      </c>
      <c r="K603" s="17"/>
      <c r="L603" s="17">
        <v>0.48991064804343998</v>
      </c>
      <c r="M603" s="17">
        <v>0.50100165840208</v>
      </c>
      <c r="N603" s="17">
        <v>0.47218904745412599</v>
      </c>
      <c r="O603" s="17">
        <v>0.40605285832749999</v>
      </c>
      <c r="P603" s="17"/>
      <c r="Q603" s="17">
        <v>0.49462069873511699</v>
      </c>
      <c r="R603" s="17">
        <v>0.51949849480553001</v>
      </c>
      <c r="S603" s="17">
        <v>0.479296601988142</v>
      </c>
      <c r="T603" s="17">
        <v>0.44950208790345297</v>
      </c>
      <c r="U603" s="17">
        <v>0.46972280462101201</v>
      </c>
      <c r="V603" s="17">
        <v>0.401275118767287</v>
      </c>
      <c r="W603" s="17">
        <v>0.46053333194715401</v>
      </c>
      <c r="X603" s="17">
        <v>0.39540690856293498</v>
      </c>
      <c r="Y603" s="17">
        <v>0.464022764682957</v>
      </c>
      <c r="Z603" s="17"/>
      <c r="AA603" s="17">
        <v>0.134651090241763</v>
      </c>
      <c r="AB603" s="17">
        <v>0.45516557135594898</v>
      </c>
      <c r="AC603" s="17">
        <v>0.46386837837469402</v>
      </c>
      <c r="AD603" s="17">
        <v>0.41302313213325698</v>
      </c>
      <c r="AE603" s="17">
        <v>0.415397030086056</v>
      </c>
      <c r="AF603" s="17">
        <v>0.50504276672413695</v>
      </c>
      <c r="AG603" s="17">
        <v>0.51767204050806703</v>
      </c>
      <c r="AH603" s="17">
        <v>0.38532630476274699</v>
      </c>
      <c r="AI603" s="17">
        <v>0.53353193375041397</v>
      </c>
      <c r="AJ603" s="17">
        <v>0.435366752539741</v>
      </c>
      <c r="AK603" s="17">
        <v>0.455423270114376</v>
      </c>
      <c r="AL603" s="17">
        <v>0.57640110941104195</v>
      </c>
      <c r="AM603" s="17">
        <v>0.40346389051638698</v>
      </c>
      <c r="AN603" s="17">
        <v>0.52875368931383304</v>
      </c>
      <c r="AO603" s="17">
        <v>0.49217405623760402</v>
      </c>
      <c r="AP603" s="17">
        <v>0.48393070640895203</v>
      </c>
      <c r="AQ603" s="17"/>
      <c r="AR603" s="17">
        <v>0.45773280464930899</v>
      </c>
      <c r="AS603" s="17">
        <v>0.50603731885120395</v>
      </c>
      <c r="AT603" s="17"/>
      <c r="AU603" s="17">
        <v>0.42039615195419799</v>
      </c>
      <c r="AV603" s="17">
        <v>0.49308092387895502</v>
      </c>
      <c r="AW603" s="17"/>
      <c r="AX603" s="17">
        <v>0.44201598862875202</v>
      </c>
      <c r="AY603" s="17">
        <v>0.476296562915765</v>
      </c>
      <c r="AZ603" s="17"/>
      <c r="BA603" s="17">
        <v>0.49228982222603601</v>
      </c>
      <c r="BB603" s="17">
        <v>0.44683575954410498</v>
      </c>
      <c r="BC603" s="17">
        <v>0.461462544205057</v>
      </c>
      <c r="BD603" s="17"/>
      <c r="BE603" s="17">
        <v>0.469275588123235</v>
      </c>
      <c r="BF603" s="17">
        <v>0.47215058516446301</v>
      </c>
      <c r="BG603" s="17">
        <v>0.449427158633255</v>
      </c>
    </row>
    <row r="604" spans="2:59" x14ac:dyDescent="0.3">
      <c r="B604" t="s">
        <v>314</v>
      </c>
      <c r="C604" s="17">
        <v>5.7508879305445001E-2</v>
      </c>
      <c r="D604" s="17">
        <v>6.3312065758630104E-2</v>
      </c>
      <c r="E604" s="17">
        <v>5.1950508488814801E-2</v>
      </c>
      <c r="F604" s="17"/>
      <c r="G604" s="17">
        <v>4.5870648129372797E-2</v>
      </c>
      <c r="H604" s="17">
        <v>6.3994171452336601E-2</v>
      </c>
      <c r="I604" s="17">
        <v>6.5818959532888396E-2</v>
      </c>
      <c r="J604" s="17">
        <v>5.3489117605091299E-2</v>
      </c>
      <c r="K604" s="17"/>
      <c r="L604" s="17">
        <v>4.5584211234746E-2</v>
      </c>
      <c r="M604" s="17">
        <v>6.5034467917582203E-2</v>
      </c>
      <c r="N604" s="17">
        <v>5.3326505964447497E-2</v>
      </c>
      <c r="O604" s="17">
        <v>6.63476168049488E-2</v>
      </c>
      <c r="P604" s="17"/>
      <c r="Q604" s="17">
        <v>3.9426468984291703E-2</v>
      </c>
      <c r="R604" s="17">
        <v>4.5606354491006001E-2</v>
      </c>
      <c r="S604" s="17">
        <v>6.2954269582383995E-2</v>
      </c>
      <c r="T604" s="17">
        <v>6.5660790112609502E-2</v>
      </c>
      <c r="U604" s="17">
        <v>5.9158623973551802E-2</v>
      </c>
      <c r="V604" s="17">
        <v>5.2407138474649798E-2</v>
      </c>
      <c r="W604" s="17">
        <v>0.100120975931194</v>
      </c>
      <c r="X604" s="17">
        <v>0.102018040803191</v>
      </c>
      <c r="Y604" s="17">
        <v>3.6140279302720402E-2</v>
      </c>
      <c r="Z604" s="17"/>
      <c r="AA604" s="17">
        <v>0</v>
      </c>
      <c r="AB604" s="17">
        <v>4.72590933531555E-2</v>
      </c>
      <c r="AC604" s="17">
        <v>8.1627951691789699E-2</v>
      </c>
      <c r="AD604" s="17">
        <v>0.112768727670144</v>
      </c>
      <c r="AE604" s="17">
        <v>6.0499945908782798E-2</v>
      </c>
      <c r="AF604" s="17">
        <v>6.5921016654845302E-2</v>
      </c>
      <c r="AG604" s="17">
        <v>5.9586761793640197E-2</v>
      </c>
      <c r="AH604" s="17">
        <v>0.120819357246263</v>
      </c>
      <c r="AI604" s="17">
        <v>3.4373713110948403E-2</v>
      </c>
      <c r="AJ604" s="17">
        <v>5.1327205942828101E-2</v>
      </c>
      <c r="AK604" s="17">
        <v>3.4731734199614901E-2</v>
      </c>
      <c r="AL604" s="17">
        <v>3.9872181227179199E-2</v>
      </c>
      <c r="AM604" s="17">
        <v>5.4212703620181699E-2</v>
      </c>
      <c r="AN604" s="17">
        <v>3.2036906477421398E-2</v>
      </c>
      <c r="AO604" s="17">
        <v>5.8417326949820802E-3</v>
      </c>
      <c r="AP604" s="17">
        <v>4.7305079451716803E-2</v>
      </c>
      <c r="AQ604" s="17"/>
      <c r="AR604" s="17">
        <v>6.2172849618999999E-2</v>
      </c>
      <c r="AS604" s="17">
        <v>4.0586932398121903E-2</v>
      </c>
      <c r="AT604" s="17"/>
      <c r="AU604" s="17">
        <v>6.1157662874968897E-2</v>
      </c>
      <c r="AV604" s="17">
        <v>5.5082183716963197E-2</v>
      </c>
      <c r="AW604" s="17"/>
      <c r="AX604" s="17">
        <v>5.8519072923842501E-2</v>
      </c>
      <c r="AY604" s="17">
        <v>5.6816395625237201E-2</v>
      </c>
      <c r="AZ604" s="17"/>
      <c r="BA604" s="17">
        <v>4.76310703171966E-2</v>
      </c>
      <c r="BB604" s="17">
        <v>7.0473696566047406E-2</v>
      </c>
      <c r="BC604" s="17">
        <v>5.33553335536237E-2</v>
      </c>
      <c r="BD604" s="17"/>
      <c r="BE604" s="17">
        <v>5.0852515801481202E-2</v>
      </c>
      <c r="BF604" s="17">
        <v>7.2126533140770194E-2</v>
      </c>
      <c r="BG604" s="17">
        <v>6.2183738889539902E-2</v>
      </c>
    </row>
    <row r="605" spans="2:59" x14ac:dyDescent="0.3">
      <c r="B605" t="s">
        <v>83</v>
      </c>
      <c r="C605" s="17">
        <v>4.5886707245120201E-2</v>
      </c>
      <c r="D605" s="17">
        <v>4.9380276601732997E-2</v>
      </c>
      <c r="E605" s="17">
        <v>4.2585553529524998E-2</v>
      </c>
      <c r="F605" s="17"/>
      <c r="G605" s="17">
        <v>5.0392944726263898E-2</v>
      </c>
      <c r="H605" s="17">
        <v>2.6942730910888699E-2</v>
      </c>
      <c r="I605" s="17">
        <v>4.5436899781018801E-2</v>
      </c>
      <c r="J605" s="17">
        <v>6.2680581084720702E-2</v>
      </c>
      <c r="K605" s="17"/>
      <c r="L605" s="17">
        <v>1.59537176224612E-2</v>
      </c>
      <c r="M605" s="17">
        <v>2.9899288191513398E-2</v>
      </c>
      <c r="N605" s="17">
        <v>6.0469121105081902E-2</v>
      </c>
      <c r="O605" s="17">
        <v>8.2008660253714297E-2</v>
      </c>
      <c r="P605" s="17"/>
      <c r="Q605" s="17">
        <v>5.5181272112116202E-2</v>
      </c>
      <c r="R605" s="17">
        <v>4.0306080708983498E-2</v>
      </c>
      <c r="S605" s="17">
        <v>4.8955772147738802E-2</v>
      </c>
      <c r="T605" s="17">
        <v>3.8822741861453E-2</v>
      </c>
      <c r="U605" s="17">
        <v>3.7834922353149301E-2</v>
      </c>
      <c r="V605" s="17">
        <v>5.6659482680987201E-2</v>
      </c>
      <c r="W605" s="17">
        <v>2.26639285911149E-2</v>
      </c>
      <c r="X605" s="17">
        <v>3.5610752694047502E-2</v>
      </c>
      <c r="Y605" s="17">
        <v>6.4072582973301997E-2</v>
      </c>
      <c r="Z605" s="17"/>
      <c r="AA605" s="17">
        <v>0.22032298773482101</v>
      </c>
      <c r="AB605" s="17">
        <v>8.3442286576089097E-2</v>
      </c>
      <c r="AC605" s="17">
        <v>0.10278244092745301</v>
      </c>
      <c r="AD605" s="17">
        <v>9.4687403596525901E-2</v>
      </c>
      <c r="AE605" s="17">
        <v>8.7444388280049995E-2</v>
      </c>
      <c r="AF605" s="17">
        <v>4.1717012434796703E-2</v>
      </c>
      <c r="AG605" s="17">
        <v>4.01035509764004E-2</v>
      </c>
      <c r="AH605" s="17">
        <v>5.1258642353915702E-2</v>
      </c>
      <c r="AI605" s="17">
        <v>2.47616151232922E-2</v>
      </c>
      <c r="AJ605" s="17">
        <v>3.2177387134467203E-2</v>
      </c>
      <c r="AK605" s="17">
        <v>2.06212444049047E-2</v>
      </c>
      <c r="AL605" s="17">
        <v>8.4827446554342299E-3</v>
      </c>
      <c r="AM605" s="17">
        <v>6.1986959480867701E-2</v>
      </c>
      <c r="AN605" s="17">
        <v>4.06397617821544E-2</v>
      </c>
      <c r="AO605" s="17">
        <v>2.7717036037845501E-3</v>
      </c>
      <c r="AP605" s="17">
        <v>1.086835156567E-2</v>
      </c>
      <c r="AQ605" s="17"/>
      <c r="AR605" s="17">
        <v>4.5055231651754499E-2</v>
      </c>
      <c r="AS605" s="17">
        <v>4.8903490136035399E-2</v>
      </c>
      <c r="AT605" s="17"/>
      <c r="AU605" s="17">
        <v>5.1872427387827803E-2</v>
      </c>
      <c r="AV605" s="17">
        <v>4.2877876243160702E-2</v>
      </c>
      <c r="AW605" s="17"/>
      <c r="AX605" s="17">
        <v>4.8010003213896597E-2</v>
      </c>
      <c r="AY605" s="17">
        <v>4.6143837762887302E-2</v>
      </c>
      <c r="AZ605" s="17"/>
      <c r="BA605" s="17">
        <v>3.0308703947075698E-2</v>
      </c>
      <c r="BB605" s="17">
        <v>5.2932969098448898E-2</v>
      </c>
      <c r="BC605" s="17">
        <v>6.1206108724540999E-2</v>
      </c>
      <c r="BD605" s="17"/>
      <c r="BE605" s="17">
        <v>3.8499964484212598E-2</v>
      </c>
      <c r="BF605" s="17">
        <v>5.7340761833408797E-2</v>
      </c>
      <c r="BG605" s="17">
        <v>6.44383644203015E-2</v>
      </c>
    </row>
    <row r="606" spans="2:59" x14ac:dyDescent="0.3"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</row>
    <row r="607" spans="2:59" x14ac:dyDescent="0.3">
      <c r="B607" s="6" t="s">
        <v>327</v>
      </c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</row>
    <row r="608" spans="2:59" x14ac:dyDescent="0.3">
      <c r="B608" s="24" t="s">
        <v>86</v>
      </c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</row>
    <row r="609" spans="2:59" x14ac:dyDescent="0.3">
      <c r="B609" t="s">
        <v>312</v>
      </c>
      <c r="C609" s="17">
        <v>0.401138195549609</v>
      </c>
      <c r="D609" s="17">
        <v>0.41736890786363801</v>
      </c>
      <c r="E609" s="17">
        <v>0.38541727910075402</v>
      </c>
      <c r="F609" s="17"/>
      <c r="G609" s="17">
        <v>0.41928405340167602</v>
      </c>
      <c r="H609" s="17">
        <v>0.38199379161233998</v>
      </c>
      <c r="I609" s="17">
        <v>0.401806177405376</v>
      </c>
      <c r="J609" s="17">
        <v>0.400639452075644</v>
      </c>
      <c r="K609" s="17"/>
      <c r="L609" s="17">
        <v>0.39622775607538102</v>
      </c>
      <c r="M609" s="17">
        <v>0.38885482499457902</v>
      </c>
      <c r="N609" s="17">
        <v>0.41241188477977497</v>
      </c>
      <c r="O609" s="17">
        <v>0.41006321780750199</v>
      </c>
      <c r="P609" s="17"/>
      <c r="Q609" s="17">
        <v>0.397628994255942</v>
      </c>
      <c r="R609" s="17">
        <v>0.39860621071109698</v>
      </c>
      <c r="S609" s="17">
        <v>0.407143351148188</v>
      </c>
      <c r="T609" s="17">
        <v>0.34400141010428198</v>
      </c>
      <c r="U609" s="17">
        <v>0.39609767562450299</v>
      </c>
      <c r="V609" s="17">
        <v>0.45460292199927699</v>
      </c>
      <c r="W609" s="17">
        <v>0.398904772083013</v>
      </c>
      <c r="X609" s="17">
        <v>0.44141973582420801</v>
      </c>
      <c r="Y609" s="17">
        <v>0.40087476123207999</v>
      </c>
      <c r="Z609" s="17"/>
      <c r="AA609" s="17">
        <v>0.61903406750054202</v>
      </c>
      <c r="AB609" s="17">
        <v>0.39281418126017098</v>
      </c>
      <c r="AC609" s="17">
        <v>0.42011346330849703</v>
      </c>
      <c r="AD609" s="17">
        <v>0.34147631486552599</v>
      </c>
      <c r="AE609" s="17">
        <v>0.39726039670374302</v>
      </c>
      <c r="AF609" s="17">
        <v>0.44812598112156998</v>
      </c>
      <c r="AG609" s="17">
        <v>0.30922316859987398</v>
      </c>
      <c r="AH609" s="17">
        <v>0.41592780822037101</v>
      </c>
      <c r="AI609" s="17">
        <v>0.35744635566518901</v>
      </c>
      <c r="AJ609" s="17">
        <v>0.381678314345204</v>
      </c>
      <c r="AK609" s="17">
        <v>0.42894942702861</v>
      </c>
      <c r="AL609" s="17">
        <v>0.39883257772835801</v>
      </c>
      <c r="AM609" s="17">
        <v>0.44107217347688199</v>
      </c>
      <c r="AN609" s="17">
        <v>0.35171047346596201</v>
      </c>
      <c r="AO609" s="17">
        <v>0.51176304281165497</v>
      </c>
      <c r="AP609" s="17">
        <v>0.40837374559307998</v>
      </c>
      <c r="AQ609" s="17"/>
      <c r="AR609" s="17">
        <v>0.39680472022491498</v>
      </c>
      <c r="AS609" s="17">
        <v>0.41686103133944102</v>
      </c>
      <c r="AT609" s="17"/>
      <c r="AU609" s="17">
        <v>0.42019198170035199</v>
      </c>
      <c r="AV609" s="17">
        <v>0.38885715978429197</v>
      </c>
      <c r="AW609" s="17"/>
      <c r="AX609" s="17">
        <v>0.43262574249121</v>
      </c>
      <c r="AY609" s="17">
        <v>0.39312770051997598</v>
      </c>
      <c r="AZ609" s="17"/>
      <c r="BA609" s="17">
        <v>0.42709227081254802</v>
      </c>
      <c r="BB609" s="17">
        <v>0.358927651462016</v>
      </c>
      <c r="BC609" s="17">
        <v>0.42534530370229001</v>
      </c>
      <c r="BD609" s="17"/>
      <c r="BE609" s="17">
        <v>0.41731200984091499</v>
      </c>
      <c r="BF609" s="17">
        <v>0.38139707971175102</v>
      </c>
      <c r="BG609" s="17">
        <v>0.34555404703729597</v>
      </c>
    </row>
    <row r="610" spans="2:59" x14ac:dyDescent="0.3">
      <c r="B610" t="s">
        <v>313</v>
      </c>
      <c r="C610" s="17">
        <v>0.39611723268146498</v>
      </c>
      <c r="D610" s="17">
        <v>0.39147812400904702</v>
      </c>
      <c r="E610" s="17">
        <v>0.40028728777387201</v>
      </c>
      <c r="F610" s="17"/>
      <c r="G610" s="17">
        <v>0.399247838164003</v>
      </c>
      <c r="H610" s="17">
        <v>0.41679116209857298</v>
      </c>
      <c r="I610" s="17">
        <v>0.40611934920805498</v>
      </c>
      <c r="J610" s="17">
        <v>0.36074645870962802</v>
      </c>
      <c r="K610" s="17"/>
      <c r="L610" s="17">
        <v>0.462029562457763</v>
      </c>
      <c r="M610" s="17">
        <v>0.41659076400746903</v>
      </c>
      <c r="N610" s="17">
        <v>0.38133634770043501</v>
      </c>
      <c r="O610" s="17">
        <v>0.31561162891489403</v>
      </c>
      <c r="P610" s="17"/>
      <c r="Q610" s="17">
        <v>0.476090288578284</v>
      </c>
      <c r="R610" s="17">
        <v>0.373124383882944</v>
      </c>
      <c r="S610" s="17">
        <v>0.32562235252573102</v>
      </c>
      <c r="T610" s="17">
        <v>0.44563712271824202</v>
      </c>
      <c r="U610" s="17">
        <v>0.45381478634843597</v>
      </c>
      <c r="V610" s="17">
        <v>0.33935115724236897</v>
      </c>
      <c r="W610" s="17">
        <v>0.33513017118744498</v>
      </c>
      <c r="X610" s="17">
        <v>0.34194527404442898</v>
      </c>
      <c r="Y610" s="17">
        <v>0.41009814511235199</v>
      </c>
      <c r="Z610" s="17"/>
      <c r="AA610" s="17">
        <v>0.160642944764637</v>
      </c>
      <c r="AB610" s="17">
        <v>0.37928014064526699</v>
      </c>
      <c r="AC610" s="17">
        <v>0.30224633505379001</v>
      </c>
      <c r="AD610" s="17">
        <v>0.33209662314218102</v>
      </c>
      <c r="AE610" s="17">
        <v>0.42988158914607999</v>
      </c>
      <c r="AF610" s="17">
        <v>0.36370400354611698</v>
      </c>
      <c r="AG610" s="17">
        <v>0.44709748910498698</v>
      </c>
      <c r="AH610" s="17">
        <v>0.32143724630994502</v>
      </c>
      <c r="AI610" s="17">
        <v>0.38033265165211</v>
      </c>
      <c r="AJ610" s="17">
        <v>0.41078121295169201</v>
      </c>
      <c r="AK610" s="17">
        <v>0.40415309146905198</v>
      </c>
      <c r="AL610" s="17">
        <v>0.46473910042682598</v>
      </c>
      <c r="AM610" s="17">
        <v>0.35885623954901302</v>
      </c>
      <c r="AN610" s="17">
        <v>0.50692091759708402</v>
      </c>
      <c r="AO610" s="17">
        <v>0.33152021981003899</v>
      </c>
      <c r="AP610" s="17">
        <v>0.51402488505814703</v>
      </c>
      <c r="AQ610" s="17"/>
      <c r="AR610" s="17">
        <v>0.385035737881819</v>
      </c>
      <c r="AS610" s="17">
        <v>0.436323420552858</v>
      </c>
      <c r="AT610" s="17"/>
      <c r="AU610" s="17">
        <v>0.41250488115418599</v>
      </c>
      <c r="AV610" s="17">
        <v>0.39194242523901102</v>
      </c>
      <c r="AW610" s="17"/>
      <c r="AX610" s="17">
        <v>0.36896486819556701</v>
      </c>
      <c r="AY610" s="17">
        <v>0.40088225750687101</v>
      </c>
      <c r="AZ610" s="17"/>
      <c r="BA610" s="17">
        <v>0.421046645397402</v>
      </c>
      <c r="BB610" s="17">
        <v>0.40211813518356598</v>
      </c>
      <c r="BC610" s="17">
        <v>0.34340461101838199</v>
      </c>
      <c r="BD610" s="17"/>
      <c r="BE610" s="17">
        <v>0.400503919624497</v>
      </c>
      <c r="BF610" s="17">
        <v>0.38822376202372599</v>
      </c>
      <c r="BG610" s="17">
        <v>0.38815936809550899</v>
      </c>
    </row>
    <row r="611" spans="2:59" x14ac:dyDescent="0.3">
      <c r="B611" t="s">
        <v>314</v>
      </c>
      <c r="C611" s="17">
        <v>0.14651585995896699</v>
      </c>
      <c r="D611" s="17">
        <v>0.134197273310703</v>
      </c>
      <c r="E611" s="17">
        <v>0.159388445670851</v>
      </c>
      <c r="F611" s="17"/>
      <c r="G611" s="17">
        <v>0.114835106185706</v>
      </c>
      <c r="H611" s="17">
        <v>0.13969359126570099</v>
      </c>
      <c r="I611" s="17">
        <v>0.146875495175844</v>
      </c>
      <c r="J611" s="17">
        <v>0.18613110588109599</v>
      </c>
      <c r="K611" s="17"/>
      <c r="L611" s="17">
        <v>0.111117376614533</v>
      </c>
      <c r="M611" s="17">
        <v>0.14728971871312399</v>
      </c>
      <c r="N611" s="17">
        <v>0.139289357237388</v>
      </c>
      <c r="O611" s="17">
        <v>0.19052451373235799</v>
      </c>
      <c r="P611" s="17"/>
      <c r="Q611" s="17">
        <v>7.0004374174999606E-2</v>
      </c>
      <c r="R611" s="17">
        <v>0.188014494844537</v>
      </c>
      <c r="S611" s="17">
        <v>0.201666788328279</v>
      </c>
      <c r="T611" s="17">
        <v>0.115916549915903</v>
      </c>
      <c r="U611" s="17">
        <v>0.122460950871881</v>
      </c>
      <c r="V611" s="17">
        <v>0.15640806050393999</v>
      </c>
      <c r="W611" s="17">
        <v>0.202206730213223</v>
      </c>
      <c r="X611" s="17">
        <v>0.15565125633372501</v>
      </c>
      <c r="Y611" s="17">
        <v>0.13546648254125199</v>
      </c>
      <c r="Z611" s="17"/>
      <c r="AA611" s="17">
        <v>0</v>
      </c>
      <c r="AB611" s="17">
        <v>0.132057987457599</v>
      </c>
      <c r="AC611" s="17">
        <v>0.167873735208557</v>
      </c>
      <c r="AD611" s="17">
        <v>0.18843842592746099</v>
      </c>
      <c r="AE611" s="17">
        <v>0.118478043013776</v>
      </c>
      <c r="AF611" s="17">
        <v>0.12710856305835599</v>
      </c>
      <c r="AG611" s="17">
        <v>0.17166515587440401</v>
      </c>
      <c r="AH611" s="17">
        <v>0.21363328208100199</v>
      </c>
      <c r="AI611" s="17">
        <v>0.19660174839816799</v>
      </c>
      <c r="AJ611" s="17">
        <v>0.18905207414178399</v>
      </c>
      <c r="AK611" s="17">
        <v>0.12128371622309</v>
      </c>
      <c r="AL611" s="17">
        <v>0.106842386404916</v>
      </c>
      <c r="AM611" s="17">
        <v>0.13745154422273501</v>
      </c>
      <c r="AN611" s="17">
        <v>0.11264990468014099</v>
      </c>
      <c r="AO611" s="17">
        <v>0.13382092095348899</v>
      </c>
      <c r="AP611" s="17">
        <v>6.2159644736224803E-2</v>
      </c>
      <c r="AQ611" s="17"/>
      <c r="AR611" s="17">
        <v>0.16231123493244901</v>
      </c>
      <c r="AS611" s="17">
        <v>8.9206640836000994E-2</v>
      </c>
      <c r="AT611" s="17"/>
      <c r="AU611" s="17">
        <v>0.108317258112871</v>
      </c>
      <c r="AV611" s="17">
        <v>0.16556647409862099</v>
      </c>
      <c r="AW611" s="17"/>
      <c r="AX611" s="17">
        <v>0.13249774175419099</v>
      </c>
      <c r="AY611" s="17">
        <v>0.15116170790250899</v>
      </c>
      <c r="AZ611" s="17"/>
      <c r="BA611" s="17">
        <v>0.116254133437612</v>
      </c>
      <c r="BB611" s="17">
        <v>0.16974542366253301</v>
      </c>
      <c r="BC611" s="17">
        <v>0.160702893298626</v>
      </c>
      <c r="BD611" s="17"/>
      <c r="BE611" s="17">
        <v>0.13687946195869199</v>
      </c>
      <c r="BF611" s="17">
        <v>0.15645096778716</v>
      </c>
      <c r="BG611" s="17">
        <v>0.18475342395189301</v>
      </c>
    </row>
    <row r="612" spans="2:59" x14ac:dyDescent="0.3">
      <c r="B612" t="s">
        <v>83</v>
      </c>
      <c r="C612" s="17">
        <v>5.62287118099591E-2</v>
      </c>
      <c r="D612" s="17">
        <v>5.6955694816611398E-2</v>
      </c>
      <c r="E612" s="17">
        <v>5.4906987454522597E-2</v>
      </c>
      <c r="F612" s="17"/>
      <c r="G612" s="17">
        <v>6.66330022486155E-2</v>
      </c>
      <c r="H612" s="17">
        <v>6.1521455023385699E-2</v>
      </c>
      <c r="I612" s="17">
        <v>4.5198978210725001E-2</v>
      </c>
      <c r="J612" s="17">
        <v>5.2482983333631703E-2</v>
      </c>
      <c r="K612" s="17"/>
      <c r="L612" s="17">
        <v>3.0625304852322299E-2</v>
      </c>
      <c r="M612" s="17">
        <v>4.7264692284828901E-2</v>
      </c>
      <c r="N612" s="17">
        <v>6.6962410282402393E-2</v>
      </c>
      <c r="O612" s="17">
        <v>8.3800639545246497E-2</v>
      </c>
      <c r="P612" s="17"/>
      <c r="Q612" s="17">
        <v>5.6276342990774698E-2</v>
      </c>
      <c r="R612" s="17">
        <v>4.0254910561422101E-2</v>
      </c>
      <c r="S612" s="17">
        <v>6.5567507997802005E-2</v>
      </c>
      <c r="T612" s="17">
        <v>9.4444917261574099E-2</v>
      </c>
      <c r="U612" s="17">
        <v>2.7626587155180099E-2</v>
      </c>
      <c r="V612" s="17">
        <v>4.96378602544136E-2</v>
      </c>
      <c r="W612" s="17">
        <v>6.3758326516318894E-2</v>
      </c>
      <c r="X612" s="17">
        <v>6.0983733797637898E-2</v>
      </c>
      <c r="Y612" s="17">
        <v>5.3560611114315898E-2</v>
      </c>
      <c r="Z612" s="17"/>
      <c r="AA612" s="17">
        <v>0.22032298773482101</v>
      </c>
      <c r="AB612" s="17">
        <v>9.5847690636962302E-2</v>
      </c>
      <c r="AC612" s="17">
        <v>0.109766466429156</v>
      </c>
      <c r="AD612" s="17">
        <v>0.137988636064833</v>
      </c>
      <c r="AE612" s="17">
        <v>5.4379971136400702E-2</v>
      </c>
      <c r="AF612" s="17">
        <v>6.1061452273957803E-2</v>
      </c>
      <c r="AG612" s="17">
        <v>7.2014186420734205E-2</v>
      </c>
      <c r="AH612" s="17">
        <v>4.9001663388682497E-2</v>
      </c>
      <c r="AI612" s="17">
        <v>6.5619244284532696E-2</v>
      </c>
      <c r="AJ612" s="17">
        <v>1.8488398561320299E-2</v>
      </c>
      <c r="AK612" s="17">
        <v>4.5613765279247799E-2</v>
      </c>
      <c r="AL612" s="17">
        <v>2.95859354398996E-2</v>
      </c>
      <c r="AM612" s="17">
        <v>6.26200427513708E-2</v>
      </c>
      <c r="AN612" s="17">
        <v>2.8718704256813402E-2</v>
      </c>
      <c r="AO612" s="17">
        <v>2.2895816424817399E-2</v>
      </c>
      <c r="AP612" s="17">
        <v>1.5441724612549E-2</v>
      </c>
      <c r="AQ612" s="17"/>
      <c r="AR612" s="17">
        <v>5.5848306960817398E-2</v>
      </c>
      <c r="AS612" s="17">
        <v>5.7608907271700198E-2</v>
      </c>
      <c r="AT612" s="17"/>
      <c r="AU612" s="17">
        <v>5.8985879032591101E-2</v>
      </c>
      <c r="AV612" s="17">
        <v>5.3633940878076901E-2</v>
      </c>
      <c r="AW612" s="17"/>
      <c r="AX612" s="17">
        <v>6.5911647559032394E-2</v>
      </c>
      <c r="AY612" s="17">
        <v>5.4828334070643803E-2</v>
      </c>
      <c r="AZ612" s="17"/>
      <c r="BA612" s="17">
        <v>3.5606950352437799E-2</v>
      </c>
      <c r="BB612" s="17">
        <v>6.9208789691884501E-2</v>
      </c>
      <c r="BC612" s="17">
        <v>7.0547191980702403E-2</v>
      </c>
      <c r="BD612" s="17"/>
      <c r="BE612" s="17">
        <v>4.5304608575896001E-2</v>
      </c>
      <c r="BF612" s="17">
        <v>7.3928190477363501E-2</v>
      </c>
      <c r="BG612" s="17">
        <v>8.1533160915301897E-2</v>
      </c>
    </row>
    <row r="613" spans="2:59" x14ac:dyDescent="0.3"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</row>
    <row r="614" spans="2:59" x14ac:dyDescent="0.3">
      <c r="B614" s="6" t="s">
        <v>95</v>
      </c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</row>
    <row r="615" spans="2:59" x14ac:dyDescent="0.3">
      <c r="B615" s="24" t="s">
        <v>86</v>
      </c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</row>
    <row r="616" spans="2:59" x14ac:dyDescent="0.3">
      <c r="B616" t="s">
        <v>328</v>
      </c>
      <c r="C616" s="17">
        <v>0.60681899881663104</v>
      </c>
      <c r="D616" s="17">
        <v>0.56570861420070495</v>
      </c>
      <c r="E616" s="17">
        <v>0.64724929541092202</v>
      </c>
      <c r="F616" s="17"/>
      <c r="G616" s="17">
        <v>0.58203676425447104</v>
      </c>
      <c r="H616" s="17">
        <v>0.63363168756749899</v>
      </c>
      <c r="I616" s="17">
        <v>0.59622711950181095</v>
      </c>
      <c r="J616" s="17">
        <v>0.61132854435656603</v>
      </c>
      <c r="K616" s="17"/>
      <c r="L616" s="17">
        <v>0.61866944158867199</v>
      </c>
      <c r="M616" s="17">
        <v>0.62263958425164501</v>
      </c>
      <c r="N616" s="17">
        <v>0.57920721024624899</v>
      </c>
      <c r="O616" s="17">
        <v>0.60113446576639595</v>
      </c>
      <c r="P616" s="17"/>
      <c r="Q616" s="17">
        <v>0.56192797177238896</v>
      </c>
      <c r="R616" s="17">
        <v>0.59941459646900097</v>
      </c>
      <c r="S616" s="17">
        <v>0.63783191774381298</v>
      </c>
      <c r="T616" s="17">
        <v>0.648281004219318</v>
      </c>
      <c r="U616" s="17">
        <v>0.63108430885837896</v>
      </c>
      <c r="V616" s="17">
        <v>0.64886385955831405</v>
      </c>
      <c r="W616" s="17">
        <v>0.54823871159493398</v>
      </c>
      <c r="X616" s="17">
        <v>0.56373097047084197</v>
      </c>
      <c r="Y616" s="17">
        <v>0.62456078826848305</v>
      </c>
      <c r="Z616" s="17"/>
      <c r="AA616" s="17">
        <v>0.55517532272117998</v>
      </c>
      <c r="AB616" s="17">
        <v>0.38536742120953998</v>
      </c>
      <c r="AC616" s="17">
        <v>0.59696594314280405</v>
      </c>
      <c r="AD616" s="17">
        <v>0.61784914659386703</v>
      </c>
      <c r="AE616" s="17">
        <v>0.57668477829953702</v>
      </c>
      <c r="AF616" s="17">
        <v>0.627103382888066</v>
      </c>
      <c r="AG616" s="17">
        <v>0.57552576146180701</v>
      </c>
      <c r="AH616" s="17">
        <v>0.65214750916403397</v>
      </c>
      <c r="AI616" s="17">
        <v>0.635925255644196</v>
      </c>
      <c r="AJ616" s="17">
        <v>0.60747204967929602</v>
      </c>
      <c r="AK616" s="17">
        <v>0.64687016961967403</v>
      </c>
      <c r="AL616" s="17">
        <v>0.62039324291029396</v>
      </c>
      <c r="AM616" s="17">
        <v>0.64707091156047103</v>
      </c>
      <c r="AN616" s="17">
        <v>0.67997597146840105</v>
      </c>
      <c r="AO616" s="17">
        <v>0.63954641292736003</v>
      </c>
      <c r="AP616" s="17">
        <v>0.56741774028479397</v>
      </c>
      <c r="AQ616" s="17"/>
      <c r="AR616" s="17">
        <v>0.60844231248328096</v>
      </c>
      <c r="AS616" s="17">
        <v>0.60092924698842098</v>
      </c>
      <c r="AT616" s="17"/>
      <c r="AU616" s="17">
        <v>0.55421428451305899</v>
      </c>
      <c r="AV616" s="17">
        <v>0.63232186436955895</v>
      </c>
      <c r="AW616" s="17"/>
      <c r="AX616" s="17">
        <v>0.59156266495186405</v>
      </c>
      <c r="AY616" s="17">
        <v>0.61108607440275697</v>
      </c>
      <c r="AZ616" s="17"/>
      <c r="BA616" s="17">
        <v>0.59746086696141698</v>
      </c>
      <c r="BB616" s="17">
        <v>0.60075575824232796</v>
      </c>
      <c r="BC616" s="17">
        <v>0.63282563455935703</v>
      </c>
      <c r="BD616" s="17"/>
      <c r="BE616" s="17">
        <v>0.594854598030364</v>
      </c>
      <c r="BF616" s="17">
        <v>0.620584564394281</v>
      </c>
      <c r="BG616" s="17">
        <v>0.65028492674859695</v>
      </c>
    </row>
    <row r="617" spans="2:59" x14ac:dyDescent="0.3">
      <c r="B617" t="s">
        <v>329</v>
      </c>
      <c r="C617" s="17">
        <v>0.34476917193205697</v>
      </c>
      <c r="D617" s="17">
        <v>0.37785416041453401</v>
      </c>
      <c r="E617" s="17">
        <v>0.31314748077140803</v>
      </c>
      <c r="F617" s="17"/>
      <c r="G617" s="17">
        <v>0.36680024465824501</v>
      </c>
      <c r="H617" s="17">
        <v>0.33745996344589801</v>
      </c>
      <c r="I617" s="17">
        <v>0.36106937823378299</v>
      </c>
      <c r="J617" s="17">
        <v>0.31538483880999701</v>
      </c>
      <c r="K617" s="17"/>
      <c r="L617" s="17">
        <v>0.36141849624600902</v>
      </c>
      <c r="M617" s="17">
        <v>0.32973574687519802</v>
      </c>
      <c r="N617" s="17">
        <v>0.35693034631581699</v>
      </c>
      <c r="O617" s="17">
        <v>0.33241360041679102</v>
      </c>
      <c r="P617" s="17"/>
      <c r="Q617" s="17">
        <v>0.40518690952619302</v>
      </c>
      <c r="R617" s="17">
        <v>0.364308964146211</v>
      </c>
      <c r="S617" s="17">
        <v>0.28101003179174899</v>
      </c>
      <c r="T617" s="17">
        <v>0.32124919797826101</v>
      </c>
      <c r="U617" s="17">
        <v>0.34392413734521698</v>
      </c>
      <c r="V617" s="17">
        <v>0.29300101710739201</v>
      </c>
      <c r="W617" s="17">
        <v>0.382774398389643</v>
      </c>
      <c r="X617" s="17">
        <v>0.38320883103333903</v>
      </c>
      <c r="Y617" s="17">
        <v>0.31193043569518603</v>
      </c>
      <c r="Z617" s="17"/>
      <c r="AA617" s="17">
        <v>0.22450168954399899</v>
      </c>
      <c r="AB617" s="17">
        <v>0.530440707378522</v>
      </c>
      <c r="AC617" s="17">
        <v>0.352948999670678</v>
      </c>
      <c r="AD617" s="17">
        <v>0.32572549627801101</v>
      </c>
      <c r="AE617" s="17">
        <v>0.369750875173397</v>
      </c>
      <c r="AF617" s="17">
        <v>0.31311373330610098</v>
      </c>
      <c r="AG617" s="17">
        <v>0.34651758930191001</v>
      </c>
      <c r="AH617" s="17">
        <v>0.30597659251597997</v>
      </c>
      <c r="AI617" s="17">
        <v>0.30027246994882001</v>
      </c>
      <c r="AJ617" s="17">
        <v>0.33957338694985201</v>
      </c>
      <c r="AK617" s="17">
        <v>0.302668151964747</v>
      </c>
      <c r="AL617" s="17">
        <v>0.374557454539167</v>
      </c>
      <c r="AM617" s="17">
        <v>0.33587947763425902</v>
      </c>
      <c r="AN617" s="17">
        <v>0.286403417122362</v>
      </c>
      <c r="AO617" s="17">
        <v>0.346630032733727</v>
      </c>
      <c r="AP617" s="17">
        <v>0.41641457512504698</v>
      </c>
      <c r="AQ617" s="17"/>
      <c r="AR617" s="17">
        <v>0.34136135298809001</v>
      </c>
      <c r="AS617" s="17">
        <v>0.357133515476865</v>
      </c>
      <c r="AT617" s="17"/>
      <c r="AU617" s="17">
        <v>0.40129155226246599</v>
      </c>
      <c r="AV617" s="17">
        <v>0.31782987975539201</v>
      </c>
      <c r="AW617" s="17"/>
      <c r="AX617" s="17">
        <v>0.34387651148993698</v>
      </c>
      <c r="AY617" s="17">
        <v>0.34463114611168699</v>
      </c>
      <c r="AZ617" s="17"/>
      <c r="BA617" s="17">
        <v>0.36658628420768002</v>
      </c>
      <c r="BB617" s="17">
        <v>0.34451748006235999</v>
      </c>
      <c r="BC617" s="17">
        <v>0.30761931528620601</v>
      </c>
      <c r="BD617" s="17"/>
      <c r="BE617" s="17">
        <v>0.37096197572659301</v>
      </c>
      <c r="BF617" s="17">
        <v>0.31186723180922699</v>
      </c>
      <c r="BG617" s="17">
        <v>0.25736560880352</v>
      </c>
    </row>
    <row r="618" spans="2:59" x14ac:dyDescent="0.3">
      <c r="B618" t="s">
        <v>83</v>
      </c>
      <c r="C618" s="17">
        <v>4.8411829251311898E-2</v>
      </c>
      <c r="D618" s="17">
        <v>5.6437225384760703E-2</v>
      </c>
      <c r="E618" s="17">
        <v>3.9603223817669703E-2</v>
      </c>
      <c r="F618" s="17"/>
      <c r="G618" s="17">
        <v>5.1162991087284101E-2</v>
      </c>
      <c r="H618" s="17">
        <v>2.8908348986603199E-2</v>
      </c>
      <c r="I618" s="17">
        <v>4.2703502264405703E-2</v>
      </c>
      <c r="J618" s="17">
        <v>7.3286616833437804E-2</v>
      </c>
      <c r="K618" s="17"/>
      <c r="L618" s="17">
        <v>1.9912062165318802E-2</v>
      </c>
      <c r="M618" s="17">
        <v>4.7624668873157201E-2</v>
      </c>
      <c r="N618" s="17">
        <v>6.3862443437933694E-2</v>
      </c>
      <c r="O618" s="17">
        <v>6.6451933816812497E-2</v>
      </c>
      <c r="P618" s="17"/>
      <c r="Q618" s="17">
        <v>3.28851187014184E-2</v>
      </c>
      <c r="R618" s="17">
        <v>3.6276439384788202E-2</v>
      </c>
      <c r="S618" s="17">
        <v>8.1158050464438594E-2</v>
      </c>
      <c r="T618" s="17">
        <v>3.0469797802420699E-2</v>
      </c>
      <c r="U618" s="17">
        <v>2.4991553796404501E-2</v>
      </c>
      <c r="V618" s="17">
        <v>5.8135123334293798E-2</v>
      </c>
      <c r="W618" s="17">
        <v>6.8986890015422506E-2</v>
      </c>
      <c r="X618" s="17">
        <v>5.3060198495819499E-2</v>
      </c>
      <c r="Y618" s="17">
        <v>6.3508776036331802E-2</v>
      </c>
      <c r="Z618" s="17"/>
      <c r="AA618" s="17">
        <v>0.22032298773482101</v>
      </c>
      <c r="AB618" s="17">
        <v>8.4191871411938096E-2</v>
      </c>
      <c r="AC618" s="17">
        <v>5.0085057186517602E-2</v>
      </c>
      <c r="AD618" s="17">
        <v>5.6425357128121703E-2</v>
      </c>
      <c r="AE618" s="17">
        <v>5.35643465270653E-2</v>
      </c>
      <c r="AF618" s="17">
        <v>5.9782883805832097E-2</v>
      </c>
      <c r="AG618" s="17">
        <v>7.7956649236282496E-2</v>
      </c>
      <c r="AH618" s="17">
        <v>4.1875898319985803E-2</v>
      </c>
      <c r="AI618" s="17">
        <v>6.38022744069838E-2</v>
      </c>
      <c r="AJ618" s="17">
        <v>5.2954563370851401E-2</v>
      </c>
      <c r="AK618" s="17">
        <v>5.0461678415578103E-2</v>
      </c>
      <c r="AL618" s="17">
        <v>5.0493025505394503E-3</v>
      </c>
      <c r="AM618" s="17">
        <v>1.7049610805270399E-2</v>
      </c>
      <c r="AN618" s="17">
        <v>3.3620611409237097E-2</v>
      </c>
      <c r="AO618" s="17">
        <v>1.3823554338912599E-2</v>
      </c>
      <c r="AP618" s="17">
        <v>1.61676845901585E-2</v>
      </c>
      <c r="AQ618" s="17"/>
      <c r="AR618" s="17">
        <v>5.0196334528629198E-2</v>
      </c>
      <c r="AS618" s="17">
        <v>4.19372375347139E-2</v>
      </c>
      <c r="AT618" s="17"/>
      <c r="AU618" s="17">
        <v>4.4494163224475802E-2</v>
      </c>
      <c r="AV618" s="17">
        <v>4.9848255875048701E-2</v>
      </c>
      <c r="AW618" s="17"/>
      <c r="AX618" s="17">
        <v>6.4560823558198394E-2</v>
      </c>
      <c r="AY618" s="17">
        <v>4.4282779485555999E-2</v>
      </c>
      <c r="AZ618" s="17"/>
      <c r="BA618" s="17">
        <v>3.5952848830903002E-2</v>
      </c>
      <c r="BB618" s="17">
        <v>5.4726761695311897E-2</v>
      </c>
      <c r="BC618" s="17">
        <v>5.9555050154437197E-2</v>
      </c>
      <c r="BD618" s="17"/>
      <c r="BE618" s="17">
        <v>3.4183426243043602E-2</v>
      </c>
      <c r="BF618" s="17">
        <v>6.7548203796491499E-2</v>
      </c>
      <c r="BG618" s="17">
        <v>9.2349464447883195E-2</v>
      </c>
    </row>
    <row r="619" spans="2:59" x14ac:dyDescent="0.3"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</row>
    <row r="620" spans="2:59" x14ac:dyDescent="0.3">
      <c r="B620" s="6" t="s">
        <v>334</v>
      </c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</row>
    <row r="621" spans="2:59" x14ac:dyDescent="0.3">
      <c r="B621" s="24" t="s">
        <v>86</v>
      </c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</row>
    <row r="622" spans="2:59" x14ac:dyDescent="0.3">
      <c r="B622" t="s">
        <v>330</v>
      </c>
      <c r="C622" s="17">
        <v>0.27754233348683199</v>
      </c>
      <c r="D622" s="17">
        <v>0.27466279748016798</v>
      </c>
      <c r="E622" s="17">
        <v>0.28048072372152899</v>
      </c>
      <c r="F622" s="17"/>
      <c r="G622" s="17">
        <v>0.30191882309344797</v>
      </c>
      <c r="H622" s="17">
        <v>0.28603903419491</v>
      </c>
      <c r="I622" s="17">
        <v>0.26881352089131</v>
      </c>
      <c r="J622" s="17">
        <v>0.25364567705296898</v>
      </c>
      <c r="K622" s="17"/>
      <c r="L622" s="17">
        <v>0.24614359485466999</v>
      </c>
      <c r="M622" s="17">
        <v>0.28247775462609198</v>
      </c>
      <c r="N622" s="17">
        <v>0.245466218781213</v>
      </c>
      <c r="O622" s="17">
        <v>0.335049272197671</v>
      </c>
      <c r="P622" s="17"/>
      <c r="Q622" s="17">
        <v>0.25031859516453597</v>
      </c>
      <c r="R622" s="17">
        <v>0.217647194930222</v>
      </c>
      <c r="S622" s="17">
        <v>0.30379539386070797</v>
      </c>
      <c r="T622" s="17">
        <v>0.33825893995825301</v>
      </c>
      <c r="U622" s="17">
        <v>0.28566118168342602</v>
      </c>
      <c r="V622" s="17">
        <v>0.30282955200565498</v>
      </c>
      <c r="W622" s="17">
        <v>0.318365108575141</v>
      </c>
      <c r="X622" s="17">
        <v>0.25436624016244103</v>
      </c>
      <c r="Y622" s="17">
        <v>0.26552784115303601</v>
      </c>
      <c r="Z622" s="17"/>
      <c r="AA622" s="17">
        <v>0.26957061065518001</v>
      </c>
      <c r="AB622" s="17">
        <v>0.21439871018696499</v>
      </c>
      <c r="AC622" s="17">
        <v>0.32767412390858203</v>
      </c>
      <c r="AD622" s="17">
        <v>0.24121576904740399</v>
      </c>
      <c r="AE622" s="17">
        <v>0.298894468331101</v>
      </c>
      <c r="AF622" s="17">
        <v>0.292622535044885</v>
      </c>
      <c r="AG622" s="17">
        <v>0.21859286871494399</v>
      </c>
      <c r="AH622" s="17">
        <v>0.44280078767685999</v>
      </c>
      <c r="AI622" s="17">
        <v>0.24987557148497999</v>
      </c>
      <c r="AJ622" s="17">
        <v>0.29188313518669301</v>
      </c>
      <c r="AK622" s="17">
        <v>0.28165551639245101</v>
      </c>
      <c r="AL622" s="17">
        <v>0.20399446812090699</v>
      </c>
      <c r="AM622" s="17">
        <v>0.28403806513708701</v>
      </c>
      <c r="AN622" s="17">
        <v>0.200217354453675</v>
      </c>
      <c r="AO622" s="17">
        <v>0.37061694897622499</v>
      </c>
      <c r="AP622" s="17">
        <v>0.20575006852053901</v>
      </c>
      <c r="AQ622" s="17"/>
      <c r="AR622" s="17">
        <v>0.27786810619607999</v>
      </c>
      <c r="AS622" s="17">
        <v>0.27636035587567098</v>
      </c>
      <c r="AT622" s="17"/>
      <c r="AU622" s="17">
        <v>0.29414945437886703</v>
      </c>
      <c r="AV622" s="17">
        <v>0.26577233433933201</v>
      </c>
      <c r="AW622" s="17"/>
      <c r="AX622" s="17">
        <v>0.27542106318950299</v>
      </c>
      <c r="AY622" s="17">
        <v>0.27799474188692402</v>
      </c>
      <c r="AZ622" s="17"/>
      <c r="BA622" s="17">
        <v>0.27326190475663698</v>
      </c>
      <c r="BB622" s="17">
        <v>0.2818625184886</v>
      </c>
      <c r="BC622" s="17">
        <v>0.27786079096523097</v>
      </c>
      <c r="BD622" s="17"/>
      <c r="BE622" s="17">
        <v>0.27626329451000298</v>
      </c>
      <c r="BF622" s="17">
        <v>0.29368091620011499</v>
      </c>
      <c r="BG622" s="17">
        <v>0.24107613278793599</v>
      </c>
    </row>
    <row r="623" spans="2:59" x14ac:dyDescent="0.3">
      <c r="B623" t="s">
        <v>331</v>
      </c>
      <c r="C623" s="17">
        <v>0.24654536848568201</v>
      </c>
      <c r="D623" s="17">
        <v>0.25432929723908698</v>
      </c>
      <c r="E623" s="17">
        <v>0.23976701074429599</v>
      </c>
      <c r="F623" s="17"/>
      <c r="G623" s="17">
        <v>0.219865557773926</v>
      </c>
      <c r="H623" s="17">
        <v>0.24685750808330401</v>
      </c>
      <c r="I623" s="17">
        <v>0.227808583552566</v>
      </c>
      <c r="J623" s="17">
        <v>0.28972832240886798</v>
      </c>
      <c r="K623" s="17"/>
      <c r="L623" s="17">
        <v>0.26529022198455698</v>
      </c>
      <c r="M623" s="17">
        <v>0.23257008251988001</v>
      </c>
      <c r="N623" s="17">
        <v>0.22930140051501199</v>
      </c>
      <c r="O623" s="17">
        <v>0.256512545797559</v>
      </c>
      <c r="P623" s="17"/>
      <c r="Q623" s="17">
        <v>0.24199975407027899</v>
      </c>
      <c r="R623" s="17">
        <v>0.27775368264225803</v>
      </c>
      <c r="S623" s="17">
        <v>0.22933957542016301</v>
      </c>
      <c r="T623" s="17">
        <v>0.19912398552807201</v>
      </c>
      <c r="U623" s="17">
        <v>0.26496417097340302</v>
      </c>
      <c r="V623" s="17">
        <v>0.207619646328015</v>
      </c>
      <c r="W623" s="17">
        <v>0.24081538826940599</v>
      </c>
      <c r="X623" s="17">
        <v>0.29973371039388302</v>
      </c>
      <c r="Y623" s="17">
        <v>0.26821495199303902</v>
      </c>
      <c r="Z623" s="17"/>
      <c r="AA623" s="17">
        <v>0.17326508104754901</v>
      </c>
      <c r="AB623" s="17">
        <v>0.222348123499892</v>
      </c>
      <c r="AC623" s="17">
        <v>0.25901094081773302</v>
      </c>
      <c r="AD623" s="17">
        <v>0.24796140567455699</v>
      </c>
      <c r="AE623" s="17">
        <v>0.24326284371774901</v>
      </c>
      <c r="AF623" s="17">
        <v>0.26500829122221098</v>
      </c>
      <c r="AG623" s="17">
        <v>0.30915248848172999</v>
      </c>
      <c r="AH623" s="17">
        <v>0.14286669079429701</v>
      </c>
      <c r="AI623" s="17">
        <v>0.22925895394638399</v>
      </c>
      <c r="AJ623" s="17">
        <v>0.23749399698510801</v>
      </c>
      <c r="AK623" s="17">
        <v>0.252090564565215</v>
      </c>
      <c r="AL623" s="17">
        <v>0.293214745288016</v>
      </c>
      <c r="AM623" s="17">
        <v>0.23301396533970201</v>
      </c>
      <c r="AN623" s="17">
        <v>0.32671308019636303</v>
      </c>
      <c r="AO623" s="17">
        <v>0.22546828513469699</v>
      </c>
      <c r="AP623" s="17">
        <v>0.26967874351259202</v>
      </c>
      <c r="AQ623" s="17"/>
      <c r="AR623" s="17">
        <v>0.251720955026425</v>
      </c>
      <c r="AS623" s="17">
        <v>0.22776716134268801</v>
      </c>
      <c r="AT623" s="17"/>
      <c r="AU623" s="17">
        <v>0.24160796342785701</v>
      </c>
      <c r="AV623" s="17">
        <v>0.25141849774872899</v>
      </c>
      <c r="AW623" s="17"/>
      <c r="AX623" s="17">
        <v>0.264997444017327</v>
      </c>
      <c r="AY623" s="17">
        <v>0.24390524356967699</v>
      </c>
      <c r="AZ623" s="17"/>
      <c r="BA623" s="17">
        <v>0.25223290981744401</v>
      </c>
      <c r="BB623" s="17">
        <v>0.25612728910838301</v>
      </c>
      <c r="BC623" s="17">
        <v>0.221115385948531</v>
      </c>
      <c r="BD623" s="17"/>
      <c r="BE623" s="17">
        <v>0.25146858688359203</v>
      </c>
      <c r="BF623" s="17">
        <v>0.234656530657852</v>
      </c>
      <c r="BG623" s="17">
        <v>0.24610732969699001</v>
      </c>
    </row>
    <row r="624" spans="2:59" x14ac:dyDescent="0.3">
      <c r="B624" t="s">
        <v>332</v>
      </c>
      <c r="C624" s="17">
        <v>0.41406154524133498</v>
      </c>
      <c r="D624" s="17">
        <v>0.40635995127630198</v>
      </c>
      <c r="E624" s="17">
        <v>0.42126565624607298</v>
      </c>
      <c r="F624" s="17"/>
      <c r="G624" s="17">
        <v>0.41290793207277199</v>
      </c>
      <c r="H624" s="17">
        <v>0.41552926015627301</v>
      </c>
      <c r="I624" s="17">
        <v>0.45704919767454</v>
      </c>
      <c r="J624" s="17">
        <v>0.36983827082619403</v>
      </c>
      <c r="K624" s="17"/>
      <c r="L624" s="17">
        <v>0.45192604637802303</v>
      </c>
      <c r="M624" s="17">
        <v>0.42456928649026299</v>
      </c>
      <c r="N624" s="17">
        <v>0.45210814238830999</v>
      </c>
      <c r="O624" s="17">
        <v>0.32768369520074397</v>
      </c>
      <c r="P624" s="17"/>
      <c r="Q624" s="17">
        <v>0.457692159155487</v>
      </c>
      <c r="R624" s="17">
        <v>0.44751676193122603</v>
      </c>
      <c r="S624" s="17">
        <v>0.37711325055585698</v>
      </c>
      <c r="T624" s="17">
        <v>0.39365085348061601</v>
      </c>
      <c r="U624" s="17">
        <v>0.41182056124732902</v>
      </c>
      <c r="V624" s="17">
        <v>0.41552435287462902</v>
      </c>
      <c r="W624" s="17">
        <v>0.38908065333263803</v>
      </c>
      <c r="X624" s="17">
        <v>0.37558055105230997</v>
      </c>
      <c r="Y624" s="17">
        <v>0.39949249021872801</v>
      </c>
      <c r="Z624" s="17"/>
      <c r="AA624" s="17">
        <v>0.33684132056244998</v>
      </c>
      <c r="AB624" s="17">
        <v>0.43754897920560998</v>
      </c>
      <c r="AC624" s="17">
        <v>0.30248120635134801</v>
      </c>
      <c r="AD624" s="17">
        <v>0.429727777350707</v>
      </c>
      <c r="AE624" s="17">
        <v>0.39168878200277102</v>
      </c>
      <c r="AF624" s="17">
        <v>0.34977055870820201</v>
      </c>
      <c r="AG624" s="17">
        <v>0.42525423602797902</v>
      </c>
      <c r="AH624" s="17">
        <v>0.34537898508515902</v>
      </c>
      <c r="AI624" s="17">
        <v>0.444462600400512</v>
      </c>
      <c r="AJ624" s="17">
        <v>0.39282466951814998</v>
      </c>
      <c r="AK624" s="17">
        <v>0.41361702301042702</v>
      </c>
      <c r="AL624" s="17">
        <v>0.48753628545637001</v>
      </c>
      <c r="AM624" s="17">
        <v>0.44463122602642002</v>
      </c>
      <c r="AN624" s="17">
        <v>0.425662960969727</v>
      </c>
      <c r="AO624" s="17">
        <v>0.37901679677238098</v>
      </c>
      <c r="AP624" s="17">
        <v>0.50646868809684698</v>
      </c>
      <c r="AQ624" s="17"/>
      <c r="AR624" s="17">
        <v>0.40686000538196099</v>
      </c>
      <c r="AS624" s="17">
        <v>0.44019037260482202</v>
      </c>
      <c r="AT624" s="17"/>
      <c r="AU624" s="17">
        <v>0.40009872563189602</v>
      </c>
      <c r="AV624" s="17">
        <v>0.42089829078893598</v>
      </c>
      <c r="AW624" s="17"/>
      <c r="AX624" s="17">
        <v>0.37712016842465101</v>
      </c>
      <c r="AY624" s="17">
        <v>0.42102025992981901</v>
      </c>
      <c r="AZ624" s="17"/>
      <c r="BA624" s="17">
        <v>0.43766742940415099</v>
      </c>
      <c r="BB624" s="17">
        <v>0.39165476623615297</v>
      </c>
      <c r="BC624" s="17">
        <v>0.409990467956039</v>
      </c>
      <c r="BD624" s="17"/>
      <c r="BE624" s="17">
        <v>0.42479005777078899</v>
      </c>
      <c r="BF624" s="17">
        <v>0.39286851951812501</v>
      </c>
      <c r="BG624" s="17">
        <v>0.39989117948094</v>
      </c>
    </row>
    <row r="625" spans="2:59" x14ac:dyDescent="0.3">
      <c r="B625" t="s">
        <v>333</v>
      </c>
      <c r="C625" s="17">
        <v>1.44668758181481E-2</v>
      </c>
      <c r="D625" s="17">
        <v>2.0181081560171E-2</v>
      </c>
      <c r="E625" s="17">
        <v>8.8251994135206801E-3</v>
      </c>
      <c r="F625" s="17"/>
      <c r="G625" s="17">
        <v>1.17553415469286E-2</v>
      </c>
      <c r="H625" s="17">
        <v>1.4252161677610601E-2</v>
      </c>
      <c r="I625" s="17">
        <v>6.4683085445754497E-3</v>
      </c>
      <c r="J625" s="17">
        <v>2.6185843322498299E-2</v>
      </c>
      <c r="K625" s="17"/>
      <c r="L625" s="17">
        <v>9.8799774657794392E-3</v>
      </c>
      <c r="M625" s="17">
        <v>2.0095342985583301E-2</v>
      </c>
      <c r="N625" s="17">
        <v>1.09973853584313E-2</v>
      </c>
      <c r="O625" s="17">
        <v>1.6651288678390899E-2</v>
      </c>
      <c r="P625" s="17"/>
      <c r="Q625" s="17">
        <v>1.3948522118608199E-2</v>
      </c>
      <c r="R625" s="17">
        <v>9.1215452617424506E-3</v>
      </c>
      <c r="S625" s="17">
        <v>1.2611458462020501E-2</v>
      </c>
      <c r="T625" s="17">
        <v>2.2243666812444201E-2</v>
      </c>
      <c r="U625" s="17">
        <v>6.5556544946663402E-3</v>
      </c>
      <c r="V625" s="17">
        <v>1.79023980922987E-2</v>
      </c>
      <c r="W625" s="17">
        <v>2.13303339878642E-2</v>
      </c>
      <c r="X625" s="17">
        <v>3.0852302354540201E-2</v>
      </c>
      <c r="Y625" s="17">
        <v>7.7811491984389296E-3</v>
      </c>
      <c r="Z625" s="17"/>
      <c r="AA625" s="17">
        <v>0</v>
      </c>
      <c r="AB625" s="17">
        <v>3.8973091543024897E-2</v>
      </c>
      <c r="AC625" s="17">
        <v>2.43464959416138E-2</v>
      </c>
      <c r="AD625" s="17">
        <v>2.5427711976908799E-2</v>
      </c>
      <c r="AE625" s="17">
        <v>1.1987057337537001E-2</v>
      </c>
      <c r="AF625" s="17">
        <v>3.4401201372059501E-2</v>
      </c>
      <c r="AG625" s="17">
        <v>0</v>
      </c>
      <c r="AH625" s="17">
        <v>2.7099012723311701E-2</v>
      </c>
      <c r="AI625" s="17">
        <v>2.6650145218294199E-2</v>
      </c>
      <c r="AJ625" s="17">
        <v>7.7379507392617104E-3</v>
      </c>
      <c r="AK625" s="17">
        <v>9.3686129045608708E-3</v>
      </c>
      <c r="AL625" s="17">
        <v>0</v>
      </c>
      <c r="AM625" s="17">
        <v>2.4010466294983601E-3</v>
      </c>
      <c r="AN625" s="17">
        <v>4.5637209566712104E-3</v>
      </c>
      <c r="AO625" s="17">
        <v>0</v>
      </c>
      <c r="AP625" s="17">
        <v>9.2435095089205208E-3</v>
      </c>
      <c r="AQ625" s="17"/>
      <c r="AR625" s="17">
        <v>1.43998404330227E-2</v>
      </c>
      <c r="AS625" s="17">
        <v>1.47100954683047E-2</v>
      </c>
      <c r="AT625" s="17"/>
      <c r="AU625" s="17">
        <v>2.13705784964957E-2</v>
      </c>
      <c r="AV625" s="17">
        <v>1.15881349618425E-2</v>
      </c>
      <c r="AW625" s="17"/>
      <c r="AX625" s="17">
        <v>1.9231988644786601E-2</v>
      </c>
      <c r="AY625" s="17">
        <v>1.3555721915761701E-2</v>
      </c>
      <c r="AZ625" s="17"/>
      <c r="BA625" s="17">
        <v>4.5832536026976303E-3</v>
      </c>
      <c r="BB625" s="17">
        <v>1.6253538777902501E-2</v>
      </c>
      <c r="BC625" s="17">
        <v>2.8566717062634701E-2</v>
      </c>
      <c r="BD625" s="17"/>
      <c r="BE625" s="17">
        <v>1.36544148042796E-2</v>
      </c>
      <c r="BF625" s="17">
        <v>1.53329681920458E-2</v>
      </c>
      <c r="BG625" s="17">
        <v>1.7611011107319299E-2</v>
      </c>
    </row>
    <row r="626" spans="2:59" x14ac:dyDescent="0.3">
      <c r="B626" t="s">
        <v>83</v>
      </c>
      <c r="C626" s="17">
        <v>4.7383876968001899E-2</v>
      </c>
      <c r="D626" s="17">
        <v>4.4466872444273303E-2</v>
      </c>
      <c r="E626" s="17">
        <v>4.9661409874581001E-2</v>
      </c>
      <c r="F626" s="17"/>
      <c r="G626" s="17">
        <v>5.3552345512924801E-2</v>
      </c>
      <c r="H626" s="17">
        <v>3.73220358879022E-2</v>
      </c>
      <c r="I626" s="17">
        <v>3.9860389337007703E-2</v>
      </c>
      <c r="J626" s="17">
        <v>6.0601886389470498E-2</v>
      </c>
      <c r="K626" s="17"/>
      <c r="L626" s="17">
        <v>2.6760159316970299E-2</v>
      </c>
      <c r="M626" s="17">
        <v>4.02875333781815E-2</v>
      </c>
      <c r="N626" s="17">
        <v>6.21268529570339E-2</v>
      </c>
      <c r="O626" s="17">
        <v>6.4103198125635405E-2</v>
      </c>
      <c r="P626" s="17"/>
      <c r="Q626" s="17">
        <v>3.6040969491089397E-2</v>
      </c>
      <c r="R626" s="17">
        <v>4.7960815234551098E-2</v>
      </c>
      <c r="S626" s="17">
        <v>7.7140321701252304E-2</v>
      </c>
      <c r="T626" s="17">
        <v>4.67225542206147E-2</v>
      </c>
      <c r="U626" s="17">
        <v>3.0998431601174999E-2</v>
      </c>
      <c r="V626" s="17">
        <v>5.6124050699401601E-2</v>
      </c>
      <c r="W626" s="17">
        <v>3.04085158349513E-2</v>
      </c>
      <c r="X626" s="17">
        <v>3.9467196036825997E-2</v>
      </c>
      <c r="Y626" s="17">
        <v>5.8983567436758602E-2</v>
      </c>
      <c r="Z626" s="17"/>
      <c r="AA626" s="17">
        <v>0.22032298773482101</v>
      </c>
      <c r="AB626" s="17">
        <v>8.6731095564508504E-2</v>
      </c>
      <c r="AC626" s="17">
        <v>8.6487232980724305E-2</v>
      </c>
      <c r="AD626" s="17">
        <v>5.5667335950423301E-2</v>
      </c>
      <c r="AE626" s="17">
        <v>5.41668486108422E-2</v>
      </c>
      <c r="AF626" s="17">
        <v>5.8197413652642603E-2</v>
      </c>
      <c r="AG626" s="17">
        <v>4.7000406775346497E-2</v>
      </c>
      <c r="AH626" s="17">
        <v>4.1854523720372599E-2</v>
      </c>
      <c r="AI626" s="17">
        <v>4.97527289498301E-2</v>
      </c>
      <c r="AJ626" s="17">
        <v>7.0060247570787298E-2</v>
      </c>
      <c r="AK626" s="17">
        <v>4.3268283127345597E-2</v>
      </c>
      <c r="AL626" s="17">
        <v>1.5254501134706E-2</v>
      </c>
      <c r="AM626" s="17">
        <v>3.5915696867292901E-2</v>
      </c>
      <c r="AN626" s="17">
        <v>4.2842883423563898E-2</v>
      </c>
      <c r="AO626" s="17">
        <v>2.48979691166961E-2</v>
      </c>
      <c r="AP626" s="17">
        <v>8.8589903611018296E-3</v>
      </c>
      <c r="AQ626" s="17"/>
      <c r="AR626" s="17">
        <v>4.9151092962510898E-2</v>
      </c>
      <c r="AS626" s="17">
        <v>4.0972014708514297E-2</v>
      </c>
      <c r="AT626" s="17"/>
      <c r="AU626" s="17">
        <v>4.2773278064884103E-2</v>
      </c>
      <c r="AV626" s="17">
        <v>5.0322742161160901E-2</v>
      </c>
      <c r="AW626" s="17"/>
      <c r="AX626" s="17">
        <v>6.3229335723732405E-2</v>
      </c>
      <c r="AY626" s="17">
        <v>4.3524032697817801E-2</v>
      </c>
      <c r="AZ626" s="17"/>
      <c r="BA626" s="17">
        <v>3.2254502419071199E-2</v>
      </c>
      <c r="BB626" s="17">
        <v>5.4101887388961503E-2</v>
      </c>
      <c r="BC626" s="17">
        <v>6.2466638067564299E-2</v>
      </c>
      <c r="BD626" s="17"/>
      <c r="BE626" s="17">
        <v>3.3823646031336203E-2</v>
      </c>
      <c r="BF626" s="17">
        <v>6.3461065431862099E-2</v>
      </c>
      <c r="BG626" s="17">
        <v>9.5314346926815494E-2</v>
      </c>
    </row>
    <row r="627" spans="2:59" x14ac:dyDescent="0.3"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</row>
    <row r="628" spans="2:59" x14ac:dyDescent="0.3">
      <c r="B628" s="6" t="s">
        <v>338</v>
      </c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</row>
    <row r="629" spans="2:59" x14ac:dyDescent="0.3">
      <c r="B629" s="24" t="s">
        <v>86</v>
      </c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</row>
    <row r="630" spans="2:59" x14ac:dyDescent="0.3">
      <c r="B630" t="s">
        <v>171</v>
      </c>
      <c r="C630" s="17">
        <v>9.5468844273227799E-2</v>
      </c>
      <c r="D630" s="17">
        <v>8.6658247781650002E-2</v>
      </c>
      <c r="E630" s="17">
        <v>0.10463840676477699</v>
      </c>
      <c r="F630" s="17"/>
      <c r="G630" s="17">
        <v>0.103317570839679</v>
      </c>
      <c r="H630" s="17">
        <v>0.100717293195523</v>
      </c>
      <c r="I630" s="17">
        <v>6.2911764472840206E-2</v>
      </c>
      <c r="J630" s="17">
        <v>0.115610464054982</v>
      </c>
      <c r="K630" s="17"/>
      <c r="L630" s="17">
        <v>0.107323561211865</v>
      </c>
      <c r="M630" s="17">
        <v>9.6242557001131906E-2</v>
      </c>
      <c r="N630" s="17">
        <v>6.1746507364605199E-2</v>
      </c>
      <c r="O630" s="17">
        <v>0.109752939769947</v>
      </c>
      <c r="P630" s="17"/>
      <c r="Q630" s="17">
        <v>0.15563407636498</v>
      </c>
      <c r="R630" s="17">
        <v>8.0638303994709198E-2</v>
      </c>
      <c r="S630" s="17">
        <v>6.4821791384165203E-2</v>
      </c>
      <c r="T630" s="17">
        <v>6.1782896852457699E-2</v>
      </c>
      <c r="U630" s="17">
        <v>9.3978455517248802E-2</v>
      </c>
      <c r="V630" s="17">
        <v>0.11966971141701201</v>
      </c>
      <c r="W630" s="17">
        <v>7.6223502440051993E-2</v>
      </c>
      <c r="X630" s="17">
        <v>8.3584167771118004E-2</v>
      </c>
      <c r="Y630" s="17">
        <v>9.3777545565290901E-2</v>
      </c>
      <c r="Z630" s="17"/>
      <c r="AA630" s="17">
        <v>0.107684578454544</v>
      </c>
      <c r="AB630" s="17">
        <v>0.168900433089092</v>
      </c>
      <c r="AC630" s="17">
        <v>6.0224457735611497E-2</v>
      </c>
      <c r="AD630" s="17">
        <v>0.10601495387294201</v>
      </c>
      <c r="AE630" s="17">
        <v>6.80013316362377E-2</v>
      </c>
      <c r="AF630" s="17">
        <v>0.115110367101303</v>
      </c>
      <c r="AG630" s="17">
        <v>8.9422358328447901E-2</v>
      </c>
      <c r="AH630" s="17">
        <v>6.4187742881902196E-2</v>
      </c>
      <c r="AI630" s="17">
        <v>0.105231991118128</v>
      </c>
      <c r="AJ630" s="17">
        <v>0.123520179018311</v>
      </c>
      <c r="AK630" s="17">
        <v>8.9223927462649302E-2</v>
      </c>
      <c r="AL630" s="17">
        <v>7.9819624826370297E-2</v>
      </c>
      <c r="AM630" s="17">
        <v>7.8053853853697397E-2</v>
      </c>
      <c r="AN630" s="17">
        <v>0.13263670132965399</v>
      </c>
      <c r="AO630" s="17">
        <v>6.2820106377844603E-2</v>
      </c>
      <c r="AP630" s="17">
        <v>0.15229538571191301</v>
      </c>
      <c r="AQ630" s="17"/>
      <c r="AR630" s="17">
        <v>8.6103013801247394E-2</v>
      </c>
      <c r="AS630" s="17">
        <v>0.12945021107764901</v>
      </c>
      <c r="AT630" s="17"/>
      <c r="AU630" s="17">
        <v>0.15060944954625499</v>
      </c>
      <c r="AV630" s="17">
        <v>6.8463688009385307E-2</v>
      </c>
      <c r="AW630" s="17"/>
      <c r="AX630" s="17">
        <v>0.153077282421824</v>
      </c>
      <c r="AY630" s="17">
        <v>8.2031774932299406E-2</v>
      </c>
      <c r="AZ630" s="17"/>
      <c r="BA630" s="17">
        <v>0.110290081462131</v>
      </c>
      <c r="BB630" s="17">
        <v>8.3371103722604298E-2</v>
      </c>
      <c r="BC630" s="17">
        <v>8.9696599846685404E-2</v>
      </c>
      <c r="BD630" s="17"/>
      <c r="BE630" s="17">
        <v>9.4569762048699102E-2</v>
      </c>
      <c r="BF630" s="17">
        <v>8.8509254426997697E-2</v>
      </c>
      <c r="BG630" s="17">
        <v>0.121143104608556</v>
      </c>
    </row>
    <row r="631" spans="2:59" x14ac:dyDescent="0.3">
      <c r="B631" t="s">
        <v>172</v>
      </c>
      <c r="C631" s="17">
        <v>0.25217339930293398</v>
      </c>
      <c r="D631" s="17">
        <v>0.23218954257440899</v>
      </c>
      <c r="E631" s="17">
        <v>0.27093522380916701</v>
      </c>
      <c r="F631" s="17"/>
      <c r="G631" s="17">
        <v>0.33637818767886102</v>
      </c>
      <c r="H631" s="17">
        <v>0.22993761292789999</v>
      </c>
      <c r="I631" s="17">
        <v>0.270613678497656</v>
      </c>
      <c r="J631" s="17">
        <v>0.17392328089772999</v>
      </c>
      <c r="K631" s="17"/>
      <c r="L631" s="17">
        <v>0.246682027418311</v>
      </c>
      <c r="M631" s="17">
        <v>0.25129593542369699</v>
      </c>
      <c r="N631" s="17">
        <v>0.25565779549703599</v>
      </c>
      <c r="O631" s="17">
        <v>0.25644198384900402</v>
      </c>
      <c r="P631" s="17"/>
      <c r="Q631" s="17">
        <v>0.217609428400454</v>
      </c>
      <c r="R631" s="17">
        <v>0.24255484992469101</v>
      </c>
      <c r="S631" s="17">
        <v>0.265631888637546</v>
      </c>
      <c r="T631" s="17">
        <v>0.27341109098839</v>
      </c>
      <c r="U631" s="17">
        <v>0.25331932743760599</v>
      </c>
      <c r="V631" s="17">
        <v>0.29920732248257598</v>
      </c>
      <c r="W631" s="17">
        <v>0.20991678144606299</v>
      </c>
      <c r="X631" s="17">
        <v>0.29075515188182399</v>
      </c>
      <c r="Y631" s="17">
        <v>0.25878659973978002</v>
      </c>
      <c r="Z631" s="17"/>
      <c r="AA631" s="17">
        <v>0.34772859246637</v>
      </c>
      <c r="AB631" s="17">
        <v>0.16706660804892901</v>
      </c>
      <c r="AC631" s="17">
        <v>0.302100158303031</v>
      </c>
      <c r="AD631" s="17">
        <v>0.330869293271775</v>
      </c>
      <c r="AE631" s="17">
        <v>0.29219551773531</v>
      </c>
      <c r="AF631" s="17">
        <v>0.277034565508819</v>
      </c>
      <c r="AG631" s="17">
        <v>0.28877766657752102</v>
      </c>
      <c r="AH631" s="17">
        <v>0.25340522784278602</v>
      </c>
      <c r="AI631" s="17">
        <v>0.18877179310190101</v>
      </c>
      <c r="AJ631" s="17">
        <v>0.23692350376594501</v>
      </c>
      <c r="AK631" s="17">
        <v>0.26665620716199501</v>
      </c>
      <c r="AL631" s="17">
        <v>0.28115830291324501</v>
      </c>
      <c r="AM631" s="17">
        <v>0.23807406448145099</v>
      </c>
      <c r="AN631" s="17">
        <v>0.26903769860289101</v>
      </c>
      <c r="AO631" s="17">
        <v>0.24515801244442001</v>
      </c>
      <c r="AP631" s="17">
        <v>0.16818764482756801</v>
      </c>
      <c r="AQ631" s="17"/>
      <c r="AR631" s="17">
        <v>0.245119433364445</v>
      </c>
      <c r="AS631" s="17">
        <v>0.27776679485913602</v>
      </c>
      <c r="AT631" s="17"/>
      <c r="AU631" s="17">
        <v>0.25181154273704298</v>
      </c>
      <c r="AV631" s="17">
        <v>0.25056039852815798</v>
      </c>
      <c r="AW631" s="17"/>
      <c r="AX631" s="17">
        <v>0.34125183434072998</v>
      </c>
      <c r="AY631" s="17">
        <v>0.23153217015548799</v>
      </c>
      <c r="AZ631" s="17"/>
      <c r="BA631" s="17">
        <v>0.22378666660699301</v>
      </c>
      <c r="BB631" s="17">
        <v>0.25985908300000099</v>
      </c>
      <c r="BC631" s="17">
        <v>0.28850090790098898</v>
      </c>
      <c r="BD631" s="17"/>
      <c r="BE631" s="17">
        <v>0.230789254297596</v>
      </c>
      <c r="BF631" s="17">
        <v>0.27309085380023501</v>
      </c>
      <c r="BG631" s="17">
        <v>0.34019268414759601</v>
      </c>
    </row>
    <row r="632" spans="2:59" x14ac:dyDescent="0.3">
      <c r="B632" t="s">
        <v>173</v>
      </c>
      <c r="C632" s="17">
        <v>0.26318650559420398</v>
      </c>
      <c r="D632" s="17">
        <v>0.25338112744178798</v>
      </c>
      <c r="E632" s="17">
        <v>0.27319734869838203</v>
      </c>
      <c r="F632" s="17"/>
      <c r="G632" s="17">
        <v>0.26423737922440999</v>
      </c>
      <c r="H632" s="17">
        <v>0.28943790899232202</v>
      </c>
      <c r="I632" s="17">
        <v>0.219061019880226</v>
      </c>
      <c r="J632" s="17">
        <v>0.28168400114103498</v>
      </c>
      <c r="K632" s="17"/>
      <c r="L632" s="17">
        <v>0.23626900300996001</v>
      </c>
      <c r="M632" s="17">
        <v>0.26293406586463902</v>
      </c>
      <c r="N632" s="17">
        <v>0.28061450700943202</v>
      </c>
      <c r="O632" s="17">
        <v>0.27765533758509298</v>
      </c>
      <c r="P632" s="17"/>
      <c r="Q632" s="17">
        <v>0.274562676058272</v>
      </c>
      <c r="R632" s="17">
        <v>0.24794681098952001</v>
      </c>
      <c r="S632" s="17">
        <v>0.26201752659000599</v>
      </c>
      <c r="T632" s="17">
        <v>0.23360368408128801</v>
      </c>
      <c r="U632" s="17">
        <v>0.28426503112402202</v>
      </c>
      <c r="V632" s="17">
        <v>0.264647239465719</v>
      </c>
      <c r="W632" s="17">
        <v>0.31723137059811402</v>
      </c>
      <c r="X632" s="17">
        <v>0.247927929647179</v>
      </c>
      <c r="Y632" s="17">
        <v>0.24249543206770699</v>
      </c>
      <c r="Z632" s="17"/>
      <c r="AA632" s="17">
        <v>0.25519325369550699</v>
      </c>
      <c r="AB632" s="17">
        <v>0.35998866610005198</v>
      </c>
      <c r="AC632" s="17">
        <v>0.368949336241292</v>
      </c>
      <c r="AD632" s="17">
        <v>0.230553180646276</v>
      </c>
      <c r="AE632" s="17">
        <v>0.30361255101270401</v>
      </c>
      <c r="AF632" s="17">
        <v>0.215942473103026</v>
      </c>
      <c r="AG632" s="17">
        <v>0.21645354424022201</v>
      </c>
      <c r="AH632" s="17">
        <v>0.20737334789522699</v>
      </c>
      <c r="AI632" s="17">
        <v>0.32807738252968299</v>
      </c>
      <c r="AJ632" s="17">
        <v>0.26866559162364401</v>
      </c>
      <c r="AK632" s="17">
        <v>0.239786442349049</v>
      </c>
      <c r="AL632" s="17">
        <v>0.293242907015418</v>
      </c>
      <c r="AM632" s="17">
        <v>0.26022439550208498</v>
      </c>
      <c r="AN632" s="17">
        <v>0.17294247243584701</v>
      </c>
      <c r="AO632" s="17">
        <v>0.18543993654753901</v>
      </c>
      <c r="AP632" s="17">
        <v>0.26784588130695303</v>
      </c>
      <c r="AQ632" s="17"/>
      <c r="AR632" s="17">
        <v>0.257350965319118</v>
      </c>
      <c r="AS632" s="17">
        <v>0.28435917524511301</v>
      </c>
      <c r="AT632" s="17"/>
      <c r="AU632" s="17">
        <v>0.26408138681196103</v>
      </c>
      <c r="AV632" s="17">
        <v>0.26148968939841799</v>
      </c>
      <c r="AW632" s="17"/>
      <c r="AX632" s="17">
        <v>0.20957118863646099</v>
      </c>
      <c r="AY632" s="17">
        <v>0.27234530243440302</v>
      </c>
      <c r="AZ632" s="17"/>
      <c r="BA632" s="17">
        <v>0.23396636129408199</v>
      </c>
      <c r="BB632" s="17">
        <v>0.26795859081207601</v>
      </c>
      <c r="BC632" s="17">
        <v>0.30570398394633302</v>
      </c>
      <c r="BD632" s="17"/>
      <c r="BE632" s="17">
        <v>0.25130843286584298</v>
      </c>
      <c r="BF632" s="17">
        <v>0.30010501846712201</v>
      </c>
      <c r="BG632" s="17">
        <v>0.241160646683163</v>
      </c>
    </row>
    <row r="633" spans="2:59" x14ac:dyDescent="0.3">
      <c r="B633" t="s">
        <v>174</v>
      </c>
      <c r="C633" s="17">
        <v>0.28908738936836698</v>
      </c>
      <c r="D633" s="17">
        <v>0.32389681798615599</v>
      </c>
      <c r="E633" s="17">
        <v>0.25452573347104002</v>
      </c>
      <c r="F633" s="17"/>
      <c r="G633" s="17">
        <v>0.239815378080003</v>
      </c>
      <c r="H633" s="17">
        <v>0.28334925646857301</v>
      </c>
      <c r="I633" s="17">
        <v>0.31568005527994297</v>
      </c>
      <c r="J633" s="17">
        <v>0.31480193207068402</v>
      </c>
      <c r="K633" s="17"/>
      <c r="L633" s="17">
        <v>0.29929510812021998</v>
      </c>
      <c r="M633" s="17">
        <v>0.29072478176151101</v>
      </c>
      <c r="N633" s="17">
        <v>0.30008036267994098</v>
      </c>
      <c r="O633" s="17">
        <v>0.26728821351433701</v>
      </c>
      <c r="P633" s="17"/>
      <c r="Q633" s="17">
        <v>0.25281342610504598</v>
      </c>
      <c r="R633" s="17">
        <v>0.33036655995748099</v>
      </c>
      <c r="S633" s="17">
        <v>0.27639557347203902</v>
      </c>
      <c r="T633" s="17">
        <v>0.328615262397423</v>
      </c>
      <c r="U633" s="17">
        <v>0.30016168960327999</v>
      </c>
      <c r="V633" s="17">
        <v>0.25723389598296897</v>
      </c>
      <c r="W633" s="17">
        <v>0.272987451573454</v>
      </c>
      <c r="X633" s="17">
        <v>0.27118535152698298</v>
      </c>
      <c r="Y633" s="17">
        <v>0.29520688272220402</v>
      </c>
      <c r="Z633" s="17"/>
      <c r="AA633" s="17">
        <v>6.90705876487578E-2</v>
      </c>
      <c r="AB633" s="17">
        <v>0.28147024116902503</v>
      </c>
      <c r="AC633" s="17">
        <v>0.20013775004647</v>
      </c>
      <c r="AD633" s="17">
        <v>0.24556929639185501</v>
      </c>
      <c r="AE633" s="17">
        <v>0.23398002769325499</v>
      </c>
      <c r="AF633" s="17">
        <v>0.27652567122629801</v>
      </c>
      <c r="AG633" s="17">
        <v>0.31737936656725202</v>
      </c>
      <c r="AH633" s="17">
        <v>0.333120281593075</v>
      </c>
      <c r="AI633" s="17">
        <v>0.314819296784836</v>
      </c>
      <c r="AJ633" s="17">
        <v>0.27933949244350398</v>
      </c>
      <c r="AK633" s="17">
        <v>0.30194312181882899</v>
      </c>
      <c r="AL633" s="17">
        <v>0.2369644274828</v>
      </c>
      <c r="AM633" s="17">
        <v>0.28713395848307899</v>
      </c>
      <c r="AN633" s="17">
        <v>0.28453762758249401</v>
      </c>
      <c r="AO633" s="17">
        <v>0.43653768262928699</v>
      </c>
      <c r="AP633" s="17">
        <v>0.31031917433077899</v>
      </c>
      <c r="AQ633" s="17"/>
      <c r="AR633" s="17">
        <v>0.30685932620918299</v>
      </c>
      <c r="AS633" s="17">
        <v>0.22460675346325301</v>
      </c>
      <c r="AT633" s="17"/>
      <c r="AU633" s="17">
        <v>0.236491625627403</v>
      </c>
      <c r="AV633" s="17">
        <v>0.31582347368304597</v>
      </c>
      <c r="AW633" s="17"/>
      <c r="AX633" s="17">
        <v>0.224593983745871</v>
      </c>
      <c r="AY633" s="17">
        <v>0.30605596277654401</v>
      </c>
      <c r="AZ633" s="17"/>
      <c r="BA633" s="17">
        <v>0.31107797632534101</v>
      </c>
      <c r="BB633" s="17">
        <v>0.29651185876777397</v>
      </c>
      <c r="BC633" s="17">
        <v>0.23911094785479001</v>
      </c>
      <c r="BD633" s="17"/>
      <c r="BE633" s="17">
        <v>0.31082316540062999</v>
      </c>
      <c r="BF633" s="17">
        <v>0.264444608654689</v>
      </c>
      <c r="BG633" s="17">
        <v>0.209099031358704</v>
      </c>
    </row>
    <row r="634" spans="2:59" x14ac:dyDescent="0.3">
      <c r="B634" t="s">
        <v>175</v>
      </c>
      <c r="C634" s="17">
        <v>8.3945664747237206E-2</v>
      </c>
      <c r="D634" s="17">
        <v>8.6513515427652996E-2</v>
      </c>
      <c r="E634" s="17">
        <v>8.17199864531689E-2</v>
      </c>
      <c r="F634" s="17"/>
      <c r="G634" s="17">
        <v>3.73606541481422E-2</v>
      </c>
      <c r="H634" s="17">
        <v>8.1272946219466805E-2</v>
      </c>
      <c r="I634" s="17">
        <v>0.121962868143004</v>
      </c>
      <c r="J634" s="17">
        <v>9.26439014154566E-2</v>
      </c>
      <c r="K634" s="17"/>
      <c r="L634" s="17">
        <v>0.10390270110661</v>
      </c>
      <c r="M634" s="17">
        <v>8.0764043123032106E-2</v>
      </c>
      <c r="N634" s="17">
        <v>8.8463835527905293E-2</v>
      </c>
      <c r="O634" s="17">
        <v>6.1926403840265001E-2</v>
      </c>
      <c r="P634" s="17"/>
      <c r="Q634" s="17">
        <v>8.9604369687186297E-2</v>
      </c>
      <c r="R634" s="17">
        <v>7.4299695374059796E-2</v>
      </c>
      <c r="S634" s="17">
        <v>0.108569684939623</v>
      </c>
      <c r="T634" s="17">
        <v>8.9988774058370996E-2</v>
      </c>
      <c r="U634" s="17">
        <v>6.2411035062793697E-2</v>
      </c>
      <c r="V634" s="17">
        <v>4.4406749611851599E-2</v>
      </c>
      <c r="W634" s="17">
        <v>0.101168761709569</v>
      </c>
      <c r="X634" s="17">
        <v>8.6679373881701299E-2</v>
      </c>
      <c r="Y634" s="17">
        <v>9.5843729637789296E-2</v>
      </c>
      <c r="Z634" s="17"/>
      <c r="AA634" s="17">
        <v>0</v>
      </c>
      <c r="AB634" s="17">
        <v>2.2574051592901601E-2</v>
      </c>
      <c r="AC634" s="17">
        <v>1.31962527181234E-2</v>
      </c>
      <c r="AD634" s="17">
        <v>5.74119951543361E-2</v>
      </c>
      <c r="AE634" s="17">
        <v>9.5393630257520706E-2</v>
      </c>
      <c r="AF634" s="17">
        <v>9.5764552933681996E-2</v>
      </c>
      <c r="AG634" s="17">
        <v>7.3152443097180594E-2</v>
      </c>
      <c r="AH634" s="17">
        <v>0.13063749725606899</v>
      </c>
      <c r="AI634" s="17">
        <v>5.5295828347866997E-2</v>
      </c>
      <c r="AJ634" s="17">
        <v>7.1776992933978698E-2</v>
      </c>
      <c r="AK634" s="17">
        <v>8.0899021012443298E-2</v>
      </c>
      <c r="AL634" s="17">
        <v>9.5692331887235305E-2</v>
      </c>
      <c r="AM634" s="17">
        <v>0.136513727679687</v>
      </c>
      <c r="AN634" s="17">
        <v>0.12275347427059401</v>
      </c>
      <c r="AO634" s="17">
        <v>7.0044262000909296E-2</v>
      </c>
      <c r="AP634" s="17">
        <v>9.4127124511522095E-2</v>
      </c>
      <c r="AQ634" s="17"/>
      <c r="AR634" s="17">
        <v>8.6769154690697098E-2</v>
      </c>
      <c r="AS634" s="17">
        <v>7.3701399946123597E-2</v>
      </c>
      <c r="AT634" s="17"/>
      <c r="AU634" s="17">
        <v>7.9918495903495701E-2</v>
      </c>
      <c r="AV634" s="17">
        <v>8.7615534099935805E-2</v>
      </c>
      <c r="AW634" s="17"/>
      <c r="AX634" s="17">
        <v>4.6567633779135399E-2</v>
      </c>
      <c r="AY634" s="17">
        <v>9.3757106608467602E-2</v>
      </c>
      <c r="AZ634" s="17"/>
      <c r="BA634" s="17">
        <v>0.109228370340583</v>
      </c>
      <c r="BB634" s="17">
        <v>7.42883522483586E-2</v>
      </c>
      <c r="BC634" s="17">
        <v>5.61799001912777E-2</v>
      </c>
      <c r="BD634" s="17"/>
      <c r="BE634" s="17">
        <v>0.100242595918618</v>
      </c>
      <c r="BF634" s="17">
        <v>6.1507984297580302E-2</v>
      </c>
      <c r="BG634" s="17">
        <v>3.5075886845744197E-2</v>
      </c>
    </row>
    <row r="635" spans="2:59" x14ac:dyDescent="0.3">
      <c r="B635" t="s">
        <v>83</v>
      </c>
      <c r="C635" s="17">
        <v>1.6138196714029999E-2</v>
      </c>
      <c r="D635" s="17">
        <v>1.73607487883435E-2</v>
      </c>
      <c r="E635" s="17">
        <v>1.49833008034646E-2</v>
      </c>
      <c r="F635" s="17"/>
      <c r="G635" s="17">
        <v>1.8890830028904002E-2</v>
      </c>
      <c r="H635" s="17">
        <v>1.52849821962153E-2</v>
      </c>
      <c r="I635" s="17">
        <v>9.7706137263310899E-3</v>
      </c>
      <c r="J635" s="17">
        <v>2.1336420420111399E-2</v>
      </c>
      <c r="K635" s="17"/>
      <c r="L635" s="17">
        <v>6.5275991330341603E-3</v>
      </c>
      <c r="M635" s="17">
        <v>1.8038616825989201E-2</v>
      </c>
      <c r="N635" s="17">
        <v>1.3436991921079699E-2</v>
      </c>
      <c r="O635" s="17">
        <v>2.6935121441354199E-2</v>
      </c>
      <c r="P635" s="17"/>
      <c r="Q635" s="17">
        <v>9.7760233840631407E-3</v>
      </c>
      <c r="R635" s="17">
        <v>2.4193779759539E-2</v>
      </c>
      <c r="S635" s="17">
        <v>2.2563534976620399E-2</v>
      </c>
      <c r="T635" s="17">
        <v>1.25982916220705E-2</v>
      </c>
      <c r="U635" s="17">
        <v>5.8644612550496997E-3</v>
      </c>
      <c r="V635" s="17">
        <v>1.4835081039872499E-2</v>
      </c>
      <c r="W635" s="17">
        <v>2.2472132232746699E-2</v>
      </c>
      <c r="X635" s="17">
        <v>1.9868025291194899E-2</v>
      </c>
      <c r="Y635" s="17">
        <v>1.38898102672298E-2</v>
      </c>
      <c r="Z635" s="17"/>
      <c r="AA635" s="17">
        <v>0.22032298773482101</v>
      </c>
      <c r="AB635" s="17">
        <v>0</v>
      </c>
      <c r="AC635" s="17">
        <v>5.53920449554718E-2</v>
      </c>
      <c r="AD635" s="17">
        <v>2.9581280662816001E-2</v>
      </c>
      <c r="AE635" s="17">
        <v>6.8169416649720696E-3</v>
      </c>
      <c r="AF635" s="17">
        <v>1.9622370126871999E-2</v>
      </c>
      <c r="AG635" s="17">
        <v>1.4814621189377E-2</v>
      </c>
      <c r="AH635" s="17">
        <v>1.1275902530939699E-2</v>
      </c>
      <c r="AI635" s="17">
        <v>7.8037081175865303E-3</v>
      </c>
      <c r="AJ635" s="17">
        <v>1.9774240214616701E-2</v>
      </c>
      <c r="AK635" s="17">
        <v>2.1491280195034101E-2</v>
      </c>
      <c r="AL635" s="17">
        <v>1.31224058749311E-2</v>
      </c>
      <c r="AM635" s="17">
        <v>0</v>
      </c>
      <c r="AN635" s="17">
        <v>1.80920257785189E-2</v>
      </c>
      <c r="AO635" s="17">
        <v>0</v>
      </c>
      <c r="AP635" s="17">
        <v>7.2247893112640004E-3</v>
      </c>
      <c r="AQ635" s="17"/>
      <c r="AR635" s="17">
        <v>1.7798106615309901E-2</v>
      </c>
      <c r="AS635" s="17">
        <v>1.0115665408724901E-2</v>
      </c>
      <c r="AT635" s="17"/>
      <c r="AU635" s="17">
        <v>1.70874993738418E-2</v>
      </c>
      <c r="AV635" s="17">
        <v>1.6047216281057E-2</v>
      </c>
      <c r="AW635" s="17"/>
      <c r="AX635" s="17">
        <v>2.4938077075978001E-2</v>
      </c>
      <c r="AY635" s="17">
        <v>1.4277683092799E-2</v>
      </c>
      <c r="AZ635" s="17"/>
      <c r="BA635" s="17">
        <v>1.1650543970869801E-2</v>
      </c>
      <c r="BB635" s="17">
        <v>1.8011011449185901E-2</v>
      </c>
      <c r="BC635" s="17">
        <v>2.0807660259925798E-2</v>
      </c>
      <c r="BD635" s="17"/>
      <c r="BE635" s="17">
        <v>1.2266789468613299E-2</v>
      </c>
      <c r="BF635" s="17">
        <v>1.23422803533764E-2</v>
      </c>
      <c r="BG635" s="17">
        <v>5.3328646356237297E-2</v>
      </c>
    </row>
    <row r="636" spans="2:59" x14ac:dyDescent="0.3">
      <c r="B636" t="s">
        <v>176</v>
      </c>
      <c r="C636" s="17">
        <v>0.34764224357616202</v>
      </c>
      <c r="D636" s="17">
        <v>0.31884779035605898</v>
      </c>
      <c r="E636" s="17">
        <v>0.375573630573944</v>
      </c>
      <c r="F636" s="17"/>
      <c r="G636" s="17">
        <v>0.43969575851853998</v>
      </c>
      <c r="H636" s="17">
        <v>0.33065490612342302</v>
      </c>
      <c r="I636" s="17">
        <v>0.33352544297049602</v>
      </c>
      <c r="J636" s="17">
        <v>0.289533744952712</v>
      </c>
      <c r="K636" s="17"/>
      <c r="L636" s="17">
        <v>0.354005588630176</v>
      </c>
      <c r="M636" s="17">
        <v>0.34753849242482898</v>
      </c>
      <c r="N636" s="17">
        <v>0.31740430286164201</v>
      </c>
      <c r="O636" s="17">
        <v>0.36619492361895101</v>
      </c>
      <c r="P636" s="17"/>
      <c r="Q636" s="17">
        <v>0.373243504765433</v>
      </c>
      <c r="R636" s="17">
        <v>0.32319315391940101</v>
      </c>
      <c r="S636" s="17">
        <v>0.33045368002171099</v>
      </c>
      <c r="T636" s="17">
        <v>0.33519398784084797</v>
      </c>
      <c r="U636" s="17">
        <v>0.34729778295485503</v>
      </c>
      <c r="V636" s="17">
        <v>0.41887703389958802</v>
      </c>
      <c r="W636" s="17">
        <v>0.28614028388611501</v>
      </c>
      <c r="X636" s="17">
        <v>0.37433931965294198</v>
      </c>
      <c r="Y636" s="17">
        <v>0.35256414530507102</v>
      </c>
      <c r="Z636" s="17"/>
      <c r="AA636" s="17">
        <v>0.45541317092091399</v>
      </c>
      <c r="AB636" s="17">
        <v>0.33596704113802101</v>
      </c>
      <c r="AC636" s="17">
        <v>0.36232461603864202</v>
      </c>
      <c r="AD636" s="17">
        <v>0.43688424714471702</v>
      </c>
      <c r="AE636" s="17">
        <v>0.360196849371547</v>
      </c>
      <c r="AF636" s="17">
        <v>0.39214493261012201</v>
      </c>
      <c r="AG636" s="17">
        <v>0.37820002490596899</v>
      </c>
      <c r="AH636" s="17">
        <v>0.31759297072468801</v>
      </c>
      <c r="AI636" s="17">
        <v>0.29400378422002799</v>
      </c>
      <c r="AJ636" s="17">
        <v>0.36044368278425598</v>
      </c>
      <c r="AK636" s="17">
        <v>0.35588013462464402</v>
      </c>
      <c r="AL636" s="17">
        <v>0.36097792773961501</v>
      </c>
      <c r="AM636" s="17">
        <v>0.31612791833514797</v>
      </c>
      <c r="AN636" s="17">
        <v>0.401674399932546</v>
      </c>
      <c r="AO636" s="17">
        <v>0.307978118822264</v>
      </c>
      <c r="AP636" s="17">
        <v>0.32048303053948102</v>
      </c>
      <c r="AQ636" s="17"/>
      <c r="AR636" s="17">
        <v>0.33122244716569199</v>
      </c>
      <c r="AS636" s="17">
        <v>0.407217005936785</v>
      </c>
      <c r="AT636" s="17"/>
      <c r="AU636" s="17">
        <v>0.40242099228329797</v>
      </c>
      <c r="AV636" s="17">
        <v>0.31902408653754299</v>
      </c>
      <c r="AW636" s="17"/>
      <c r="AX636" s="17">
        <v>0.49432911676255398</v>
      </c>
      <c r="AY636" s="17">
        <v>0.31356394508778701</v>
      </c>
      <c r="AZ636" s="17"/>
      <c r="BA636" s="17">
        <v>0.33407674806912402</v>
      </c>
      <c r="BB636" s="17">
        <v>0.34323018672260502</v>
      </c>
      <c r="BC636" s="17">
        <v>0.37819750774767402</v>
      </c>
      <c r="BD636" s="17"/>
      <c r="BE636" s="17">
        <v>0.32535901634629499</v>
      </c>
      <c r="BF636" s="17">
        <v>0.36160010822723299</v>
      </c>
      <c r="BG636" s="17">
        <v>0.461335788756152</v>
      </c>
    </row>
    <row r="637" spans="2:59" x14ac:dyDescent="0.3">
      <c r="B637" t="s">
        <v>177</v>
      </c>
      <c r="C637" s="17">
        <v>0.373033054115604</v>
      </c>
      <c r="D637" s="17">
        <v>0.410410333413809</v>
      </c>
      <c r="E637" s="17">
        <v>0.33624571992420899</v>
      </c>
      <c r="F637" s="17"/>
      <c r="G637" s="17">
        <v>0.27717603222814502</v>
      </c>
      <c r="H637" s="17">
        <v>0.36462220268804002</v>
      </c>
      <c r="I637" s="17">
        <v>0.43764292342294697</v>
      </c>
      <c r="J637" s="17">
        <v>0.407445833486141</v>
      </c>
      <c r="K637" s="17"/>
      <c r="L637" s="17">
        <v>0.40319780922683002</v>
      </c>
      <c r="M637" s="17">
        <v>0.37148882488454399</v>
      </c>
      <c r="N637" s="17">
        <v>0.38854419820784702</v>
      </c>
      <c r="O637" s="17">
        <v>0.329214617354602</v>
      </c>
      <c r="P637" s="17"/>
      <c r="Q637" s="17">
        <v>0.34241779579223203</v>
      </c>
      <c r="R637" s="17">
        <v>0.40466625533153999</v>
      </c>
      <c r="S637" s="17">
        <v>0.38496525841166201</v>
      </c>
      <c r="T637" s="17">
        <v>0.41860403645579303</v>
      </c>
      <c r="U637" s="17">
        <v>0.36257272466607399</v>
      </c>
      <c r="V637" s="17">
        <v>0.30164064559482001</v>
      </c>
      <c r="W637" s="17">
        <v>0.37415621328302401</v>
      </c>
      <c r="X637" s="17">
        <v>0.35786472540868403</v>
      </c>
      <c r="Y637" s="17">
        <v>0.391050612359993</v>
      </c>
      <c r="Z637" s="17"/>
      <c r="AA637" s="17">
        <v>6.90705876487578E-2</v>
      </c>
      <c r="AB637" s="17">
        <v>0.30404429276192702</v>
      </c>
      <c r="AC637" s="17">
        <v>0.21333400276459399</v>
      </c>
      <c r="AD637" s="17">
        <v>0.30298129154619102</v>
      </c>
      <c r="AE637" s="17">
        <v>0.329373657950776</v>
      </c>
      <c r="AF637" s="17">
        <v>0.37229022415997998</v>
      </c>
      <c r="AG637" s="17">
        <v>0.39053180966443202</v>
      </c>
      <c r="AH637" s="17">
        <v>0.46375777884914499</v>
      </c>
      <c r="AI637" s="17">
        <v>0.370115125132703</v>
      </c>
      <c r="AJ637" s="17">
        <v>0.35111648537748302</v>
      </c>
      <c r="AK637" s="17">
        <v>0.38284214283127299</v>
      </c>
      <c r="AL637" s="17">
        <v>0.33265675937003503</v>
      </c>
      <c r="AM637" s="17">
        <v>0.42364768616276699</v>
      </c>
      <c r="AN637" s="17">
        <v>0.40729110185308798</v>
      </c>
      <c r="AO637" s="17">
        <v>0.50658194463019601</v>
      </c>
      <c r="AP637" s="17">
        <v>0.40444629884230199</v>
      </c>
      <c r="AQ637" s="17"/>
      <c r="AR637" s="17">
        <v>0.39362848089988101</v>
      </c>
      <c r="AS637" s="17">
        <v>0.298308153409377</v>
      </c>
      <c r="AT637" s="17"/>
      <c r="AU637" s="17">
        <v>0.31641012153089898</v>
      </c>
      <c r="AV637" s="17">
        <v>0.40343900778298197</v>
      </c>
      <c r="AW637" s="17"/>
      <c r="AX637" s="17">
        <v>0.271161617525006</v>
      </c>
      <c r="AY637" s="17">
        <v>0.39981306938501099</v>
      </c>
      <c r="AZ637" s="17"/>
      <c r="BA637" s="17">
        <v>0.42030634666592398</v>
      </c>
      <c r="BB637" s="17">
        <v>0.37080021101613297</v>
      </c>
      <c r="BC637" s="17">
        <v>0.29529084804606698</v>
      </c>
      <c r="BD637" s="17"/>
      <c r="BE637" s="17">
        <v>0.41106576131924799</v>
      </c>
      <c r="BF637" s="17">
        <v>0.32595259295227003</v>
      </c>
      <c r="BG637" s="17">
        <v>0.244174918204448</v>
      </c>
    </row>
    <row r="638" spans="2:59" x14ac:dyDescent="0.3">
      <c r="B638" t="s">
        <v>178</v>
      </c>
      <c r="C638" s="17">
        <v>-2.5390810539441901E-2</v>
      </c>
      <c r="D638" s="17">
        <v>-9.1562543057749995E-2</v>
      </c>
      <c r="E638" s="17">
        <v>3.9327910649734399E-2</v>
      </c>
      <c r="F638" s="17"/>
      <c r="G638" s="17">
        <v>0.16251972629039499</v>
      </c>
      <c r="H638" s="17">
        <v>-3.39672965646165E-2</v>
      </c>
      <c r="I638" s="17">
        <v>-0.10411748045245101</v>
      </c>
      <c r="J638" s="17">
        <v>-0.11791208853342799</v>
      </c>
      <c r="K638" s="17"/>
      <c r="L638" s="17">
        <v>-4.9192220596654103E-2</v>
      </c>
      <c r="M638" s="17">
        <v>-2.3950332459714799E-2</v>
      </c>
      <c r="N638" s="17">
        <v>-7.1139895346205004E-2</v>
      </c>
      <c r="O638" s="17">
        <v>3.6980306264349103E-2</v>
      </c>
      <c r="P638" s="17"/>
      <c r="Q638" s="17">
        <v>3.0825708973201402E-2</v>
      </c>
      <c r="R638" s="17">
        <v>-8.1473101412139898E-2</v>
      </c>
      <c r="S638" s="17">
        <v>-5.4511578389951097E-2</v>
      </c>
      <c r="T638" s="17">
        <v>-8.3410048614945706E-2</v>
      </c>
      <c r="U638" s="17">
        <v>-1.5274941711219099E-2</v>
      </c>
      <c r="V638" s="17">
        <v>0.117236388304767</v>
      </c>
      <c r="W638" s="17">
        <v>-8.8015929396908596E-2</v>
      </c>
      <c r="X638" s="17">
        <v>1.64745942442578E-2</v>
      </c>
      <c r="Y638" s="17">
        <v>-3.8486467054922299E-2</v>
      </c>
      <c r="Z638" s="17"/>
      <c r="AA638" s="17">
        <v>0.38634258327215598</v>
      </c>
      <c r="AB638" s="17">
        <v>3.1922748376093997E-2</v>
      </c>
      <c r="AC638" s="17">
        <v>0.148990613274049</v>
      </c>
      <c r="AD638" s="17">
        <v>0.133902955598526</v>
      </c>
      <c r="AE638" s="17">
        <v>3.08231914207713E-2</v>
      </c>
      <c r="AF638" s="17">
        <v>1.9854708450142099E-2</v>
      </c>
      <c r="AG638" s="17">
        <v>-1.23317847584631E-2</v>
      </c>
      <c r="AH638" s="17">
        <v>-0.14616480812445701</v>
      </c>
      <c r="AI638" s="17">
        <v>-7.6111340912674394E-2</v>
      </c>
      <c r="AJ638" s="17">
        <v>9.32719740677318E-3</v>
      </c>
      <c r="AK638" s="17">
        <v>-2.6962008206628401E-2</v>
      </c>
      <c r="AL638" s="17">
        <v>2.8321168369579999E-2</v>
      </c>
      <c r="AM638" s="17">
        <v>-0.107519767827619</v>
      </c>
      <c r="AN638" s="17">
        <v>-5.6167019205427002E-3</v>
      </c>
      <c r="AO638" s="17">
        <v>-0.19860382580793201</v>
      </c>
      <c r="AP638" s="17">
        <v>-8.3963268302820498E-2</v>
      </c>
      <c r="AQ638" s="17"/>
      <c r="AR638" s="17">
        <v>-6.2406033734188598E-2</v>
      </c>
      <c r="AS638" s="17">
        <v>0.10890885252740801</v>
      </c>
      <c r="AT638" s="17"/>
      <c r="AU638" s="17">
        <v>8.6010870752399396E-2</v>
      </c>
      <c r="AV638" s="17">
        <v>-8.4414921245439006E-2</v>
      </c>
      <c r="AW638" s="17"/>
      <c r="AX638" s="17">
        <v>0.223167499237548</v>
      </c>
      <c r="AY638" s="17">
        <v>-8.6249124297224394E-2</v>
      </c>
      <c r="AZ638" s="17"/>
      <c r="BA638" s="17">
        <v>-8.62295985968001E-2</v>
      </c>
      <c r="BB638" s="17">
        <v>-2.7570024293527999E-2</v>
      </c>
      <c r="BC638" s="17">
        <v>8.2906659701606697E-2</v>
      </c>
      <c r="BD638" s="17"/>
      <c r="BE638" s="17">
        <v>-8.57067449729534E-2</v>
      </c>
      <c r="BF638" s="17">
        <v>3.5647515274963001E-2</v>
      </c>
      <c r="BG638" s="17">
        <v>0.21716087055170399</v>
      </c>
    </row>
    <row r="639" spans="2:59" x14ac:dyDescent="0.3"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</row>
    <row r="640" spans="2:59" x14ac:dyDescent="0.3">
      <c r="B640" s="6" t="s">
        <v>339</v>
      </c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</row>
    <row r="641" spans="2:59" x14ac:dyDescent="0.3">
      <c r="B641" s="24" t="s">
        <v>86</v>
      </c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</row>
    <row r="642" spans="2:59" x14ac:dyDescent="0.3">
      <c r="B642" t="s">
        <v>171</v>
      </c>
      <c r="C642" s="17">
        <v>0.10840250038728499</v>
      </c>
      <c r="D642" s="17">
        <v>8.88858088383431E-2</v>
      </c>
      <c r="E642" s="17">
        <v>0.128302319365168</v>
      </c>
      <c r="F642" s="17"/>
      <c r="G642" s="17">
        <v>0.101990926374908</v>
      </c>
      <c r="H642" s="17">
        <v>0.108355940652722</v>
      </c>
      <c r="I642" s="17">
        <v>0.107907200800595</v>
      </c>
      <c r="J642" s="17">
        <v>0.116139017005972</v>
      </c>
      <c r="K642" s="17"/>
      <c r="L642" s="17">
        <v>0.107480582211957</v>
      </c>
      <c r="M642" s="17">
        <v>9.0254741035197497E-2</v>
      </c>
      <c r="N642" s="17">
        <v>0.10616419219540001</v>
      </c>
      <c r="O642" s="17">
        <v>0.128420218597387</v>
      </c>
      <c r="P642" s="17"/>
      <c r="Q642" s="17">
        <v>0.119800318846635</v>
      </c>
      <c r="R642" s="17">
        <v>9.7334585156200304E-2</v>
      </c>
      <c r="S642" s="17">
        <v>9.8937694788143404E-2</v>
      </c>
      <c r="T642" s="17">
        <v>8.6955712445161301E-2</v>
      </c>
      <c r="U642" s="17">
        <v>0.10810979666058999</v>
      </c>
      <c r="V642" s="17">
        <v>0.142995710619199</v>
      </c>
      <c r="W642" s="17">
        <v>0.120803778511497</v>
      </c>
      <c r="X642" s="17">
        <v>8.8375019311889597E-2</v>
      </c>
      <c r="Y642" s="17">
        <v>0.10522474951934301</v>
      </c>
      <c r="Z642" s="17"/>
      <c r="AA642" s="17">
        <v>0</v>
      </c>
      <c r="AB642" s="17">
        <v>0.19307757573964501</v>
      </c>
      <c r="AC642" s="17">
        <v>0.161406167685713</v>
      </c>
      <c r="AD642" s="17">
        <v>0.15740039468185299</v>
      </c>
      <c r="AE642" s="17">
        <v>0.110460065389757</v>
      </c>
      <c r="AF642" s="17">
        <v>0.18967153648971799</v>
      </c>
      <c r="AG642" s="17">
        <v>0.15693585767364701</v>
      </c>
      <c r="AH642" s="17">
        <v>8.6133569369625906E-2</v>
      </c>
      <c r="AI642" s="17">
        <v>8.5314242588448302E-2</v>
      </c>
      <c r="AJ642" s="17">
        <v>9.087229260719E-2</v>
      </c>
      <c r="AK642" s="17">
        <v>5.7737701109274099E-2</v>
      </c>
      <c r="AL642" s="17">
        <v>7.0224043521670304E-2</v>
      </c>
      <c r="AM642" s="17">
        <v>7.4035653501910201E-2</v>
      </c>
      <c r="AN642" s="17">
        <v>4.5535198153323603E-2</v>
      </c>
      <c r="AO642" s="17">
        <v>4.6328164913364701E-2</v>
      </c>
      <c r="AP642" s="17">
        <v>0.11894947157130099</v>
      </c>
      <c r="AQ642" s="17"/>
      <c r="AR642" s="17">
        <v>0.102462606144023</v>
      </c>
      <c r="AS642" s="17">
        <v>0.12995379001009</v>
      </c>
      <c r="AT642" s="17"/>
      <c r="AU642" s="17">
        <v>0.15252827468615701</v>
      </c>
      <c r="AV642" s="17">
        <v>8.7931407860195598E-2</v>
      </c>
      <c r="AW642" s="17"/>
      <c r="AX642" s="17">
        <v>0.17695401308719899</v>
      </c>
      <c r="AY642" s="17">
        <v>8.9889438651654094E-2</v>
      </c>
      <c r="AZ642" s="17"/>
      <c r="BA642" s="17">
        <v>8.3650480281737202E-2</v>
      </c>
      <c r="BB642" s="17">
        <v>7.9779591447348502E-2</v>
      </c>
      <c r="BC642" s="17">
        <v>0.19773011216379699</v>
      </c>
      <c r="BD642" s="17"/>
      <c r="BE642" s="17">
        <v>0.105279526521541</v>
      </c>
      <c r="BF642" s="17">
        <v>9.4847273952955599E-2</v>
      </c>
      <c r="BG642" s="17">
        <v>0.167816388593133</v>
      </c>
    </row>
    <row r="643" spans="2:59" x14ac:dyDescent="0.3">
      <c r="B643" t="s">
        <v>172</v>
      </c>
      <c r="C643" s="17">
        <v>0.32111231048940903</v>
      </c>
      <c r="D643" s="17">
        <v>0.29501976996833801</v>
      </c>
      <c r="E643" s="17">
        <v>0.345245307086889</v>
      </c>
      <c r="F643" s="17"/>
      <c r="G643" s="17">
        <v>0.304535306799538</v>
      </c>
      <c r="H643" s="17">
        <v>0.318348944032813</v>
      </c>
      <c r="I643" s="17">
        <v>0.32367757242096501</v>
      </c>
      <c r="J643" s="17">
        <v>0.33773582017934101</v>
      </c>
      <c r="K643" s="17"/>
      <c r="L643" s="17">
        <v>0.28273473853769998</v>
      </c>
      <c r="M643" s="17">
        <v>0.32297998573638798</v>
      </c>
      <c r="N643" s="17">
        <v>0.28799728541062403</v>
      </c>
      <c r="O643" s="17">
        <v>0.390328132837299</v>
      </c>
      <c r="P643" s="17"/>
      <c r="Q643" s="17">
        <v>0.25672534276011</v>
      </c>
      <c r="R643" s="17">
        <v>0.32323364378593999</v>
      </c>
      <c r="S643" s="17">
        <v>0.41148504152313897</v>
      </c>
      <c r="T643" s="17">
        <v>0.29635459923124502</v>
      </c>
      <c r="U643" s="17">
        <v>0.36473813478258998</v>
      </c>
      <c r="V643" s="17">
        <v>0.32044309784529501</v>
      </c>
      <c r="W643" s="17">
        <v>0.28169934127317597</v>
      </c>
      <c r="X643" s="17">
        <v>0.33922071158351202</v>
      </c>
      <c r="Y643" s="17">
        <v>0.34259141707284302</v>
      </c>
      <c r="Z643" s="17"/>
      <c r="AA643" s="17">
        <v>0.45541317092091399</v>
      </c>
      <c r="AB643" s="17">
        <v>0.34612445264082797</v>
      </c>
      <c r="AC643" s="17">
        <v>0.45517253070163799</v>
      </c>
      <c r="AD643" s="17">
        <v>0.53044843514354501</v>
      </c>
      <c r="AE643" s="17">
        <v>0.35921068896540398</v>
      </c>
      <c r="AF643" s="17">
        <v>0.35495268578317801</v>
      </c>
      <c r="AG643" s="17">
        <v>0.35478450625054098</v>
      </c>
      <c r="AH643" s="17">
        <v>0.29902504921093498</v>
      </c>
      <c r="AI643" s="17">
        <v>0.33297828946940899</v>
      </c>
      <c r="AJ643" s="17">
        <v>0.38586197334682698</v>
      </c>
      <c r="AK643" s="17">
        <v>0.25370013782544099</v>
      </c>
      <c r="AL643" s="17">
        <v>0.32150261891459903</v>
      </c>
      <c r="AM643" s="17">
        <v>0.25785813238184901</v>
      </c>
      <c r="AN643" s="17">
        <v>0.29739621851556602</v>
      </c>
      <c r="AO643" s="17">
        <v>0.24808225192435701</v>
      </c>
      <c r="AP643" s="17">
        <v>0.209956741519537</v>
      </c>
      <c r="AQ643" s="17"/>
      <c r="AR643" s="17">
        <v>0.320754713591622</v>
      </c>
      <c r="AS643" s="17">
        <v>0.32240975350721601</v>
      </c>
      <c r="AT643" s="17"/>
      <c r="AU643" s="17">
        <v>0.37980391207608699</v>
      </c>
      <c r="AV643" s="17">
        <v>0.29044948691552402</v>
      </c>
      <c r="AW643" s="17"/>
      <c r="AX643" s="17">
        <v>0.38201421918093598</v>
      </c>
      <c r="AY643" s="17">
        <v>0.30560431222811002</v>
      </c>
      <c r="AZ643" s="17"/>
      <c r="BA643" s="17">
        <v>0.23506553750266701</v>
      </c>
      <c r="BB643" s="17">
        <v>0.33175938844834502</v>
      </c>
      <c r="BC643" s="17">
        <v>0.45187495221506901</v>
      </c>
      <c r="BD643" s="17"/>
      <c r="BE643" s="17">
        <v>0.30822724591418998</v>
      </c>
      <c r="BF643" s="17">
        <v>0.34244891665561</v>
      </c>
      <c r="BG643" s="17">
        <v>0.34966987014067502</v>
      </c>
    </row>
    <row r="644" spans="2:59" x14ac:dyDescent="0.3">
      <c r="B644" t="s">
        <v>173</v>
      </c>
      <c r="C644" s="17">
        <v>0.25707833644176498</v>
      </c>
      <c r="D644" s="17">
        <v>0.27551817652316002</v>
      </c>
      <c r="E644" s="17">
        <v>0.23971358304653201</v>
      </c>
      <c r="F644" s="17"/>
      <c r="G644" s="17">
        <v>0.28165833020180697</v>
      </c>
      <c r="H644" s="17">
        <v>0.25640002311534299</v>
      </c>
      <c r="I644" s="17">
        <v>0.26219221018654598</v>
      </c>
      <c r="J644" s="17">
        <v>0.229513568606486</v>
      </c>
      <c r="K644" s="17"/>
      <c r="L644" s="17">
        <v>0.25003010382586</v>
      </c>
      <c r="M644" s="17">
        <v>0.23972257091917701</v>
      </c>
      <c r="N644" s="17">
        <v>0.30275948963445698</v>
      </c>
      <c r="O644" s="17">
        <v>0.243006357677472</v>
      </c>
      <c r="P644" s="17"/>
      <c r="Q644" s="17">
        <v>0.26846759285635602</v>
      </c>
      <c r="R644" s="17">
        <v>0.28606511226991199</v>
      </c>
      <c r="S644" s="17">
        <v>0.16094700749226501</v>
      </c>
      <c r="T644" s="17">
        <v>0.27112000402256797</v>
      </c>
      <c r="U644" s="17">
        <v>0.28905926801669901</v>
      </c>
      <c r="V644" s="17">
        <v>0.29066071528112902</v>
      </c>
      <c r="W644" s="17">
        <v>0.28731555098793299</v>
      </c>
      <c r="X644" s="17">
        <v>0.21881455316765999</v>
      </c>
      <c r="Y644" s="17">
        <v>0.21297798778119001</v>
      </c>
      <c r="Z644" s="17"/>
      <c r="AA644" s="17">
        <v>0.226620517612308</v>
      </c>
      <c r="AB644" s="17">
        <v>0.350763494516868</v>
      </c>
      <c r="AC644" s="17">
        <v>0.161053346851181</v>
      </c>
      <c r="AD644" s="17">
        <v>0.18825049283473599</v>
      </c>
      <c r="AE644" s="17">
        <v>0.31015480085908997</v>
      </c>
      <c r="AF644" s="17">
        <v>0.213705804285926</v>
      </c>
      <c r="AG644" s="17">
        <v>0.25016059314933797</v>
      </c>
      <c r="AH644" s="17">
        <v>0.2573129740483</v>
      </c>
      <c r="AI644" s="17">
        <v>0.247205920811817</v>
      </c>
      <c r="AJ644" s="17">
        <v>0.266590704164962</v>
      </c>
      <c r="AK644" s="17">
        <v>0.31296702465558401</v>
      </c>
      <c r="AL644" s="17">
        <v>0.25667534357059602</v>
      </c>
      <c r="AM644" s="17">
        <v>0.21749561849049201</v>
      </c>
      <c r="AN644" s="17">
        <v>0.271882434526032</v>
      </c>
      <c r="AO644" s="17">
        <v>0.20618857158172599</v>
      </c>
      <c r="AP644" s="17">
        <v>0.24424347523972201</v>
      </c>
      <c r="AQ644" s="17"/>
      <c r="AR644" s="17">
        <v>0.25670843609064198</v>
      </c>
      <c r="AS644" s="17">
        <v>0.258420419191418</v>
      </c>
      <c r="AT644" s="17"/>
      <c r="AU644" s="17">
        <v>0.25281605893540199</v>
      </c>
      <c r="AV644" s="17">
        <v>0.25812968775561002</v>
      </c>
      <c r="AW644" s="17"/>
      <c r="AX644" s="17">
        <v>0.22570762551283399</v>
      </c>
      <c r="AY644" s="17">
        <v>0.26535413721006101</v>
      </c>
      <c r="AZ644" s="17"/>
      <c r="BA644" s="17">
        <v>0.225107639720522</v>
      </c>
      <c r="BB644" s="17">
        <v>0.30879840754808602</v>
      </c>
      <c r="BC644" s="17">
        <v>0.22770943923596701</v>
      </c>
      <c r="BD644" s="17"/>
      <c r="BE644" s="17">
        <v>0.25502097190753198</v>
      </c>
      <c r="BF644" s="17">
        <v>0.27468071990383902</v>
      </c>
      <c r="BG644" s="17">
        <v>0.22184674046811301</v>
      </c>
    </row>
    <row r="645" spans="2:59" x14ac:dyDescent="0.3">
      <c r="B645" t="s">
        <v>174</v>
      </c>
      <c r="C645" s="17">
        <v>0.218868116748378</v>
      </c>
      <c r="D645" s="17">
        <v>0.23262148775598701</v>
      </c>
      <c r="E645" s="17">
        <v>0.20520365267048199</v>
      </c>
      <c r="F645" s="17"/>
      <c r="G645" s="17">
        <v>0.19329121012930001</v>
      </c>
      <c r="H645" s="17">
        <v>0.23479886739511899</v>
      </c>
      <c r="I645" s="17">
        <v>0.21903132640609599</v>
      </c>
      <c r="J645" s="17">
        <v>0.22392500894885201</v>
      </c>
      <c r="K645" s="17"/>
      <c r="L645" s="17">
        <v>0.24206407635108099</v>
      </c>
      <c r="M645" s="17">
        <v>0.26502846837407401</v>
      </c>
      <c r="N645" s="17">
        <v>0.20192566300487599</v>
      </c>
      <c r="O645" s="17">
        <v>0.16129552283697099</v>
      </c>
      <c r="P645" s="17"/>
      <c r="Q645" s="17">
        <v>0.22660502354630399</v>
      </c>
      <c r="R645" s="17">
        <v>0.23048700159696001</v>
      </c>
      <c r="S645" s="17">
        <v>0.23611183240303499</v>
      </c>
      <c r="T645" s="17">
        <v>0.27575007078834002</v>
      </c>
      <c r="U645" s="17">
        <v>0.15098133409154199</v>
      </c>
      <c r="V645" s="17">
        <v>0.17390819456469001</v>
      </c>
      <c r="W645" s="17">
        <v>0.19819279576742699</v>
      </c>
      <c r="X645" s="17">
        <v>0.24304124218613599</v>
      </c>
      <c r="Y645" s="17">
        <v>0.22187118414701601</v>
      </c>
      <c r="Z645" s="17"/>
      <c r="AA645" s="17">
        <v>9.7643323731957707E-2</v>
      </c>
      <c r="AB645" s="17">
        <v>6.2173675752755099E-2</v>
      </c>
      <c r="AC645" s="17">
        <v>0.175804445422585</v>
      </c>
      <c r="AD645" s="17">
        <v>8.5288919029376603E-2</v>
      </c>
      <c r="AE645" s="17">
        <v>0.16687098670230199</v>
      </c>
      <c r="AF645" s="17">
        <v>0.15767686492383801</v>
      </c>
      <c r="AG645" s="17">
        <v>0.16788175699722999</v>
      </c>
      <c r="AH645" s="17">
        <v>0.28366077346590901</v>
      </c>
      <c r="AI645" s="17">
        <v>0.25350311997299502</v>
      </c>
      <c r="AJ645" s="17">
        <v>0.167235800128579</v>
      </c>
      <c r="AK645" s="17">
        <v>0.25661328674606798</v>
      </c>
      <c r="AL645" s="17">
        <v>0.25854416459652502</v>
      </c>
      <c r="AM645" s="17">
        <v>0.27363163445331401</v>
      </c>
      <c r="AN645" s="17">
        <v>0.24039932989383</v>
      </c>
      <c r="AO645" s="17">
        <v>0.39110198229320903</v>
      </c>
      <c r="AP645" s="17">
        <v>0.262962423810991</v>
      </c>
      <c r="AQ645" s="17"/>
      <c r="AR645" s="17">
        <v>0.22234072204077701</v>
      </c>
      <c r="AS645" s="17">
        <v>0.20626871357094301</v>
      </c>
      <c r="AT645" s="17"/>
      <c r="AU645" s="17">
        <v>0.15202603990865901</v>
      </c>
      <c r="AV645" s="17">
        <v>0.25225790717997798</v>
      </c>
      <c r="AW645" s="17"/>
      <c r="AX645" s="17">
        <v>0.14623896108606099</v>
      </c>
      <c r="AY645" s="17">
        <v>0.236857478719707</v>
      </c>
      <c r="AZ645" s="17"/>
      <c r="BA645" s="17">
        <v>0.30535823905054899</v>
      </c>
      <c r="BB645" s="17">
        <v>0.21852818108330699</v>
      </c>
      <c r="BC645" s="17">
        <v>7.0520360818333697E-2</v>
      </c>
      <c r="BD645" s="17"/>
      <c r="BE645" s="17">
        <v>0.23642985651600801</v>
      </c>
      <c r="BF645" s="17">
        <v>0.18971786820068501</v>
      </c>
      <c r="BG645" s="17">
        <v>0.18014018357453901</v>
      </c>
    </row>
    <row r="646" spans="2:59" x14ac:dyDescent="0.3">
      <c r="B646" t="s">
        <v>175</v>
      </c>
      <c r="C646" s="17">
        <v>6.9589049486399199E-2</v>
      </c>
      <c r="D646" s="17">
        <v>7.9612359813037104E-2</v>
      </c>
      <c r="E646" s="17">
        <v>5.9869700123812403E-2</v>
      </c>
      <c r="F646" s="17"/>
      <c r="G646" s="17">
        <v>7.5888974708685705E-2</v>
      </c>
      <c r="H646" s="17">
        <v>6.6070877613355505E-2</v>
      </c>
      <c r="I646" s="17">
        <v>7.0071386254272006E-2</v>
      </c>
      <c r="J646" s="17">
        <v>6.7065066926253095E-2</v>
      </c>
      <c r="K646" s="17"/>
      <c r="L646" s="17">
        <v>0.10280987964647099</v>
      </c>
      <c r="M646" s="17">
        <v>5.56582980862627E-2</v>
      </c>
      <c r="N646" s="17">
        <v>7.5986033207512002E-2</v>
      </c>
      <c r="O646" s="17">
        <v>4.2746946951577297E-2</v>
      </c>
      <c r="P646" s="17"/>
      <c r="Q646" s="17">
        <v>0.106204331362653</v>
      </c>
      <c r="R646" s="17">
        <v>4.4460765755178898E-2</v>
      </c>
      <c r="S646" s="17">
        <v>5.7880790716003397E-2</v>
      </c>
      <c r="T646" s="17">
        <v>4.2434486721400197E-2</v>
      </c>
      <c r="U646" s="17">
        <v>7.4691350698863304E-2</v>
      </c>
      <c r="V646" s="17">
        <v>5.0794137508834797E-2</v>
      </c>
      <c r="W646" s="17">
        <v>9.0806726979624205E-2</v>
      </c>
      <c r="X646" s="17">
        <v>6.7045850816033703E-2</v>
      </c>
      <c r="Y646" s="17">
        <v>8.3160394246736893E-2</v>
      </c>
      <c r="Z646" s="17"/>
      <c r="AA646" s="17">
        <v>0</v>
      </c>
      <c r="AB646" s="17">
        <v>3.3202942848775598E-2</v>
      </c>
      <c r="AC646" s="17">
        <v>1.5298181569884699E-2</v>
      </c>
      <c r="AD646" s="17">
        <v>2.44176887591206E-2</v>
      </c>
      <c r="AE646" s="17">
        <v>1.6097005374808199E-2</v>
      </c>
      <c r="AF646" s="17">
        <v>6.0248270519406698E-2</v>
      </c>
      <c r="AG646" s="17">
        <v>3.6702947535767902E-2</v>
      </c>
      <c r="AH646" s="17">
        <v>5.3014309416178101E-2</v>
      </c>
      <c r="AI646" s="17">
        <v>5.0618664911788902E-2</v>
      </c>
      <c r="AJ646" s="17">
        <v>4.3968935621820401E-2</v>
      </c>
      <c r="AK646" s="17">
        <v>8.1091772747837298E-2</v>
      </c>
      <c r="AL646" s="17">
        <v>8.9515256296874401E-2</v>
      </c>
      <c r="AM646" s="17">
        <v>0.158640923277033</v>
      </c>
      <c r="AN646" s="17">
        <v>0.12669479313272899</v>
      </c>
      <c r="AO646" s="17">
        <v>0.108299029287344</v>
      </c>
      <c r="AP646" s="17">
        <v>0.15685614116816801</v>
      </c>
      <c r="AQ646" s="17"/>
      <c r="AR646" s="17">
        <v>7.2481267518061901E-2</v>
      </c>
      <c r="AS646" s="17">
        <v>5.9095423522709502E-2</v>
      </c>
      <c r="AT646" s="17"/>
      <c r="AU646" s="17">
        <v>3.8570008980710203E-2</v>
      </c>
      <c r="AV646" s="17">
        <v>8.5423522098888496E-2</v>
      </c>
      <c r="AW646" s="17"/>
      <c r="AX646" s="17">
        <v>4.01763394316891E-2</v>
      </c>
      <c r="AY646" s="17">
        <v>7.7884596409275503E-2</v>
      </c>
      <c r="AZ646" s="17"/>
      <c r="BA646" s="17">
        <v>0.13218331032095901</v>
      </c>
      <c r="BB646" s="17">
        <v>3.34171049046115E-2</v>
      </c>
      <c r="BC646" s="17">
        <v>2.0860589325069401E-2</v>
      </c>
      <c r="BD646" s="17"/>
      <c r="BE646" s="17">
        <v>7.5994133573957706E-2</v>
      </c>
      <c r="BF646" s="17">
        <v>6.6021698095124398E-2</v>
      </c>
      <c r="BG646" s="17">
        <v>3.5662497697600097E-2</v>
      </c>
    </row>
    <row r="647" spans="2:59" x14ac:dyDescent="0.3">
      <c r="B647" t="s">
        <v>83</v>
      </c>
      <c r="C647" s="17">
        <v>2.4949686446763101E-2</v>
      </c>
      <c r="D647" s="17">
        <v>2.83423971011348E-2</v>
      </c>
      <c r="E647" s="17">
        <v>2.16654377071159E-2</v>
      </c>
      <c r="F647" s="17"/>
      <c r="G647" s="17">
        <v>4.2635251785760997E-2</v>
      </c>
      <c r="H647" s="17">
        <v>1.6025347190648E-2</v>
      </c>
      <c r="I647" s="17">
        <v>1.7120303931525901E-2</v>
      </c>
      <c r="J647" s="17">
        <v>2.5621518333096199E-2</v>
      </c>
      <c r="K647" s="17"/>
      <c r="L647" s="17">
        <v>1.4880619426930501E-2</v>
      </c>
      <c r="M647" s="17">
        <v>2.6355935848901099E-2</v>
      </c>
      <c r="N647" s="17">
        <v>2.5167336547130398E-2</v>
      </c>
      <c r="O647" s="17">
        <v>3.42028210992937E-2</v>
      </c>
      <c r="P647" s="17"/>
      <c r="Q647" s="17">
        <v>2.2197390627942501E-2</v>
      </c>
      <c r="R647" s="17">
        <v>1.8418891435809201E-2</v>
      </c>
      <c r="S647" s="17">
        <v>3.4637633077414597E-2</v>
      </c>
      <c r="T647" s="17">
        <v>2.73851267912853E-2</v>
      </c>
      <c r="U647" s="17">
        <v>1.2420115749716E-2</v>
      </c>
      <c r="V647" s="17">
        <v>2.1198144180852699E-2</v>
      </c>
      <c r="W647" s="17">
        <v>2.1181806480342701E-2</v>
      </c>
      <c r="X647" s="17">
        <v>4.3502622934768399E-2</v>
      </c>
      <c r="Y647" s="17">
        <v>3.4174267232871397E-2</v>
      </c>
      <c r="Z647" s="17"/>
      <c r="AA647" s="17">
        <v>0.22032298773482101</v>
      </c>
      <c r="AB647" s="17">
        <v>1.46578585011275E-2</v>
      </c>
      <c r="AC647" s="17">
        <v>3.1265327768998298E-2</v>
      </c>
      <c r="AD647" s="17">
        <v>1.4194069551368999E-2</v>
      </c>
      <c r="AE647" s="17">
        <v>3.7206452708639003E-2</v>
      </c>
      <c r="AF647" s="17">
        <v>2.3744837997932599E-2</v>
      </c>
      <c r="AG647" s="17">
        <v>3.3534338393476998E-2</v>
      </c>
      <c r="AH647" s="17">
        <v>2.0853324489051701E-2</v>
      </c>
      <c r="AI647" s="17">
        <v>3.03797622455419E-2</v>
      </c>
      <c r="AJ647" s="17">
        <v>4.5470294130621501E-2</v>
      </c>
      <c r="AK647" s="17">
        <v>3.7890076915795601E-2</v>
      </c>
      <c r="AL647" s="17">
        <v>3.5385730997350602E-3</v>
      </c>
      <c r="AM647" s="17">
        <v>1.8338037895402701E-2</v>
      </c>
      <c r="AN647" s="17">
        <v>1.80920257785189E-2</v>
      </c>
      <c r="AO647" s="17">
        <v>0</v>
      </c>
      <c r="AP647" s="17">
        <v>7.0317466902801301E-3</v>
      </c>
      <c r="AQ647" s="17"/>
      <c r="AR647" s="17">
        <v>2.52522546148739E-2</v>
      </c>
      <c r="AS647" s="17">
        <v>2.3851900197623201E-2</v>
      </c>
      <c r="AT647" s="17"/>
      <c r="AU647" s="17">
        <v>2.4255705412985301E-2</v>
      </c>
      <c r="AV647" s="17">
        <v>2.5807988189803701E-2</v>
      </c>
      <c r="AW647" s="17"/>
      <c r="AX647" s="17">
        <v>2.89088417012816E-2</v>
      </c>
      <c r="AY647" s="17">
        <v>2.4410036781192201E-2</v>
      </c>
      <c r="AZ647" s="17"/>
      <c r="BA647" s="17">
        <v>1.8634793123566001E-2</v>
      </c>
      <c r="BB647" s="17">
        <v>2.7717326568301399E-2</v>
      </c>
      <c r="BC647" s="17">
        <v>3.1304546241764201E-2</v>
      </c>
      <c r="BD647" s="17"/>
      <c r="BE647" s="17">
        <v>1.9048265566771898E-2</v>
      </c>
      <c r="BF647" s="17">
        <v>3.22835231917857E-2</v>
      </c>
      <c r="BG647" s="17">
        <v>4.4864319525940298E-2</v>
      </c>
    </row>
    <row r="648" spans="2:59" x14ac:dyDescent="0.3">
      <c r="B648" t="s">
        <v>176</v>
      </c>
      <c r="C648" s="17">
        <v>0.42951481087669402</v>
      </c>
      <c r="D648" s="17">
        <v>0.38390557880668102</v>
      </c>
      <c r="E648" s="17">
        <v>0.473547626452057</v>
      </c>
      <c r="F648" s="17"/>
      <c r="G648" s="17">
        <v>0.40652623317444597</v>
      </c>
      <c r="H648" s="17">
        <v>0.42670488468553502</v>
      </c>
      <c r="I648" s="17">
        <v>0.43158477322156003</v>
      </c>
      <c r="J648" s="17">
        <v>0.45387483718531302</v>
      </c>
      <c r="K648" s="17"/>
      <c r="L648" s="17">
        <v>0.39021532074965698</v>
      </c>
      <c r="M648" s="17">
        <v>0.41323472677158501</v>
      </c>
      <c r="N648" s="17">
        <v>0.39416147760602399</v>
      </c>
      <c r="O648" s="17">
        <v>0.51874835143468601</v>
      </c>
      <c r="P648" s="17"/>
      <c r="Q648" s="17">
        <v>0.376525661606745</v>
      </c>
      <c r="R648" s="17">
        <v>0.42056822894214102</v>
      </c>
      <c r="S648" s="17">
        <v>0.51042273631128299</v>
      </c>
      <c r="T648" s="17">
        <v>0.383310311676406</v>
      </c>
      <c r="U648" s="17">
        <v>0.47284793144317999</v>
      </c>
      <c r="V648" s="17">
        <v>0.46343880846449398</v>
      </c>
      <c r="W648" s="17">
        <v>0.40250311978467301</v>
      </c>
      <c r="X648" s="17">
        <v>0.42759573089540198</v>
      </c>
      <c r="Y648" s="17">
        <v>0.44781616659218598</v>
      </c>
      <c r="Z648" s="17"/>
      <c r="AA648" s="17">
        <v>0.45541317092091399</v>
      </c>
      <c r="AB648" s="17">
        <v>0.53920202838047404</v>
      </c>
      <c r="AC648" s="17">
        <v>0.61657869838735102</v>
      </c>
      <c r="AD648" s="17">
        <v>0.68784882982539797</v>
      </c>
      <c r="AE648" s="17">
        <v>0.46967075435516098</v>
      </c>
      <c r="AF648" s="17">
        <v>0.54462422227289597</v>
      </c>
      <c r="AG648" s="17">
        <v>0.51172036392418796</v>
      </c>
      <c r="AH648" s="17">
        <v>0.385158618580561</v>
      </c>
      <c r="AI648" s="17">
        <v>0.41829253205785699</v>
      </c>
      <c r="AJ648" s="17">
        <v>0.47673426595401702</v>
      </c>
      <c r="AK648" s="17">
        <v>0.31143783893471599</v>
      </c>
      <c r="AL648" s="17">
        <v>0.39172666243627002</v>
      </c>
      <c r="AM648" s="17">
        <v>0.33189378588375901</v>
      </c>
      <c r="AN648" s="17">
        <v>0.34293141666888899</v>
      </c>
      <c r="AO648" s="17">
        <v>0.29441041683772101</v>
      </c>
      <c r="AP648" s="17">
        <v>0.32890621309083901</v>
      </c>
      <c r="AQ648" s="17"/>
      <c r="AR648" s="17">
        <v>0.42321731973564503</v>
      </c>
      <c r="AS648" s="17">
        <v>0.45236354351730601</v>
      </c>
      <c r="AT648" s="17"/>
      <c r="AU648" s="17">
        <v>0.53233218676224403</v>
      </c>
      <c r="AV648" s="17">
        <v>0.37838089477572001</v>
      </c>
      <c r="AW648" s="17"/>
      <c r="AX648" s="17">
        <v>0.55896823226813497</v>
      </c>
      <c r="AY648" s="17">
        <v>0.39549375087976402</v>
      </c>
      <c r="AZ648" s="17"/>
      <c r="BA648" s="17">
        <v>0.318716017784404</v>
      </c>
      <c r="BB648" s="17">
        <v>0.41153897989569399</v>
      </c>
      <c r="BC648" s="17">
        <v>0.649605064378866</v>
      </c>
      <c r="BD648" s="17"/>
      <c r="BE648" s="17">
        <v>0.41350677243573097</v>
      </c>
      <c r="BF648" s="17">
        <v>0.437296190608566</v>
      </c>
      <c r="BG648" s="17">
        <v>0.51748625873380705</v>
      </c>
    </row>
    <row r="649" spans="2:59" x14ac:dyDescent="0.3">
      <c r="B649" t="s">
        <v>177</v>
      </c>
      <c r="C649" s="17">
        <v>0.28845716623477702</v>
      </c>
      <c r="D649" s="17">
        <v>0.312233847569024</v>
      </c>
      <c r="E649" s="17">
        <v>0.265073352794295</v>
      </c>
      <c r="F649" s="17"/>
      <c r="G649" s="17">
        <v>0.269180184837986</v>
      </c>
      <c r="H649" s="17">
        <v>0.30086974500847402</v>
      </c>
      <c r="I649" s="17">
        <v>0.28910271266036802</v>
      </c>
      <c r="J649" s="17">
        <v>0.290990075875105</v>
      </c>
      <c r="K649" s="17"/>
      <c r="L649" s="17">
        <v>0.344873955997552</v>
      </c>
      <c r="M649" s="17">
        <v>0.320686766460336</v>
      </c>
      <c r="N649" s="17">
        <v>0.27791169621238898</v>
      </c>
      <c r="O649" s="17">
        <v>0.20404246978854801</v>
      </c>
      <c r="P649" s="17"/>
      <c r="Q649" s="17">
        <v>0.33280935490895702</v>
      </c>
      <c r="R649" s="17">
        <v>0.274947767352138</v>
      </c>
      <c r="S649" s="17">
        <v>0.29399262311903801</v>
      </c>
      <c r="T649" s="17">
        <v>0.31818455750974101</v>
      </c>
      <c r="U649" s="17">
        <v>0.225672684790405</v>
      </c>
      <c r="V649" s="17">
        <v>0.224702332073525</v>
      </c>
      <c r="W649" s="17">
        <v>0.28899952274705099</v>
      </c>
      <c r="X649" s="17">
        <v>0.31008709300217002</v>
      </c>
      <c r="Y649" s="17">
        <v>0.305031578393753</v>
      </c>
      <c r="Z649" s="17"/>
      <c r="AA649" s="17">
        <v>9.7643323731957707E-2</v>
      </c>
      <c r="AB649" s="17">
        <v>9.5376618601530697E-2</v>
      </c>
      <c r="AC649" s="17">
        <v>0.19110262699246999</v>
      </c>
      <c r="AD649" s="17">
        <v>0.109706607788497</v>
      </c>
      <c r="AE649" s="17">
        <v>0.18296799207711001</v>
      </c>
      <c r="AF649" s="17">
        <v>0.21792513544324499</v>
      </c>
      <c r="AG649" s="17">
        <v>0.20458470453299801</v>
      </c>
      <c r="AH649" s="17">
        <v>0.33667508288208697</v>
      </c>
      <c r="AI649" s="17">
        <v>0.30412178488478397</v>
      </c>
      <c r="AJ649" s="17">
        <v>0.2112047357504</v>
      </c>
      <c r="AK649" s="17">
        <v>0.337705059493905</v>
      </c>
      <c r="AL649" s="17">
        <v>0.34805942089339897</v>
      </c>
      <c r="AM649" s="17">
        <v>0.43227255773034701</v>
      </c>
      <c r="AN649" s="17">
        <v>0.36709412302656003</v>
      </c>
      <c r="AO649" s="17">
        <v>0.499401011580553</v>
      </c>
      <c r="AP649" s="17">
        <v>0.41981856497915898</v>
      </c>
      <c r="AQ649" s="17"/>
      <c r="AR649" s="17">
        <v>0.29482198955883898</v>
      </c>
      <c r="AS649" s="17">
        <v>0.26536413709365297</v>
      </c>
      <c r="AT649" s="17"/>
      <c r="AU649" s="17">
        <v>0.19059604888936901</v>
      </c>
      <c r="AV649" s="17">
        <v>0.33768142927886702</v>
      </c>
      <c r="AW649" s="17"/>
      <c r="AX649" s="17">
        <v>0.18641530051774999</v>
      </c>
      <c r="AY649" s="17">
        <v>0.314742075128983</v>
      </c>
      <c r="AZ649" s="17"/>
      <c r="BA649" s="17">
        <v>0.43754154937150802</v>
      </c>
      <c r="BB649" s="17">
        <v>0.25194528598791899</v>
      </c>
      <c r="BC649" s="17">
        <v>9.1380950143403097E-2</v>
      </c>
      <c r="BD649" s="17"/>
      <c r="BE649" s="17">
        <v>0.31242399008996502</v>
      </c>
      <c r="BF649" s="17">
        <v>0.25573956629580902</v>
      </c>
      <c r="BG649" s="17">
        <v>0.215802681272139</v>
      </c>
    </row>
    <row r="650" spans="2:59" x14ac:dyDescent="0.3">
      <c r="B650" t="s">
        <v>178</v>
      </c>
      <c r="C650" s="17">
        <v>0.141057644641917</v>
      </c>
      <c r="D650" s="17">
        <v>7.1671731237656397E-2</v>
      </c>
      <c r="E650" s="17">
        <v>0.208474273657762</v>
      </c>
      <c r="F650" s="17"/>
      <c r="G650" s="17">
        <v>0.137346048336459</v>
      </c>
      <c r="H650" s="17">
        <v>0.125835139677061</v>
      </c>
      <c r="I650" s="17">
        <v>0.142482060561192</v>
      </c>
      <c r="J650" s="17">
        <v>0.16288476131020799</v>
      </c>
      <c r="K650" s="17"/>
      <c r="L650" s="17">
        <v>4.5341364752105401E-2</v>
      </c>
      <c r="M650" s="17">
        <v>9.2547960311248803E-2</v>
      </c>
      <c r="N650" s="17">
        <v>0.116249781393635</v>
      </c>
      <c r="O650" s="17">
        <v>0.314705881646138</v>
      </c>
      <c r="P650" s="17"/>
      <c r="Q650" s="17">
        <v>4.3716306697787997E-2</v>
      </c>
      <c r="R650" s="17">
        <v>0.145620461590002</v>
      </c>
      <c r="S650" s="17">
        <v>0.216430113192245</v>
      </c>
      <c r="T650" s="17">
        <v>6.5125754166665703E-2</v>
      </c>
      <c r="U650" s="17">
        <v>0.24717524665277399</v>
      </c>
      <c r="V650" s="17">
        <v>0.23873647639096801</v>
      </c>
      <c r="W650" s="17">
        <v>0.113503597037623</v>
      </c>
      <c r="X650" s="17">
        <v>0.117508637893232</v>
      </c>
      <c r="Y650" s="17">
        <v>0.14278458819843301</v>
      </c>
      <c r="Z650" s="17"/>
      <c r="AA650" s="17">
        <v>0.35776984718895699</v>
      </c>
      <c r="AB650" s="17">
        <v>0.44382540977894303</v>
      </c>
      <c r="AC650" s="17">
        <v>0.42547607139488203</v>
      </c>
      <c r="AD650" s="17">
        <v>0.57814222203690102</v>
      </c>
      <c r="AE650" s="17">
        <v>0.28670276227805103</v>
      </c>
      <c r="AF650" s="17">
        <v>0.32669908682965099</v>
      </c>
      <c r="AG650" s="17">
        <v>0.30713565939118997</v>
      </c>
      <c r="AH650" s="17">
        <v>4.8483535698474599E-2</v>
      </c>
      <c r="AI650" s="17">
        <v>0.114170747173073</v>
      </c>
      <c r="AJ650" s="17">
        <v>0.26552953020361703</v>
      </c>
      <c r="AK650" s="17">
        <v>-2.6267220559189602E-2</v>
      </c>
      <c r="AL650" s="17">
        <v>4.3667241542870501E-2</v>
      </c>
      <c r="AM650" s="17">
        <v>-0.100378771846588</v>
      </c>
      <c r="AN650" s="17">
        <v>-2.41627063576705E-2</v>
      </c>
      <c r="AO650" s="17">
        <v>-0.20499059474283199</v>
      </c>
      <c r="AP650" s="17">
        <v>-9.09123518883201E-2</v>
      </c>
      <c r="AQ650" s="17"/>
      <c r="AR650" s="17">
        <v>0.12839533017680599</v>
      </c>
      <c r="AS650" s="17">
        <v>0.18699940642365301</v>
      </c>
      <c r="AT650" s="17"/>
      <c r="AU650" s="17">
        <v>0.34173613787287499</v>
      </c>
      <c r="AV650" s="17">
        <v>4.0699465496853098E-2</v>
      </c>
      <c r="AW650" s="17"/>
      <c r="AX650" s="17">
        <v>0.37255293175038501</v>
      </c>
      <c r="AY650" s="17">
        <v>8.0751675750781599E-2</v>
      </c>
      <c r="AZ650" s="17"/>
      <c r="BA650" s="17">
        <v>-0.118825531587105</v>
      </c>
      <c r="BB650" s="17">
        <v>0.159593693907775</v>
      </c>
      <c r="BC650" s="17">
        <v>0.55822411423546303</v>
      </c>
      <c r="BD650" s="17"/>
      <c r="BE650" s="17">
        <v>0.101082782345765</v>
      </c>
      <c r="BF650" s="17">
        <v>0.18155662431275599</v>
      </c>
      <c r="BG650" s="17">
        <v>0.30168357746166902</v>
      </c>
    </row>
    <row r="651" spans="2:59" x14ac:dyDescent="0.3"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</row>
    <row r="652" spans="2:59" x14ac:dyDescent="0.3">
      <c r="B652" s="6" t="s">
        <v>340</v>
      </c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</row>
    <row r="653" spans="2:59" x14ac:dyDescent="0.3">
      <c r="B653" s="24" t="s">
        <v>86</v>
      </c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</row>
    <row r="654" spans="2:59" x14ac:dyDescent="0.3">
      <c r="B654" t="s">
        <v>171</v>
      </c>
      <c r="C654" s="17">
        <v>0.17854464511601301</v>
      </c>
      <c r="D654" s="17">
        <v>0.17914698895327999</v>
      </c>
      <c r="E654" s="17">
        <v>0.17865757049813399</v>
      </c>
      <c r="F654" s="17"/>
      <c r="G654" s="17">
        <v>0.17624812041104901</v>
      </c>
      <c r="H654" s="17">
        <v>0.18904700867263</v>
      </c>
      <c r="I654" s="17">
        <v>0.18227420039171099</v>
      </c>
      <c r="J654" s="17">
        <v>0.16432240393525199</v>
      </c>
      <c r="K654" s="17"/>
      <c r="L654" s="17">
        <v>0.22687626455055099</v>
      </c>
      <c r="M654" s="17">
        <v>0.17696914482187001</v>
      </c>
      <c r="N654" s="17">
        <v>0.126284132565403</v>
      </c>
      <c r="O654" s="17">
        <v>0.172424869005672</v>
      </c>
      <c r="P654" s="17"/>
      <c r="Q654" s="17">
        <v>0.24672800059899999</v>
      </c>
      <c r="R654" s="17">
        <v>0.117830475210741</v>
      </c>
      <c r="S654" s="17">
        <v>0.13827972943132699</v>
      </c>
      <c r="T654" s="17">
        <v>0.16776148658135701</v>
      </c>
      <c r="U654" s="17">
        <v>0.179222310283148</v>
      </c>
      <c r="V654" s="17">
        <v>0.184465374745759</v>
      </c>
      <c r="W654" s="17">
        <v>0.18342964500409401</v>
      </c>
      <c r="X654" s="17">
        <v>0.189690108005627</v>
      </c>
      <c r="Y654" s="17">
        <v>0.19664928052594699</v>
      </c>
      <c r="Z654" s="17"/>
      <c r="AA654" s="17">
        <v>0.306194413475669</v>
      </c>
      <c r="AB654" s="17">
        <v>0.17268025066419901</v>
      </c>
      <c r="AC654" s="17">
        <v>0.117610166048362</v>
      </c>
      <c r="AD654" s="17">
        <v>0.118735719277921</v>
      </c>
      <c r="AE654" s="17">
        <v>0.160826757743953</v>
      </c>
      <c r="AF654" s="17">
        <v>0.170954754345229</v>
      </c>
      <c r="AG654" s="17">
        <v>0.15655739365221799</v>
      </c>
      <c r="AH654" s="17">
        <v>0.17132699281952599</v>
      </c>
      <c r="AI654" s="17">
        <v>0.144966328059529</v>
      </c>
      <c r="AJ654" s="17">
        <v>0.14136655697481099</v>
      </c>
      <c r="AK654" s="17">
        <v>0.21755196993954401</v>
      </c>
      <c r="AL654" s="17">
        <v>0.19358751631354301</v>
      </c>
      <c r="AM654" s="17">
        <v>0.17817180689704301</v>
      </c>
      <c r="AN654" s="17">
        <v>0.16393266741082399</v>
      </c>
      <c r="AO654" s="17">
        <v>0.179595125464903</v>
      </c>
      <c r="AP654" s="17">
        <v>0.32081944861718897</v>
      </c>
      <c r="AQ654" s="17"/>
      <c r="AR654" s="17">
        <v>0.160234819057443</v>
      </c>
      <c r="AS654" s="17">
        <v>0.244976865652443</v>
      </c>
      <c r="AT654" s="17"/>
      <c r="AU654" s="17">
        <v>0.24657889756981499</v>
      </c>
      <c r="AV654" s="17">
        <v>0.145502939758965</v>
      </c>
      <c r="AW654" s="17"/>
      <c r="AX654" s="17">
        <v>0.16227906155093799</v>
      </c>
      <c r="AY654" s="17">
        <v>0.185285671205179</v>
      </c>
      <c r="AZ654" s="17"/>
      <c r="BA654" s="17">
        <v>0.23764332702809501</v>
      </c>
      <c r="BB654" s="17">
        <v>0.13396370140118599</v>
      </c>
      <c r="BC654" s="17">
        <v>0.149558181634972</v>
      </c>
      <c r="BD654" s="17"/>
      <c r="BE654" s="17">
        <v>0.21958977086838199</v>
      </c>
      <c r="BF654" s="17">
        <v>0.109458459851676</v>
      </c>
      <c r="BG654" s="17">
        <v>9.0711283236714096E-2</v>
      </c>
    </row>
    <row r="655" spans="2:59" x14ac:dyDescent="0.3">
      <c r="B655" t="s">
        <v>172</v>
      </c>
      <c r="C655" s="17">
        <v>0.51348198351275498</v>
      </c>
      <c r="D655" s="17">
        <v>0.520098919998075</v>
      </c>
      <c r="E655" s="17">
        <v>0.50675600454341996</v>
      </c>
      <c r="F655" s="17"/>
      <c r="G655" s="17">
        <v>0.52303754473270003</v>
      </c>
      <c r="H655" s="17">
        <v>0.54138550558596898</v>
      </c>
      <c r="I655" s="17">
        <v>0.53574314810748702</v>
      </c>
      <c r="J655" s="17">
        <v>0.44859101528084</v>
      </c>
      <c r="K655" s="17"/>
      <c r="L655" s="17">
        <v>0.52183595247794101</v>
      </c>
      <c r="M655" s="17">
        <v>0.51965418769746696</v>
      </c>
      <c r="N655" s="17">
        <v>0.50615716097565799</v>
      </c>
      <c r="O655" s="17">
        <v>0.50554246482422405</v>
      </c>
      <c r="P655" s="17"/>
      <c r="Q655" s="17">
        <v>0.47712102717732202</v>
      </c>
      <c r="R655" s="17">
        <v>0.51957067548527103</v>
      </c>
      <c r="S655" s="17">
        <v>0.51696339078265097</v>
      </c>
      <c r="T655" s="17">
        <v>0.48921277126514201</v>
      </c>
      <c r="U655" s="17">
        <v>0.48939386024815001</v>
      </c>
      <c r="V655" s="17">
        <v>0.53652797898109394</v>
      </c>
      <c r="W655" s="17">
        <v>0.53468979106720604</v>
      </c>
      <c r="X655" s="17">
        <v>0.56908851798510496</v>
      </c>
      <c r="Y655" s="17">
        <v>0.52970284317472305</v>
      </c>
      <c r="Z655" s="17"/>
      <c r="AA655" s="17">
        <v>0.105949714075552</v>
      </c>
      <c r="AB655" s="17">
        <v>0.43994337613059198</v>
      </c>
      <c r="AC655" s="17">
        <v>0.462780015890907</v>
      </c>
      <c r="AD655" s="17">
        <v>0.52529539240946699</v>
      </c>
      <c r="AE655" s="17">
        <v>0.55661611917171405</v>
      </c>
      <c r="AF655" s="17">
        <v>0.58004189354809998</v>
      </c>
      <c r="AG655" s="17">
        <v>0.53215601991773298</v>
      </c>
      <c r="AH655" s="17">
        <v>0.51036606985172495</v>
      </c>
      <c r="AI655" s="17">
        <v>0.55027615276984199</v>
      </c>
      <c r="AJ655" s="17">
        <v>0.58740736945054195</v>
      </c>
      <c r="AK655" s="17">
        <v>0.50004198673455402</v>
      </c>
      <c r="AL655" s="17">
        <v>0.43929575929953102</v>
      </c>
      <c r="AM655" s="17">
        <v>0.498785117335868</v>
      </c>
      <c r="AN655" s="17">
        <v>0.48906521387673402</v>
      </c>
      <c r="AO655" s="17">
        <v>0.59948804887649898</v>
      </c>
      <c r="AP655" s="17">
        <v>0.49331651985827202</v>
      </c>
      <c r="AQ655" s="17"/>
      <c r="AR655" s="17">
        <v>0.52647524719197603</v>
      </c>
      <c r="AS655" s="17">
        <v>0.46633946258083298</v>
      </c>
      <c r="AT655" s="17"/>
      <c r="AU655" s="17">
        <v>0.45999485998637102</v>
      </c>
      <c r="AV655" s="17">
        <v>0.5436316281711</v>
      </c>
      <c r="AW655" s="17"/>
      <c r="AX655" s="17">
        <v>0.53383788194460402</v>
      </c>
      <c r="AY655" s="17">
        <v>0.51022302551126097</v>
      </c>
      <c r="AZ655" s="17"/>
      <c r="BA655" s="17">
        <v>0.49799072479307199</v>
      </c>
      <c r="BB655" s="17">
        <v>0.52800371281800895</v>
      </c>
      <c r="BC655" s="17">
        <v>0.51645165946807003</v>
      </c>
      <c r="BD655" s="17"/>
      <c r="BE655" s="17">
        <v>0.50792748913126096</v>
      </c>
      <c r="BF655" s="17">
        <v>0.541798841260135</v>
      </c>
      <c r="BG655" s="17">
        <v>0.47220013646353598</v>
      </c>
    </row>
    <row r="656" spans="2:59" x14ac:dyDescent="0.3">
      <c r="B656" t="s">
        <v>173</v>
      </c>
      <c r="C656" s="17">
        <v>0.211291892282015</v>
      </c>
      <c r="D656" s="17">
        <v>0.21426372158564</v>
      </c>
      <c r="E656" s="17">
        <v>0.20735357400041701</v>
      </c>
      <c r="F656" s="17"/>
      <c r="G656" s="17">
        <v>0.21997395729913699</v>
      </c>
      <c r="H656" s="17">
        <v>0.18565534950394399</v>
      </c>
      <c r="I656" s="17">
        <v>0.18958155102862201</v>
      </c>
      <c r="J656" s="17">
        <v>0.25537482773593101</v>
      </c>
      <c r="K656" s="17"/>
      <c r="L656" s="17">
        <v>0.16121707253343301</v>
      </c>
      <c r="M656" s="17">
        <v>0.2092443602032</v>
      </c>
      <c r="N656" s="17">
        <v>0.26360361884306499</v>
      </c>
      <c r="O656" s="17">
        <v>0.221786150679639</v>
      </c>
      <c r="P656" s="17"/>
      <c r="Q656" s="17">
        <v>0.18123242884080801</v>
      </c>
      <c r="R656" s="17">
        <v>0.23208721785377301</v>
      </c>
      <c r="S656" s="17">
        <v>0.25701079803374</v>
      </c>
      <c r="T656" s="17">
        <v>0.22725093032279001</v>
      </c>
      <c r="U656" s="17">
        <v>0.24095544746822001</v>
      </c>
      <c r="V656" s="17">
        <v>0.196236630928252</v>
      </c>
      <c r="W656" s="17">
        <v>0.20099291237876599</v>
      </c>
      <c r="X656" s="17">
        <v>0.192882525842453</v>
      </c>
      <c r="Y656" s="17">
        <v>0.17995075113467701</v>
      </c>
      <c r="Z656" s="17"/>
      <c r="AA656" s="17">
        <v>0.324263841344265</v>
      </c>
      <c r="AB656" s="17">
        <v>0.227337769197897</v>
      </c>
      <c r="AC656" s="17">
        <v>0.362123117571303</v>
      </c>
      <c r="AD656" s="17">
        <v>0.25844423183472698</v>
      </c>
      <c r="AE656" s="17">
        <v>0.188053434171568</v>
      </c>
      <c r="AF656" s="17">
        <v>0.15071949650580599</v>
      </c>
      <c r="AG656" s="17">
        <v>0.21396868229375199</v>
      </c>
      <c r="AH656" s="17">
        <v>0.24940701339007701</v>
      </c>
      <c r="AI656" s="17">
        <v>0.222788446394524</v>
      </c>
      <c r="AJ656" s="17">
        <v>0.16954609310484101</v>
      </c>
      <c r="AK656" s="17">
        <v>0.20573298936911699</v>
      </c>
      <c r="AL656" s="17">
        <v>0.25487319215863802</v>
      </c>
      <c r="AM656" s="17">
        <v>0.207447764184885</v>
      </c>
      <c r="AN656" s="17">
        <v>0.20125179162085299</v>
      </c>
      <c r="AO656" s="17">
        <v>0.15865642259441001</v>
      </c>
      <c r="AP656" s="17">
        <v>0.13022104862886399</v>
      </c>
      <c r="AQ656" s="17"/>
      <c r="AR656" s="17">
        <v>0.21687624584512599</v>
      </c>
      <c r="AS656" s="17">
        <v>0.19103058525095901</v>
      </c>
      <c r="AT656" s="17"/>
      <c r="AU656" s="17">
        <v>0.213919107450114</v>
      </c>
      <c r="AV656" s="17">
        <v>0.20636118022313099</v>
      </c>
      <c r="AW656" s="17"/>
      <c r="AX656" s="17">
        <v>0.210024977031014</v>
      </c>
      <c r="AY656" s="17">
        <v>0.20876240892603801</v>
      </c>
      <c r="AZ656" s="17"/>
      <c r="BA656" s="17">
        <v>0.169258503237838</v>
      </c>
      <c r="BB656" s="17">
        <v>0.23495190195564</v>
      </c>
      <c r="BC656" s="17">
        <v>0.245042664975514</v>
      </c>
      <c r="BD656" s="17"/>
      <c r="BE656" s="17">
        <v>0.19657600992427199</v>
      </c>
      <c r="BF656" s="17">
        <v>0.22915945278646399</v>
      </c>
      <c r="BG656" s="17">
        <v>0.262129264681212</v>
      </c>
    </row>
    <row r="657" spans="2:59" x14ac:dyDescent="0.3">
      <c r="B657" t="s">
        <v>174</v>
      </c>
      <c r="C657" s="17">
        <v>5.4314839214306798E-2</v>
      </c>
      <c r="D657" s="17">
        <v>4.2123593020313099E-2</v>
      </c>
      <c r="E657" s="17">
        <v>6.6691844884636198E-2</v>
      </c>
      <c r="F657" s="17"/>
      <c r="G657" s="17">
        <v>3.7136409524699397E-2</v>
      </c>
      <c r="H657" s="17">
        <v>4.8800342662604801E-2</v>
      </c>
      <c r="I657" s="17">
        <v>5.6580278939226597E-2</v>
      </c>
      <c r="J657" s="17">
        <v>7.5337450750476306E-2</v>
      </c>
      <c r="K657" s="17"/>
      <c r="L657" s="17">
        <v>6.2955023089214496E-2</v>
      </c>
      <c r="M657" s="17">
        <v>5.4576925277819502E-2</v>
      </c>
      <c r="N657" s="17">
        <v>5.76027415929821E-2</v>
      </c>
      <c r="O657" s="17">
        <v>4.1943951248424399E-2</v>
      </c>
      <c r="P657" s="17"/>
      <c r="Q657" s="17">
        <v>6.4758291568642504E-2</v>
      </c>
      <c r="R657" s="17">
        <v>0.102734620188008</v>
      </c>
      <c r="S657" s="17">
        <v>2.2207369298999399E-2</v>
      </c>
      <c r="T657" s="17">
        <v>6.3329035972624195E-2</v>
      </c>
      <c r="U657" s="17">
        <v>5.6988776987567401E-2</v>
      </c>
      <c r="V657" s="17">
        <v>2.1120099231842299E-2</v>
      </c>
      <c r="W657" s="17">
        <v>3.2164870819295102E-2</v>
      </c>
      <c r="X657" s="17">
        <v>3.9281379957955199E-2</v>
      </c>
      <c r="Y657" s="17">
        <v>4.5482884372530202E-2</v>
      </c>
      <c r="Z657" s="17"/>
      <c r="AA657" s="17">
        <v>0</v>
      </c>
      <c r="AB657" s="17">
        <v>9.4637184071674499E-2</v>
      </c>
      <c r="AC657" s="17">
        <v>4.1690747897087203E-2</v>
      </c>
      <c r="AD657" s="17">
        <v>3.95542353809855E-2</v>
      </c>
      <c r="AE657" s="17">
        <v>4.7421573686035397E-2</v>
      </c>
      <c r="AF657" s="17">
        <v>4.7529603509571798E-2</v>
      </c>
      <c r="AG657" s="17">
        <v>4.9523310257362597E-2</v>
      </c>
      <c r="AH657" s="17">
        <v>1.7954440946977599E-2</v>
      </c>
      <c r="AI657" s="17">
        <v>3.8688777934415899E-2</v>
      </c>
      <c r="AJ657" s="17">
        <v>4.3766659185226903E-2</v>
      </c>
      <c r="AK657" s="17">
        <v>4.5793049914489202E-2</v>
      </c>
      <c r="AL657" s="17">
        <v>8.5404170550571007E-2</v>
      </c>
      <c r="AM657" s="17">
        <v>7.9095976873277504E-2</v>
      </c>
      <c r="AN657" s="17">
        <v>0.111923594366949</v>
      </c>
      <c r="AO657" s="17">
        <v>4.2974648549503301E-2</v>
      </c>
      <c r="AP657" s="17">
        <v>4.2797709157065399E-2</v>
      </c>
      <c r="AQ657" s="17"/>
      <c r="AR657" s="17">
        <v>5.1814312811244802E-2</v>
      </c>
      <c r="AS657" s="17">
        <v>6.3387318708869295E-2</v>
      </c>
      <c r="AT657" s="17"/>
      <c r="AU657" s="17">
        <v>4.9462945401920297E-2</v>
      </c>
      <c r="AV657" s="17">
        <v>5.7545138599014001E-2</v>
      </c>
      <c r="AW657" s="17"/>
      <c r="AX657" s="17">
        <v>4.4966403695182303E-2</v>
      </c>
      <c r="AY657" s="17">
        <v>5.4888910677897702E-2</v>
      </c>
      <c r="AZ657" s="17"/>
      <c r="BA657" s="17">
        <v>6.1789174067531497E-2</v>
      </c>
      <c r="BB657" s="17">
        <v>5.9975311588530603E-2</v>
      </c>
      <c r="BC657" s="17">
        <v>3.2208713999365E-2</v>
      </c>
      <c r="BD657" s="17"/>
      <c r="BE657" s="17">
        <v>4.8651230771728497E-2</v>
      </c>
      <c r="BF657" s="17">
        <v>6.4260304586606407E-2</v>
      </c>
      <c r="BG657" s="17">
        <v>6.5277926677180298E-2</v>
      </c>
    </row>
    <row r="658" spans="2:59" x14ac:dyDescent="0.3">
      <c r="B658" t="s">
        <v>175</v>
      </c>
      <c r="C658" s="17">
        <v>1.47214853498827E-2</v>
      </c>
      <c r="D658" s="17">
        <v>1.10679642800446E-2</v>
      </c>
      <c r="E658" s="17">
        <v>1.84244563497999E-2</v>
      </c>
      <c r="F658" s="17"/>
      <c r="G658" s="17">
        <v>6.1107700602513098E-3</v>
      </c>
      <c r="H658" s="17">
        <v>2.42513531305498E-2</v>
      </c>
      <c r="I658" s="17">
        <v>1.11912703598468E-2</v>
      </c>
      <c r="J658" s="17">
        <v>1.6942353296328701E-2</v>
      </c>
      <c r="K658" s="17"/>
      <c r="L658" s="17">
        <v>1.5653441995884299E-2</v>
      </c>
      <c r="M658" s="17">
        <v>1.26280670430631E-2</v>
      </c>
      <c r="N658" s="17">
        <v>1.37458550035429E-2</v>
      </c>
      <c r="O658" s="17">
        <v>1.6777801963450401E-2</v>
      </c>
      <c r="P658" s="17"/>
      <c r="Q658" s="17">
        <v>1.5702194327657001E-2</v>
      </c>
      <c r="R658" s="17">
        <v>7.2347687181634696E-3</v>
      </c>
      <c r="S658" s="17">
        <v>2.7131979652187398E-2</v>
      </c>
      <c r="T658" s="17">
        <v>2.54323226980732E-2</v>
      </c>
      <c r="U658" s="17">
        <v>6.4530964979368404E-3</v>
      </c>
      <c r="V658" s="17">
        <v>2.41623448341322E-2</v>
      </c>
      <c r="W658" s="17">
        <v>1.6916934136008199E-2</v>
      </c>
      <c r="X658" s="17">
        <v>0</v>
      </c>
      <c r="Y658" s="17">
        <v>6.5585051911273597E-3</v>
      </c>
      <c r="Z658" s="17"/>
      <c r="AA658" s="17">
        <v>4.32690433696932E-2</v>
      </c>
      <c r="AB658" s="17">
        <v>3.7913099760625103E-2</v>
      </c>
      <c r="AC658" s="17">
        <v>0</v>
      </c>
      <c r="AD658" s="17">
        <v>0</v>
      </c>
      <c r="AE658" s="17">
        <v>3.04568088261978E-2</v>
      </c>
      <c r="AF658" s="17">
        <v>3.34867051928893E-2</v>
      </c>
      <c r="AG658" s="17">
        <v>1.6423196101835898E-2</v>
      </c>
      <c r="AH658" s="17">
        <v>2.88830503113328E-2</v>
      </c>
      <c r="AI658" s="17">
        <v>6.3021643980262802E-3</v>
      </c>
      <c r="AJ658" s="17">
        <v>0</v>
      </c>
      <c r="AK658" s="17">
        <v>4.39812891837006E-3</v>
      </c>
      <c r="AL658" s="17">
        <v>1.1539268792932E-2</v>
      </c>
      <c r="AM658" s="17">
        <v>3.0065298378118801E-2</v>
      </c>
      <c r="AN658" s="17">
        <v>0</v>
      </c>
      <c r="AO658" s="17">
        <v>0</v>
      </c>
      <c r="AP658" s="17">
        <v>4.4793720883580697E-3</v>
      </c>
      <c r="AQ658" s="17"/>
      <c r="AR658" s="17">
        <v>1.4557829452943901E-2</v>
      </c>
      <c r="AS658" s="17">
        <v>1.5315266230309699E-2</v>
      </c>
      <c r="AT658" s="17"/>
      <c r="AU658" s="17">
        <v>9.3529702976242607E-3</v>
      </c>
      <c r="AV658" s="17">
        <v>1.75196767113419E-2</v>
      </c>
      <c r="AW658" s="17"/>
      <c r="AX658" s="17">
        <v>8.5532996474385892E-3</v>
      </c>
      <c r="AY658" s="17">
        <v>1.5805068538643802E-2</v>
      </c>
      <c r="AZ658" s="17"/>
      <c r="BA658" s="17">
        <v>1.310475443172E-2</v>
      </c>
      <c r="BB658" s="17">
        <v>1.2299221469812299E-2</v>
      </c>
      <c r="BC658" s="17">
        <v>2.14581422972191E-2</v>
      </c>
      <c r="BD658" s="17"/>
      <c r="BE658" s="17">
        <v>8.0881906582622592E-3</v>
      </c>
      <c r="BF658" s="17">
        <v>2.4589247095710701E-2</v>
      </c>
      <c r="BG658" s="17">
        <v>3.2552504056290198E-2</v>
      </c>
    </row>
    <row r="659" spans="2:59" x14ac:dyDescent="0.3">
      <c r="B659" t="s">
        <v>83</v>
      </c>
      <c r="C659" s="17">
        <v>2.7645154525026899E-2</v>
      </c>
      <c r="D659" s="17">
        <v>3.32988121626474E-2</v>
      </c>
      <c r="E659" s="17">
        <v>2.2116549723592699E-2</v>
      </c>
      <c r="F659" s="17"/>
      <c r="G659" s="17">
        <v>3.7493197972162801E-2</v>
      </c>
      <c r="H659" s="17">
        <v>1.08604404443028E-2</v>
      </c>
      <c r="I659" s="17">
        <v>2.4629551173107101E-2</v>
      </c>
      <c r="J659" s="17">
        <v>3.9431949001171501E-2</v>
      </c>
      <c r="K659" s="17"/>
      <c r="L659" s="17">
        <v>1.1462245352976699E-2</v>
      </c>
      <c r="M659" s="17">
        <v>2.6927314956581402E-2</v>
      </c>
      <c r="N659" s="17">
        <v>3.2606491019348802E-2</v>
      </c>
      <c r="O659" s="17">
        <v>4.1524762278590303E-2</v>
      </c>
      <c r="P659" s="17"/>
      <c r="Q659" s="17">
        <v>1.44580574865701E-2</v>
      </c>
      <c r="R659" s="17">
        <v>2.05422425440435E-2</v>
      </c>
      <c r="S659" s="17">
        <v>3.8406732801095099E-2</v>
      </c>
      <c r="T659" s="17">
        <v>2.7013453160013499E-2</v>
      </c>
      <c r="U659" s="17">
        <v>2.6986508514978001E-2</v>
      </c>
      <c r="V659" s="17">
        <v>3.7487571278920898E-2</v>
      </c>
      <c r="W659" s="17">
        <v>3.1805846594631003E-2</v>
      </c>
      <c r="X659" s="17">
        <v>9.0574682088593907E-3</v>
      </c>
      <c r="Y659" s="17">
        <v>4.1655735600995301E-2</v>
      </c>
      <c r="Z659" s="17"/>
      <c r="AA659" s="17">
        <v>0.22032298773482101</v>
      </c>
      <c r="AB659" s="17">
        <v>2.74883201750123E-2</v>
      </c>
      <c r="AC659" s="17">
        <v>1.57959525923408E-2</v>
      </c>
      <c r="AD659" s="17">
        <v>5.7970421096899101E-2</v>
      </c>
      <c r="AE659" s="17">
        <v>1.6625306400531899E-2</v>
      </c>
      <c r="AF659" s="17">
        <v>1.72675468984042E-2</v>
      </c>
      <c r="AG659" s="17">
        <v>3.13713977770987E-2</v>
      </c>
      <c r="AH659" s="17">
        <v>2.2062432680361101E-2</v>
      </c>
      <c r="AI659" s="17">
        <v>3.6978130443662299E-2</v>
      </c>
      <c r="AJ659" s="17">
        <v>5.7913321284579898E-2</v>
      </c>
      <c r="AK659" s="17">
        <v>2.6481875123926201E-2</v>
      </c>
      <c r="AL659" s="17">
        <v>1.53000928847848E-2</v>
      </c>
      <c r="AM659" s="17">
        <v>6.4340363308074298E-3</v>
      </c>
      <c r="AN659" s="17">
        <v>3.3826732724639597E-2</v>
      </c>
      <c r="AO659" s="17">
        <v>1.9285754514685199E-2</v>
      </c>
      <c r="AP659" s="17">
        <v>8.3659016502512593E-3</v>
      </c>
      <c r="AQ659" s="17"/>
      <c r="AR659" s="17">
        <v>3.0041545641266602E-2</v>
      </c>
      <c r="AS659" s="17">
        <v>1.8950501576586599E-2</v>
      </c>
      <c r="AT659" s="17"/>
      <c r="AU659" s="17">
        <v>2.0691219294155599E-2</v>
      </c>
      <c r="AV659" s="17">
        <v>2.94394365364475E-2</v>
      </c>
      <c r="AW659" s="17"/>
      <c r="AX659" s="17">
        <v>4.0338376130822397E-2</v>
      </c>
      <c r="AY659" s="17">
        <v>2.5034915140980801E-2</v>
      </c>
      <c r="AZ659" s="17"/>
      <c r="BA659" s="17">
        <v>2.02135164417435E-2</v>
      </c>
      <c r="BB659" s="17">
        <v>3.08061507668222E-2</v>
      </c>
      <c r="BC659" s="17">
        <v>3.5280637624859702E-2</v>
      </c>
      <c r="BD659" s="17"/>
      <c r="BE659" s="17">
        <v>1.9167308646095001E-2</v>
      </c>
      <c r="BF659" s="17">
        <v>3.0733694419407102E-2</v>
      </c>
      <c r="BG659" s="17">
        <v>7.7128884885067403E-2</v>
      </c>
    </row>
    <row r="660" spans="2:59" x14ac:dyDescent="0.3">
      <c r="B660" t="s">
        <v>176</v>
      </c>
      <c r="C660" s="17">
        <v>0.69202662862876796</v>
      </c>
      <c r="D660" s="17">
        <v>0.69924590895135497</v>
      </c>
      <c r="E660" s="17">
        <v>0.68541357504155498</v>
      </c>
      <c r="F660" s="17"/>
      <c r="G660" s="17">
        <v>0.69928566514374901</v>
      </c>
      <c r="H660" s="17">
        <v>0.73043251425859801</v>
      </c>
      <c r="I660" s="17">
        <v>0.71801734849919796</v>
      </c>
      <c r="J660" s="17">
        <v>0.61291341921609199</v>
      </c>
      <c r="K660" s="17"/>
      <c r="L660" s="17">
        <v>0.748712217028491</v>
      </c>
      <c r="M660" s="17">
        <v>0.69662333251933595</v>
      </c>
      <c r="N660" s="17">
        <v>0.63244129354106104</v>
      </c>
      <c r="O660" s="17">
        <v>0.67796733382989605</v>
      </c>
      <c r="P660" s="17"/>
      <c r="Q660" s="17">
        <v>0.72384902777632198</v>
      </c>
      <c r="R660" s="17">
        <v>0.637401150696013</v>
      </c>
      <c r="S660" s="17">
        <v>0.65524312021397801</v>
      </c>
      <c r="T660" s="17">
        <v>0.65697425784649899</v>
      </c>
      <c r="U660" s="17">
        <v>0.66861617053129796</v>
      </c>
      <c r="V660" s="17">
        <v>0.72099335372685203</v>
      </c>
      <c r="W660" s="17">
        <v>0.71811943607130002</v>
      </c>
      <c r="X660" s="17">
        <v>0.75877862599073298</v>
      </c>
      <c r="Y660" s="17">
        <v>0.72635212370067004</v>
      </c>
      <c r="Z660" s="17"/>
      <c r="AA660" s="17">
        <v>0.41214412755122098</v>
      </c>
      <c r="AB660" s="17">
        <v>0.61262362679479099</v>
      </c>
      <c r="AC660" s="17">
        <v>0.58039018193926895</v>
      </c>
      <c r="AD660" s="17">
        <v>0.64403111168738802</v>
      </c>
      <c r="AE660" s="17">
        <v>0.71744287691566699</v>
      </c>
      <c r="AF660" s="17">
        <v>0.75099664789332898</v>
      </c>
      <c r="AG660" s="17">
        <v>0.68871341356995097</v>
      </c>
      <c r="AH660" s="17">
        <v>0.68169306267125096</v>
      </c>
      <c r="AI660" s="17">
        <v>0.69524248082937101</v>
      </c>
      <c r="AJ660" s="17">
        <v>0.72877392642535299</v>
      </c>
      <c r="AK660" s="17">
        <v>0.71759395667409798</v>
      </c>
      <c r="AL660" s="17">
        <v>0.632883275613074</v>
      </c>
      <c r="AM660" s="17">
        <v>0.67695692423291098</v>
      </c>
      <c r="AN660" s="17">
        <v>0.65299788128755798</v>
      </c>
      <c r="AO660" s="17">
        <v>0.77908317434140195</v>
      </c>
      <c r="AP660" s="17">
        <v>0.81413596847546099</v>
      </c>
      <c r="AQ660" s="17"/>
      <c r="AR660" s="17">
        <v>0.68671006624941899</v>
      </c>
      <c r="AS660" s="17">
        <v>0.71131632823327595</v>
      </c>
      <c r="AT660" s="17"/>
      <c r="AU660" s="17">
        <v>0.70657375755618601</v>
      </c>
      <c r="AV660" s="17">
        <v>0.689134567930065</v>
      </c>
      <c r="AW660" s="17"/>
      <c r="AX660" s="17">
        <v>0.69611694349554198</v>
      </c>
      <c r="AY660" s="17">
        <v>0.69550869671644</v>
      </c>
      <c r="AZ660" s="17"/>
      <c r="BA660" s="17">
        <v>0.73563405182116703</v>
      </c>
      <c r="BB660" s="17">
        <v>0.66196741421919503</v>
      </c>
      <c r="BC660" s="17">
        <v>0.66600984110304196</v>
      </c>
      <c r="BD660" s="17"/>
      <c r="BE660" s="17">
        <v>0.72751725999964201</v>
      </c>
      <c r="BF660" s="17">
        <v>0.65125730111181201</v>
      </c>
      <c r="BG660" s="17">
        <v>0.56291141970025005</v>
      </c>
    </row>
    <row r="661" spans="2:59" x14ac:dyDescent="0.3">
      <c r="B661" t="s">
        <v>177</v>
      </c>
      <c r="C661" s="17">
        <v>6.9036324564189497E-2</v>
      </c>
      <c r="D661" s="17">
        <v>5.3191557300357697E-2</v>
      </c>
      <c r="E661" s="17">
        <v>8.5116301234436101E-2</v>
      </c>
      <c r="F661" s="17"/>
      <c r="G661" s="17">
        <v>4.3247179584950703E-2</v>
      </c>
      <c r="H661" s="17">
        <v>7.3051695793154597E-2</v>
      </c>
      <c r="I661" s="17">
        <v>6.7771549299073405E-2</v>
      </c>
      <c r="J661" s="17">
        <v>9.22798040468049E-2</v>
      </c>
      <c r="K661" s="17"/>
      <c r="L661" s="17">
        <v>7.8608465085098805E-2</v>
      </c>
      <c r="M661" s="17">
        <v>6.72049923208827E-2</v>
      </c>
      <c r="N661" s="17">
        <v>7.1348596596524996E-2</v>
      </c>
      <c r="O661" s="17">
        <v>5.8721753211874797E-2</v>
      </c>
      <c r="P661" s="17"/>
      <c r="Q661" s="17">
        <v>8.0460485896299505E-2</v>
      </c>
      <c r="R661" s="17">
        <v>0.109969388906171</v>
      </c>
      <c r="S661" s="17">
        <v>4.9339348951186801E-2</v>
      </c>
      <c r="T661" s="17">
        <v>8.8761358670697399E-2</v>
      </c>
      <c r="U661" s="17">
        <v>6.3441873485504299E-2</v>
      </c>
      <c r="V661" s="17">
        <v>4.5282444065974599E-2</v>
      </c>
      <c r="W661" s="17">
        <v>4.9081804955303301E-2</v>
      </c>
      <c r="X661" s="17">
        <v>3.9281379957955199E-2</v>
      </c>
      <c r="Y661" s="17">
        <v>5.2041389563657503E-2</v>
      </c>
      <c r="Z661" s="17"/>
      <c r="AA661" s="17">
        <v>4.32690433696932E-2</v>
      </c>
      <c r="AB661" s="17">
        <v>0.1325502838323</v>
      </c>
      <c r="AC661" s="17">
        <v>4.1690747897087203E-2</v>
      </c>
      <c r="AD661" s="17">
        <v>3.95542353809855E-2</v>
      </c>
      <c r="AE661" s="17">
        <v>7.7878382512233196E-2</v>
      </c>
      <c r="AF661" s="17">
        <v>8.1016308702461001E-2</v>
      </c>
      <c r="AG661" s="17">
        <v>6.5946506359198506E-2</v>
      </c>
      <c r="AH661" s="17">
        <v>4.6837491258310299E-2</v>
      </c>
      <c r="AI661" s="17">
        <v>4.4990942332442198E-2</v>
      </c>
      <c r="AJ661" s="17">
        <v>4.3766659185226903E-2</v>
      </c>
      <c r="AK661" s="17">
        <v>5.0191178832859298E-2</v>
      </c>
      <c r="AL661" s="17">
        <v>9.6943439343502996E-2</v>
      </c>
      <c r="AM661" s="17">
        <v>0.109161275251396</v>
      </c>
      <c r="AN661" s="17">
        <v>0.111923594366949</v>
      </c>
      <c r="AO661" s="17">
        <v>4.2974648549503301E-2</v>
      </c>
      <c r="AP661" s="17">
        <v>4.72770812454235E-2</v>
      </c>
      <c r="AQ661" s="17"/>
      <c r="AR661" s="17">
        <v>6.6372142264188694E-2</v>
      </c>
      <c r="AS661" s="17">
        <v>7.8702584939179004E-2</v>
      </c>
      <c r="AT661" s="17"/>
      <c r="AU661" s="17">
        <v>5.8815915699544502E-2</v>
      </c>
      <c r="AV661" s="17">
        <v>7.5064815310355901E-2</v>
      </c>
      <c r="AW661" s="17"/>
      <c r="AX661" s="17">
        <v>5.3519703342620899E-2</v>
      </c>
      <c r="AY661" s="17">
        <v>7.0693979216541497E-2</v>
      </c>
      <c r="AZ661" s="17"/>
      <c r="BA661" s="17">
        <v>7.48939284992515E-2</v>
      </c>
      <c r="BB661" s="17">
        <v>7.2274533058342902E-2</v>
      </c>
      <c r="BC661" s="17">
        <v>5.3666856296584103E-2</v>
      </c>
      <c r="BD661" s="17"/>
      <c r="BE661" s="17">
        <v>5.6739421429990701E-2</v>
      </c>
      <c r="BF661" s="17">
        <v>8.8849551682317104E-2</v>
      </c>
      <c r="BG661" s="17">
        <v>9.7830430733470503E-2</v>
      </c>
    </row>
    <row r="662" spans="2:59" x14ac:dyDescent="0.3">
      <c r="B662" t="s">
        <v>178</v>
      </c>
      <c r="C662" s="17">
        <v>0.622990304064579</v>
      </c>
      <c r="D662" s="17">
        <v>0.64605435165099701</v>
      </c>
      <c r="E662" s="17">
        <v>0.60029727380711895</v>
      </c>
      <c r="F662" s="17"/>
      <c r="G662" s="17">
        <v>0.65603848555879796</v>
      </c>
      <c r="H662" s="17">
        <v>0.65738081846544405</v>
      </c>
      <c r="I662" s="17">
        <v>0.65024579920012504</v>
      </c>
      <c r="J662" s="17">
        <v>0.52063361516928697</v>
      </c>
      <c r="K662" s="17"/>
      <c r="L662" s="17">
        <v>0.670103751943393</v>
      </c>
      <c r="M662" s="17">
        <v>0.629418340198454</v>
      </c>
      <c r="N662" s="17">
        <v>0.56109269694453601</v>
      </c>
      <c r="O662" s="17">
        <v>0.61924558061802104</v>
      </c>
      <c r="P662" s="17"/>
      <c r="Q662" s="17">
        <v>0.64338854188002204</v>
      </c>
      <c r="R662" s="17">
        <v>0.52743176178984097</v>
      </c>
      <c r="S662" s="17">
        <v>0.60590377126279105</v>
      </c>
      <c r="T662" s="17">
        <v>0.56821289917580198</v>
      </c>
      <c r="U662" s="17">
        <v>0.60517429704579395</v>
      </c>
      <c r="V662" s="17">
        <v>0.67571090966087799</v>
      </c>
      <c r="W662" s="17">
        <v>0.66903763111599701</v>
      </c>
      <c r="X662" s="17">
        <v>0.71949724603277698</v>
      </c>
      <c r="Y662" s="17">
        <v>0.67431073413701204</v>
      </c>
      <c r="Z662" s="17"/>
      <c r="AA662" s="17">
        <v>0.36887508418152798</v>
      </c>
      <c r="AB662" s="17">
        <v>0.48007334296249099</v>
      </c>
      <c r="AC662" s="17">
        <v>0.53869943404218201</v>
      </c>
      <c r="AD662" s="17">
        <v>0.60447687630640301</v>
      </c>
      <c r="AE662" s="17">
        <v>0.63956449440343399</v>
      </c>
      <c r="AF662" s="17">
        <v>0.66998033919086797</v>
      </c>
      <c r="AG662" s="17">
        <v>0.62276690721075301</v>
      </c>
      <c r="AH662" s="17">
        <v>0.63485557141294102</v>
      </c>
      <c r="AI662" s="17">
        <v>0.65025153849692896</v>
      </c>
      <c r="AJ662" s="17">
        <v>0.68500726724012595</v>
      </c>
      <c r="AK662" s="17">
        <v>0.66740277784123903</v>
      </c>
      <c r="AL662" s="17">
        <v>0.53593983626957098</v>
      </c>
      <c r="AM662" s="17">
        <v>0.56779564898151502</v>
      </c>
      <c r="AN662" s="17">
        <v>0.54107428692060899</v>
      </c>
      <c r="AO662" s="17">
        <v>0.73610852579189801</v>
      </c>
      <c r="AP662" s="17">
        <v>0.76685888723003803</v>
      </c>
      <c r="AQ662" s="17"/>
      <c r="AR662" s="17">
        <v>0.62033792398523002</v>
      </c>
      <c r="AS662" s="17">
        <v>0.63261374329409703</v>
      </c>
      <c r="AT662" s="17"/>
      <c r="AU662" s="17">
        <v>0.64775784185664098</v>
      </c>
      <c r="AV662" s="17">
        <v>0.61406975261970898</v>
      </c>
      <c r="AW662" s="17"/>
      <c r="AX662" s="17">
        <v>0.64259724015292197</v>
      </c>
      <c r="AY662" s="17">
        <v>0.62481471749989903</v>
      </c>
      <c r="AZ662" s="17"/>
      <c r="BA662" s="17">
        <v>0.66074012332191501</v>
      </c>
      <c r="BB662" s="17">
        <v>0.58969288116085194</v>
      </c>
      <c r="BC662" s="17">
        <v>0.61234298480645799</v>
      </c>
      <c r="BD662" s="17"/>
      <c r="BE662" s="17">
        <v>0.67077783856965101</v>
      </c>
      <c r="BF662" s="17">
        <v>0.56240774942949501</v>
      </c>
      <c r="BG662" s="17">
        <v>0.46508098896677902</v>
      </c>
    </row>
    <row r="663" spans="2:59" x14ac:dyDescent="0.3"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</row>
    <row r="664" spans="2:59" x14ac:dyDescent="0.3">
      <c r="B664" s="6" t="s">
        <v>95</v>
      </c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</row>
    <row r="665" spans="2:59" x14ac:dyDescent="0.3">
      <c r="B665" s="24" t="s">
        <v>86</v>
      </c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</row>
    <row r="666" spans="2:59" x14ac:dyDescent="0.3">
      <c r="B666" t="s">
        <v>341</v>
      </c>
      <c r="C666" s="17">
        <v>0.331107799059287</v>
      </c>
      <c r="D666" s="17">
        <v>0.35478788468685002</v>
      </c>
      <c r="E666" s="17">
        <v>0.30677163641211902</v>
      </c>
      <c r="F666" s="17"/>
      <c r="G666" s="17">
        <v>0.37217244452213499</v>
      </c>
      <c r="H666" s="17">
        <v>0.32713554993805499</v>
      </c>
      <c r="I666" s="17">
        <v>0.31522918379513398</v>
      </c>
      <c r="J666" s="17">
        <v>0.311604647100233</v>
      </c>
      <c r="K666" s="17"/>
      <c r="L666" s="17">
        <v>0.35930967766170202</v>
      </c>
      <c r="M666" s="17">
        <v>0.29176396104415703</v>
      </c>
      <c r="N666" s="17">
        <v>0.3113870021456</v>
      </c>
      <c r="O666" s="17">
        <v>0.357561594667753</v>
      </c>
      <c r="P666" s="17"/>
      <c r="Q666" s="17">
        <v>0.42869060342891002</v>
      </c>
      <c r="R666" s="17">
        <v>0.34781983084011298</v>
      </c>
      <c r="S666" s="17">
        <v>0.28783929021392302</v>
      </c>
      <c r="T666" s="17">
        <v>0.28271123401279502</v>
      </c>
      <c r="U666" s="17">
        <v>0.325008343555653</v>
      </c>
      <c r="V666" s="17">
        <v>0.30714726724895097</v>
      </c>
      <c r="W666" s="17">
        <v>0.33667029928976799</v>
      </c>
      <c r="X666" s="17">
        <v>0.27231957936408002</v>
      </c>
      <c r="Y666" s="17">
        <v>0.30603963084472502</v>
      </c>
      <c r="Z666" s="17"/>
      <c r="AA666" s="17">
        <v>9.1572357115879202E-2</v>
      </c>
      <c r="AB666" s="17">
        <v>0.45237690102866202</v>
      </c>
      <c r="AC666" s="17">
        <v>0.33823084576875101</v>
      </c>
      <c r="AD666" s="17">
        <v>0.376885012742041</v>
      </c>
      <c r="AE666" s="17">
        <v>0.27464229420960401</v>
      </c>
      <c r="AF666" s="17">
        <v>0.36600947488465202</v>
      </c>
      <c r="AG666" s="17">
        <v>0.30529146026563198</v>
      </c>
      <c r="AH666" s="17">
        <v>0.36268690704384399</v>
      </c>
      <c r="AI666" s="17">
        <v>0.34303331434491602</v>
      </c>
      <c r="AJ666" s="17">
        <v>0.26761369310427702</v>
      </c>
      <c r="AK666" s="17">
        <v>0.30161962994100699</v>
      </c>
      <c r="AL666" s="17">
        <v>0.28088455497216902</v>
      </c>
      <c r="AM666" s="17">
        <v>0.30447493595465303</v>
      </c>
      <c r="AN666" s="17">
        <v>0.33521639778967</v>
      </c>
      <c r="AO666" s="17">
        <v>0.354302620191983</v>
      </c>
      <c r="AP666" s="17">
        <v>0.42973805292157502</v>
      </c>
      <c r="AQ666" s="17"/>
      <c r="AR666" s="17">
        <v>0.31596952512760501</v>
      </c>
      <c r="AS666" s="17">
        <v>0.38603290589282002</v>
      </c>
      <c r="AT666" s="17"/>
      <c r="AU666" s="17">
        <v>0.40285360658667302</v>
      </c>
      <c r="AV666" s="17">
        <v>0.29619027313884799</v>
      </c>
      <c r="AW666" s="17"/>
      <c r="AX666" s="17">
        <v>0.38374957802955501</v>
      </c>
      <c r="AY666" s="17">
        <v>0.31902141638925302</v>
      </c>
      <c r="AZ666" s="17"/>
      <c r="BA666" s="17">
        <v>0.33982577773460498</v>
      </c>
      <c r="BB666" s="17">
        <v>0.31040244023367702</v>
      </c>
      <c r="BC666" s="17">
        <v>0.34989112499000302</v>
      </c>
      <c r="BD666" s="17"/>
      <c r="BE666" s="17">
        <v>0.373568979721696</v>
      </c>
      <c r="BF666" s="17">
        <v>0.26025020884198802</v>
      </c>
      <c r="BG666" s="17">
        <v>0.23852851774714701</v>
      </c>
    </row>
    <row r="667" spans="2:59" x14ac:dyDescent="0.3">
      <c r="B667" t="s">
        <v>342</v>
      </c>
      <c r="C667" s="17">
        <v>0.60291266696260803</v>
      </c>
      <c r="D667" s="17">
        <v>0.56709315629144297</v>
      </c>
      <c r="E667" s="17">
        <v>0.63991466082989501</v>
      </c>
      <c r="F667" s="17"/>
      <c r="G667" s="17">
        <v>0.54149692608294697</v>
      </c>
      <c r="H667" s="17">
        <v>0.61970538471548597</v>
      </c>
      <c r="I667" s="17">
        <v>0.626043461275122</v>
      </c>
      <c r="J667" s="17">
        <v>0.62231205893289698</v>
      </c>
      <c r="K667" s="17"/>
      <c r="L667" s="17">
        <v>0.58715954009867599</v>
      </c>
      <c r="M667" s="17">
        <v>0.65895112565201197</v>
      </c>
      <c r="N667" s="17">
        <v>0.607624963423676</v>
      </c>
      <c r="O667" s="17">
        <v>0.55878562205051097</v>
      </c>
      <c r="P667" s="17"/>
      <c r="Q667" s="17">
        <v>0.52757013000442299</v>
      </c>
      <c r="R667" s="17">
        <v>0.57931992659671805</v>
      </c>
      <c r="S667" s="17">
        <v>0.63368773630333097</v>
      </c>
      <c r="T667" s="17">
        <v>0.631764869336223</v>
      </c>
      <c r="U667" s="17">
        <v>0.60050546337600097</v>
      </c>
      <c r="V667" s="17">
        <v>0.62745448581886398</v>
      </c>
      <c r="W667" s="17">
        <v>0.614735478508318</v>
      </c>
      <c r="X667" s="17">
        <v>0.67646328641183395</v>
      </c>
      <c r="Y667" s="17">
        <v>0.62170260385582898</v>
      </c>
      <c r="Z667" s="17"/>
      <c r="AA667" s="17">
        <v>0.68810465514929997</v>
      </c>
      <c r="AB667" s="17">
        <v>0.43517867902960999</v>
      </c>
      <c r="AC667" s="17">
        <v>0.54091391819293999</v>
      </c>
      <c r="AD667" s="17">
        <v>0.55684927445562105</v>
      </c>
      <c r="AE667" s="17">
        <v>0.66919089479526495</v>
      </c>
      <c r="AF667" s="17">
        <v>0.59039997222576501</v>
      </c>
      <c r="AG667" s="17">
        <v>0.61541518137385598</v>
      </c>
      <c r="AH667" s="17">
        <v>0.55826937078580396</v>
      </c>
      <c r="AI667" s="17">
        <v>0.58330288973394095</v>
      </c>
      <c r="AJ667" s="17">
        <v>0.65793519735664296</v>
      </c>
      <c r="AK667" s="17">
        <v>0.63913070457469801</v>
      </c>
      <c r="AL667" s="17">
        <v>0.69581589186168402</v>
      </c>
      <c r="AM667" s="17">
        <v>0.59269677324956105</v>
      </c>
      <c r="AN667" s="17">
        <v>0.60878480907247901</v>
      </c>
      <c r="AO667" s="17">
        <v>0.573095644332135</v>
      </c>
      <c r="AP667" s="17">
        <v>0.55249055807192704</v>
      </c>
      <c r="AQ667" s="17"/>
      <c r="AR667" s="17">
        <v>0.61534219466701501</v>
      </c>
      <c r="AS667" s="17">
        <v>0.55781550858538198</v>
      </c>
      <c r="AT667" s="17"/>
      <c r="AU667" s="17">
        <v>0.54930485318793798</v>
      </c>
      <c r="AV667" s="17">
        <v>0.62924160700157505</v>
      </c>
      <c r="AW667" s="17"/>
      <c r="AX667" s="17">
        <v>0.52366441773793204</v>
      </c>
      <c r="AY667" s="17">
        <v>0.62142629145699302</v>
      </c>
      <c r="AZ667" s="17"/>
      <c r="BA667" s="17">
        <v>0.609844977207053</v>
      </c>
      <c r="BB667" s="17">
        <v>0.62028401475069594</v>
      </c>
      <c r="BC667" s="17">
        <v>0.56262688875879696</v>
      </c>
      <c r="BD667" s="17"/>
      <c r="BE667" s="17">
        <v>0.56741780085114601</v>
      </c>
      <c r="BF667" s="17">
        <v>0.66962754237023203</v>
      </c>
      <c r="BG667" s="17">
        <v>0.659329264804836</v>
      </c>
    </row>
    <row r="668" spans="2:59" x14ac:dyDescent="0.3">
      <c r="B668" t="s">
        <v>83</v>
      </c>
      <c r="C668" s="17">
        <v>6.5979533978104701E-2</v>
      </c>
      <c r="D668" s="17">
        <v>7.8118959021707096E-2</v>
      </c>
      <c r="E668" s="17">
        <v>5.3313702757985998E-2</v>
      </c>
      <c r="F668" s="17"/>
      <c r="G668" s="17">
        <v>8.6330629394918701E-2</v>
      </c>
      <c r="H668" s="17">
        <v>5.3159065346458E-2</v>
      </c>
      <c r="I668" s="17">
        <v>5.8727354929743403E-2</v>
      </c>
      <c r="J668" s="17">
        <v>6.60832939668691E-2</v>
      </c>
      <c r="K668" s="17"/>
      <c r="L668" s="17">
        <v>5.3530782239622002E-2</v>
      </c>
      <c r="M668" s="17">
        <v>4.9284913303830502E-2</v>
      </c>
      <c r="N668" s="17">
        <v>8.0988034430724304E-2</v>
      </c>
      <c r="O668" s="17">
        <v>8.3652783281736795E-2</v>
      </c>
      <c r="P668" s="17"/>
      <c r="Q668" s="17">
        <v>4.3739266566666102E-2</v>
      </c>
      <c r="R668" s="17">
        <v>7.2860242563168601E-2</v>
      </c>
      <c r="S668" s="17">
        <v>7.8472973482745498E-2</v>
      </c>
      <c r="T668" s="17">
        <v>8.5523896650982006E-2</v>
      </c>
      <c r="U668" s="17">
        <v>7.4486193068345599E-2</v>
      </c>
      <c r="V668" s="17">
        <v>6.53982469321846E-2</v>
      </c>
      <c r="W668" s="17">
        <v>4.8594222201913902E-2</v>
      </c>
      <c r="X668" s="17">
        <v>5.1217134224086698E-2</v>
      </c>
      <c r="Y668" s="17">
        <v>7.2257765299446303E-2</v>
      </c>
      <c r="Z668" s="17"/>
      <c r="AA668" s="17">
        <v>0.22032298773482101</v>
      </c>
      <c r="AB668" s="17">
        <v>0.112444419941728</v>
      </c>
      <c r="AC668" s="17">
        <v>0.120855236038309</v>
      </c>
      <c r="AD668" s="17">
        <v>6.6265712802337395E-2</v>
      </c>
      <c r="AE668" s="17">
        <v>5.6166810995130302E-2</v>
      </c>
      <c r="AF668" s="17">
        <v>4.3590552889583502E-2</v>
      </c>
      <c r="AG668" s="17">
        <v>7.9293358360512003E-2</v>
      </c>
      <c r="AH668" s="17">
        <v>7.9043722170352507E-2</v>
      </c>
      <c r="AI668" s="17">
        <v>7.3663795921142999E-2</v>
      </c>
      <c r="AJ668" s="17">
        <v>7.4451109539079796E-2</v>
      </c>
      <c r="AK668" s="17">
        <v>5.92496654842955E-2</v>
      </c>
      <c r="AL668" s="17">
        <v>2.3299553166146899E-2</v>
      </c>
      <c r="AM668" s="17">
        <v>0.102828290795786</v>
      </c>
      <c r="AN668" s="17">
        <v>5.5998793137850902E-2</v>
      </c>
      <c r="AO668" s="17">
        <v>7.2601735475882001E-2</v>
      </c>
      <c r="AP668" s="17">
        <v>1.7771389006497801E-2</v>
      </c>
      <c r="AQ668" s="17"/>
      <c r="AR668" s="17">
        <v>6.8688280205379995E-2</v>
      </c>
      <c r="AS668" s="17">
        <v>5.6151585521797803E-2</v>
      </c>
      <c r="AT668" s="17"/>
      <c r="AU668" s="17">
        <v>4.7841540225389903E-2</v>
      </c>
      <c r="AV668" s="17">
        <v>7.4568119859576995E-2</v>
      </c>
      <c r="AW668" s="17"/>
      <c r="AX668" s="17">
        <v>9.2586004232512301E-2</v>
      </c>
      <c r="AY668" s="17">
        <v>5.9552292153753898E-2</v>
      </c>
      <c r="AZ668" s="17"/>
      <c r="BA668" s="17">
        <v>5.0329245058341403E-2</v>
      </c>
      <c r="BB668" s="17">
        <v>6.9313545015627004E-2</v>
      </c>
      <c r="BC668" s="17">
        <v>8.7481986251200503E-2</v>
      </c>
      <c r="BD668" s="17"/>
      <c r="BE668" s="17">
        <v>5.9013219427158599E-2</v>
      </c>
      <c r="BF668" s="17">
        <v>7.0122248787779895E-2</v>
      </c>
      <c r="BG668" s="17">
        <v>0.10214221744801701</v>
      </c>
    </row>
    <row r="669" spans="2:59" x14ac:dyDescent="0.3"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</row>
    <row r="670" spans="2:59" x14ac:dyDescent="0.3">
      <c r="B670" s="6" t="s">
        <v>95</v>
      </c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</row>
    <row r="671" spans="2:59" x14ac:dyDescent="0.3">
      <c r="B671" s="24" t="s">
        <v>86</v>
      </c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</row>
    <row r="672" spans="2:59" x14ac:dyDescent="0.3">
      <c r="B672" t="s">
        <v>343</v>
      </c>
      <c r="C672" s="17">
        <v>0.280752031162257</v>
      </c>
      <c r="D672" s="17">
        <v>0.27110830009473103</v>
      </c>
      <c r="E672" s="17">
        <v>0.29035776434148702</v>
      </c>
      <c r="F672" s="17"/>
      <c r="G672" s="17">
        <v>0.25287941272237402</v>
      </c>
      <c r="H672" s="17">
        <v>0.27946346692842799</v>
      </c>
      <c r="I672" s="17">
        <v>0.28364952227671397</v>
      </c>
      <c r="J672" s="17">
        <v>0.30875851521791398</v>
      </c>
      <c r="K672" s="17"/>
      <c r="L672" s="17">
        <v>0.34884704122628302</v>
      </c>
      <c r="M672" s="17">
        <v>0.33426087072836802</v>
      </c>
      <c r="N672" s="17">
        <v>0.204484074346926</v>
      </c>
      <c r="O672" s="17">
        <v>0.21948074090342901</v>
      </c>
      <c r="P672" s="17"/>
      <c r="Q672" s="17">
        <v>0.36474670179838198</v>
      </c>
      <c r="R672" s="17">
        <v>0.32399001450751502</v>
      </c>
      <c r="S672" s="17">
        <v>0.24896278229529201</v>
      </c>
      <c r="T672" s="17">
        <v>0.22013231561958799</v>
      </c>
      <c r="U672" s="17">
        <v>0.220749176909145</v>
      </c>
      <c r="V672" s="17">
        <v>0.22311180413614201</v>
      </c>
      <c r="W672" s="17">
        <v>0.26600307835685</v>
      </c>
      <c r="X672" s="17">
        <v>0.318731692258518</v>
      </c>
      <c r="Y672" s="17">
        <v>0.28285123840802101</v>
      </c>
      <c r="Z672" s="17"/>
      <c r="AA672" s="17">
        <v>0.398837116787148</v>
      </c>
      <c r="AB672" s="17">
        <v>0.29210798511481501</v>
      </c>
      <c r="AC672" s="17">
        <v>0.165570990388096</v>
      </c>
      <c r="AD672" s="17">
        <v>0.235936541519252</v>
      </c>
      <c r="AE672" s="17">
        <v>0.22220007657962601</v>
      </c>
      <c r="AF672" s="17">
        <v>0.23933123905152201</v>
      </c>
      <c r="AG672" s="17">
        <v>0.21871032921997799</v>
      </c>
      <c r="AH672" s="17">
        <v>0.30215143891248503</v>
      </c>
      <c r="AI672" s="17">
        <v>0.32388554066047098</v>
      </c>
      <c r="AJ672" s="17">
        <v>0.25919138784436202</v>
      </c>
      <c r="AK672" s="17">
        <v>0.246000411938923</v>
      </c>
      <c r="AL672" s="17">
        <v>0.29305625132316998</v>
      </c>
      <c r="AM672" s="17">
        <v>0.25713450299445201</v>
      </c>
      <c r="AN672" s="17">
        <v>0.39849140497734298</v>
      </c>
      <c r="AO672" s="17">
        <v>0.35429053417075301</v>
      </c>
      <c r="AP672" s="17">
        <v>0.45629406727780703</v>
      </c>
      <c r="AQ672" s="17"/>
      <c r="AR672" s="17">
        <v>0.26728798973363899</v>
      </c>
      <c r="AS672" s="17">
        <v>0.32960264102803999</v>
      </c>
      <c r="AT672" s="17"/>
      <c r="AU672" s="17">
        <v>0.27408353833605598</v>
      </c>
      <c r="AV672" s="17">
        <v>0.28425926611042202</v>
      </c>
      <c r="AW672" s="17"/>
      <c r="AX672" s="17">
        <v>0.239084191774289</v>
      </c>
      <c r="AY672" s="17">
        <v>0.29343933216030899</v>
      </c>
      <c r="AZ672" s="17"/>
      <c r="BA672" s="17">
        <v>0.30343288598812002</v>
      </c>
      <c r="BB672" s="17">
        <v>0.27808550452178799</v>
      </c>
      <c r="BC672" s="17">
        <v>0.246056290473844</v>
      </c>
      <c r="BD672" s="17"/>
      <c r="BE672" s="17">
        <v>0.26839439907110202</v>
      </c>
      <c r="BF672" s="17">
        <v>0.28139725668670801</v>
      </c>
      <c r="BG672" s="17">
        <v>0.36369221187055201</v>
      </c>
    </row>
    <row r="673" spans="2:59" x14ac:dyDescent="0.3">
      <c r="B673" t="s">
        <v>344</v>
      </c>
      <c r="C673" s="17">
        <v>0.49192423821725501</v>
      </c>
      <c r="D673" s="17">
        <v>0.50825250386395504</v>
      </c>
      <c r="E673" s="17">
        <v>0.47573983118251201</v>
      </c>
      <c r="F673" s="17"/>
      <c r="G673" s="17">
        <v>0.50097831100353996</v>
      </c>
      <c r="H673" s="17">
        <v>0.52028676638442695</v>
      </c>
      <c r="I673" s="17">
        <v>0.49208808161575301</v>
      </c>
      <c r="J673" s="17">
        <v>0.44852427171290898</v>
      </c>
      <c r="K673" s="17"/>
      <c r="L673" s="17">
        <v>0.45828312676765998</v>
      </c>
      <c r="M673" s="17">
        <v>0.48803431560600702</v>
      </c>
      <c r="N673" s="17">
        <v>0.530342793901312</v>
      </c>
      <c r="O673" s="17">
        <v>0.49740261550485898</v>
      </c>
      <c r="P673" s="17"/>
      <c r="Q673" s="17">
        <v>0.40866920169895898</v>
      </c>
      <c r="R673" s="17">
        <v>0.48215178925457097</v>
      </c>
      <c r="S673" s="17">
        <v>0.50208480839113301</v>
      </c>
      <c r="T673" s="17">
        <v>0.54720278201182704</v>
      </c>
      <c r="U673" s="17">
        <v>0.56114159834986299</v>
      </c>
      <c r="V673" s="17">
        <v>0.51384766626204104</v>
      </c>
      <c r="W673" s="17">
        <v>0.49984114179645001</v>
      </c>
      <c r="X673" s="17">
        <v>0.50381285327094305</v>
      </c>
      <c r="Y673" s="17">
        <v>0.47605636832459097</v>
      </c>
      <c r="Z673" s="17"/>
      <c r="AA673" s="17">
        <v>0.40574980526507898</v>
      </c>
      <c r="AB673" s="17">
        <v>0.49050350171379897</v>
      </c>
      <c r="AC673" s="17">
        <v>0.61538356707977304</v>
      </c>
      <c r="AD673" s="17">
        <v>0.45460526088662601</v>
      </c>
      <c r="AE673" s="17">
        <v>0.52083746280542598</v>
      </c>
      <c r="AF673" s="17">
        <v>0.48913417170579598</v>
      </c>
      <c r="AG673" s="17">
        <v>0.52296818141865398</v>
      </c>
      <c r="AH673" s="17">
        <v>0.49672169612865502</v>
      </c>
      <c r="AI673" s="17">
        <v>0.46815511828346201</v>
      </c>
      <c r="AJ673" s="17">
        <v>0.51011022238779402</v>
      </c>
      <c r="AK673" s="17">
        <v>0.527243215077151</v>
      </c>
      <c r="AL673" s="17">
        <v>0.52747301237759103</v>
      </c>
      <c r="AM673" s="17">
        <v>0.55097878332530603</v>
      </c>
      <c r="AN673" s="17">
        <v>0.38229562718382798</v>
      </c>
      <c r="AO673" s="17">
        <v>0.45328978644738899</v>
      </c>
      <c r="AP673" s="17">
        <v>0.40172087986193</v>
      </c>
      <c r="AQ673" s="17"/>
      <c r="AR673" s="17">
        <v>0.501190743995795</v>
      </c>
      <c r="AS673" s="17">
        <v>0.45830324403015299</v>
      </c>
      <c r="AT673" s="17"/>
      <c r="AU673" s="17">
        <v>0.47819576247926399</v>
      </c>
      <c r="AV673" s="17">
        <v>0.49870942606271301</v>
      </c>
      <c r="AW673" s="17"/>
      <c r="AX673" s="17">
        <v>0.51289102465460001</v>
      </c>
      <c r="AY673" s="17">
        <v>0.48743255982931899</v>
      </c>
      <c r="AZ673" s="17"/>
      <c r="BA673" s="17">
        <v>0.499264863311843</v>
      </c>
      <c r="BB673" s="17">
        <v>0.48275824401878398</v>
      </c>
      <c r="BC673" s="17">
        <v>0.494245939964159</v>
      </c>
      <c r="BD673" s="17"/>
      <c r="BE673" s="17">
        <v>0.51228265345629198</v>
      </c>
      <c r="BF673" s="17">
        <v>0.48766432929866099</v>
      </c>
      <c r="BG673" s="17">
        <v>0.36424685619029601</v>
      </c>
    </row>
    <row r="674" spans="2:59" x14ac:dyDescent="0.3">
      <c r="B674" t="s">
        <v>345</v>
      </c>
      <c r="C674" s="17">
        <v>0.10958161357174</v>
      </c>
      <c r="D674" s="17">
        <v>9.1559239837054301E-2</v>
      </c>
      <c r="E674" s="17">
        <v>0.12699829564292001</v>
      </c>
      <c r="F674" s="17"/>
      <c r="G674" s="17">
        <v>9.6980280620276998E-2</v>
      </c>
      <c r="H674" s="17">
        <v>0.102228706898066</v>
      </c>
      <c r="I674" s="17">
        <v>0.121601156087455</v>
      </c>
      <c r="J674" s="17">
        <v>0.11782129115116401</v>
      </c>
      <c r="K674" s="17"/>
      <c r="L674" s="17">
        <v>0.120879495206226</v>
      </c>
      <c r="M674" s="17">
        <v>8.6173338865735805E-2</v>
      </c>
      <c r="N674" s="17">
        <v>9.1319775118203494E-2</v>
      </c>
      <c r="O674" s="17">
        <v>0.13798986738085001</v>
      </c>
      <c r="P674" s="17"/>
      <c r="Q674" s="17">
        <v>0.11784500805130101</v>
      </c>
      <c r="R674" s="17">
        <v>6.3893109259211295E-2</v>
      </c>
      <c r="S674" s="17">
        <v>0.124389796449158</v>
      </c>
      <c r="T674" s="17">
        <v>0.113478012885635</v>
      </c>
      <c r="U674" s="17">
        <v>0.11528516815118101</v>
      </c>
      <c r="V674" s="17">
        <v>0.114558455190053</v>
      </c>
      <c r="W674" s="17">
        <v>0.123061876503575</v>
      </c>
      <c r="X674" s="17">
        <v>8.6798493169537805E-2</v>
      </c>
      <c r="Y674" s="17">
        <v>0.13160470955485601</v>
      </c>
      <c r="Z674" s="17"/>
      <c r="AA674" s="17">
        <v>0</v>
      </c>
      <c r="AB674" s="17">
        <v>5.2919459359984003E-2</v>
      </c>
      <c r="AC674" s="17">
        <v>8.4131275719744603E-2</v>
      </c>
      <c r="AD674" s="17">
        <v>0.190508039469996</v>
      </c>
      <c r="AE674" s="17">
        <v>0.11877116566220999</v>
      </c>
      <c r="AF674" s="17">
        <v>0.13754886561479299</v>
      </c>
      <c r="AG674" s="17">
        <v>0.12095446966654499</v>
      </c>
      <c r="AH674" s="17">
        <v>4.9012446312287301E-2</v>
      </c>
      <c r="AI674" s="17">
        <v>0.119386660014402</v>
      </c>
      <c r="AJ674" s="17">
        <v>9.73311269605657E-2</v>
      </c>
      <c r="AK674" s="17">
        <v>0.10065767054773</v>
      </c>
      <c r="AL674" s="17">
        <v>0.125211020109884</v>
      </c>
      <c r="AM674" s="17">
        <v>6.45379431590654E-2</v>
      </c>
      <c r="AN674" s="17">
        <v>0.123061977185628</v>
      </c>
      <c r="AO674" s="17">
        <v>8.8638900187022598E-2</v>
      </c>
      <c r="AP674" s="17">
        <v>0.116194990135068</v>
      </c>
      <c r="AQ674" s="17"/>
      <c r="AR674" s="17">
        <v>0.10429492408607299</v>
      </c>
      <c r="AS674" s="17">
        <v>0.12876292751191401</v>
      </c>
      <c r="AT674" s="17"/>
      <c r="AU674" s="17">
        <v>0.13686710491823401</v>
      </c>
      <c r="AV674" s="17">
        <v>9.8301052292736196E-2</v>
      </c>
      <c r="AW674" s="17"/>
      <c r="AX674" s="17">
        <v>0.13813540203567901</v>
      </c>
      <c r="AY674" s="17">
        <v>9.9840355612868095E-2</v>
      </c>
      <c r="AZ674" s="17"/>
      <c r="BA674" s="17">
        <v>0.10786879343522</v>
      </c>
      <c r="BB674" s="17">
        <v>0.10902090640278</v>
      </c>
      <c r="BC674" s="17">
        <v>0.113445533357</v>
      </c>
      <c r="BD674" s="17"/>
      <c r="BE674" s="17">
        <v>0.116112166922454</v>
      </c>
      <c r="BF674" s="17">
        <v>8.4099906057998594E-2</v>
      </c>
      <c r="BG674" s="17">
        <v>0.136222459784033</v>
      </c>
    </row>
    <row r="675" spans="2:59" x14ac:dyDescent="0.3">
      <c r="B675" t="s">
        <v>83</v>
      </c>
      <c r="C675" s="17">
        <v>0.117742117048749</v>
      </c>
      <c r="D675" s="17">
        <v>0.12907995620425999</v>
      </c>
      <c r="E675" s="17">
        <v>0.10690410883308001</v>
      </c>
      <c r="F675" s="17"/>
      <c r="G675" s="17">
        <v>0.149161995653809</v>
      </c>
      <c r="H675" s="17">
        <v>9.8021059789079004E-2</v>
      </c>
      <c r="I675" s="17">
        <v>0.102661240020078</v>
      </c>
      <c r="J675" s="17">
        <v>0.12489592191801201</v>
      </c>
      <c r="K675" s="17"/>
      <c r="L675" s="17">
        <v>7.1990336799830995E-2</v>
      </c>
      <c r="M675" s="17">
        <v>9.1531474799889198E-2</v>
      </c>
      <c r="N675" s="17">
        <v>0.173853356633559</v>
      </c>
      <c r="O675" s="17">
        <v>0.14512677621086201</v>
      </c>
      <c r="P675" s="17"/>
      <c r="Q675" s="17">
        <v>0.108739088451358</v>
      </c>
      <c r="R675" s="17">
        <v>0.12996508697870399</v>
      </c>
      <c r="S675" s="17">
        <v>0.124562612864417</v>
      </c>
      <c r="T675" s="17">
        <v>0.11918688948295</v>
      </c>
      <c r="U675" s="17">
        <v>0.102824056589811</v>
      </c>
      <c r="V675" s="17">
        <v>0.148482074411764</v>
      </c>
      <c r="W675" s="17">
        <v>0.11109390334312499</v>
      </c>
      <c r="X675" s="17">
        <v>9.0656961301000594E-2</v>
      </c>
      <c r="Y675" s="17">
        <v>0.10948768371253199</v>
      </c>
      <c r="Z675" s="17"/>
      <c r="AA675" s="17">
        <v>0.19541307794777199</v>
      </c>
      <c r="AB675" s="17">
        <v>0.164469053811403</v>
      </c>
      <c r="AC675" s="17">
        <v>0.13491416681238699</v>
      </c>
      <c r="AD675" s="17">
        <v>0.118950158124126</v>
      </c>
      <c r="AE675" s="17">
        <v>0.13819129495273899</v>
      </c>
      <c r="AF675" s="17">
        <v>0.13398572362788899</v>
      </c>
      <c r="AG675" s="17">
        <v>0.13736701969482301</v>
      </c>
      <c r="AH675" s="17">
        <v>0.15211441864657299</v>
      </c>
      <c r="AI675" s="17">
        <v>8.85726810416647E-2</v>
      </c>
      <c r="AJ675" s="17">
        <v>0.13336726280727801</v>
      </c>
      <c r="AK675" s="17">
        <v>0.126098702436196</v>
      </c>
      <c r="AL675" s="17">
        <v>5.4259716189355101E-2</v>
      </c>
      <c r="AM675" s="17">
        <v>0.12734877052117699</v>
      </c>
      <c r="AN675" s="17">
        <v>9.6150990653201499E-2</v>
      </c>
      <c r="AO675" s="17">
        <v>0.103780779194835</v>
      </c>
      <c r="AP675" s="17">
        <v>2.57900627251949E-2</v>
      </c>
      <c r="AQ675" s="17"/>
      <c r="AR675" s="17">
        <v>0.127226342184493</v>
      </c>
      <c r="AS675" s="17">
        <v>8.3331187429893094E-2</v>
      </c>
      <c r="AT675" s="17"/>
      <c r="AU675" s="17">
        <v>0.110853594266445</v>
      </c>
      <c r="AV675" s="17">
        <v>0.118730255534129</v>
      </c>
      <c r="AW675" s="17"/>
      <c r="AX675" s="17">
        <v>0.109889381535431</v>
      </c>
      <c r="AY675" s="17">
        <v>0.119287752397503</v>
      </c>
      <c r="AZ675" s="17"/>
      <c r="BA675" s="17">
        <v>8.9433457264817301E-2</v>
      </c>
      <c r="BB675" s="17">
        <v>0.13013534505664801</v>
      </c>
      <c r="BC675" s="17">
        <v>0.146252236204997</v>
      </c>
      <c r="BD675" s="17"/>
      <c r="BE675" s="17">
        <v>0.103210780550151</v>
      </c>
      <c r="BF675" s="17">
        <v>0.146838507956633</v>
      </c>
      <c r="BG675" s="17">
        <v>0.13583847215511999</v>
      </c>
    </row>
    <row r="676" spans="2:59" x14ac:dyDescent="0.3"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</row>
    <row r="677" spans="2:59" x14ac:dyDescent="0.3">
      <c r="B677" s="6" t="s">
        <v>350</v>
      </c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</row>
    <row r="678" spans="2:59" x14ac:dyDescent="0.3">
      <c r="B678" s="24" t="s">
        <v>86</v>
      </c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</row>
    <row r="679" spans="2:59" x14ac:dyDescent="0.3">
      <c r="B679" t="s">
        <v>346</v>
      </c>
      <c r="C679" s="17">
        <v>0.69820497911205703</v>
      </c>
      <c r="D679" s="17">
        <v>0.67129113281639796</v>
      </c>
      <c r="E679" s="17">
        <v>0.72488638336667099</v>
      </c>
      <c r="F679" s="17"/>
      <c r="G679" s="17">
        <v>0.69874198189346204</v>
      </c>
      <c r="H679" s="17">
        <v>0.70504439196961199</v>
      </c>
      <c r="I679" s="17">
        <v>0.70141237598421702</v>
      </c>
      <c r="J679" s="17">
        <v>0.68470286535739799</v>
      </c>
      <c r="K679" s="17"/>
      <c r="L679" s="17">
        <v>0.77166134663364006</v>
      </c>
      <c r="M679" s="17">
        <v>0.72867059726245098</v>
      </c>
      <c r="N679" s="17">
        <v>0.61840428171749096</v>
      </c>
      <c r="O679" s="17">
        <v>0.65701672694912205</v>
      </c>
      <c r="P679" s="17"/>
      <c r="Q679" s="17">
        <v>0.70461382993908594</v>
      </c>
      <c r="R679" s="17">
        <v>0.73956881042252898</v>
      </c>
      <c r="S679" s="17">
        <v>0.69671278702252903</v>
      </c>
      <c r="T679" s="17">
        <v>0.66840756232149601</v>
      </c>
      <c r="U679" s="17">
        <v>0.73824078948170002</v>
      </c>
      <c r="V679" s="17">
        <v>0.66897558432719795</v>
      </c>
      <c r="W679" s="17">
        <v>0.64356349641251498</v>
      </c>
      <c r="X679" s="17">
        <v>0.700584478822176</v>
      </c>
      <c r="Y679" s="17">
        <v>0.70167788714267398</v>
      </c>
      <c r="Z679" s="17"/>
      <c r="AA679" s="17">
        <v>0.51518960439638395</v>
      </c>
      <c r="AB679" s="17">
        <v>0.69041365766285101</v>
      </c>
      <c r="AC679" s="17">
        <v>0.63361373732822102</v>
      </c>
      <c r="AD679" s="17">
        <v>0.54199239413828104</v>
      </c>
      <c r="AE679" s="17">
        <v>0.75648706407921995</v>
      </c>
      <c r="AF679" s="17">
        <v>0.69326111507063104</v>
      </c>
      <c r="AG679" s="17">
        <v>0.67433054165653195</v>
      </c>
      <c r="AH679" s="17">
        <v>0.70068924411773703</v>
      </c>
      <c r="AI679" s="17">
        <v>0.64963481934184097</v>
      </c>
      <c r="AJ679" s="17">
        <v>0.676517938936677</v>
      </c>
      <c r="AK679" s="17">
        <v>0.66648996840547503</v>
      </c>
      <c r="AL679" s="17">
        <v>0.78135759457752496</v>
      </c>
      <c r="AM679" s="17">
        <v>0.68811764362854</v>
      </c>
      <c r="AN679" s="17">
        <v>0.68762808409668696</v>
      </c>
      <c r="AO679" s="17">
        <v>0.85119462535410795</v>
      </c>
      <c r="AP679" s="17">
        <v>0.78032263308263194</v>
      </c>
      <c r="AQ679" s="17"/>
      <c r="AR679" s="17">
        <v>0.69421306179620801</v>
      </c>
      <c r="AS679" s="17">
        <v>0.71268856462735997</v>
      </c>
      <c r="AT679" s="17"/>
      <c r="AU679" s="17">
        <v>0.68393176893252094</v>
      </c>
      <c r="AV679" s="17">
        <v>0.70835832844031998</v>
      </c>
      <c r="AW679" s="17"/>
      <c r="AX679" s="17">
        <v>0.63701001692742798</v>
      </c>
      <c r="AY679" s="17">
        <v>0.71169251737834105</v>
      </c>
      <c r="AZ679" s="17"/>
      <c r="BA679" s="17">
        <v>0.70785928751953298</v>
      </c>
      <c r="BB679" s="17">
        <v>0.69686983275422798</v>
      </c>
      <c r="BC679" s="17">
        <v>0.68376302699906999</v>
      </c>
      <c r="BD679" s="17"/>
      <c r="BE679" s="17">
        <v>0.70450844225753895</v>
      </c>
      <c r="BF679" s="17">
        <v>0.67630155870619901</v>
      </c>
      <c r="BG679" s="17">
        <v>0.71637295943928203</v>
      </c>
    </row>
    <row r="680" spans="2:59" x14ac:dyDescent="0.3">
      <c r="B680" t="s">
        <v>347</v>
      </c>
      <c r="C680" s="17">
        <v>0.61628894062053896</v>
      </c>
      <c r="D680" s="17">
        <v>0.62699199011469298</v>
      </c>
      <c r="E680" s="17">
        <v>0.60707961888801898</v>
      </c>
      <c r="F680" s="17"/>
      <c r="G680" s="17">
        <v>0.60650452901291496</v>
      </c>
      <c r="H680" s="17">
        <v>0.61586971288844805</v>
      </c>
      <c r="I680" s="17">
        <v>0.65781184449691699</v>
      </c>
      <c r="J680" s="17">
        <v>0.58113061114870102</v>
      </c>
      <c r="K680" s="17"/>
      <c r="L680" s="17">
        <v>0.675990193552793</v>
      </c>
      <c r="M680" s="17">
        <v>0.64755859705500396</v>
      </c>
      <c r="N680" s="17">
        <v>0.57285407397029997</v>
      </c>
      <c r="O680" s="17">
        <v>0.55692834711404404</v>
      </c>
      <c r="P680" s="17"/>
      <c r="Q680" s="17">
        <v>0.65636823727633997</v>
      </c>
      <c r="R680" s="17">
        <v>0.63139164154528904</v>
      </c>
      <c r="S680" s="17">
        <v>0.56524671986764996</v>
      </c>
      <c r="T680" s="17">
        <v>0.624555656597089</v>
      </c>
      <c r="U680" s="17">
        <v>0.63533169140571299</v>
      </c>
      <c r="V680" s="17">
        <v>0.64136211512038099</v>
      </c>
      <c r="W680" s="17">
        <v>0.56663601296319599</v>
      </c>
      <c r="X680" s="17">
        <v>0.67861779303358305</v>
      </c>
      <c r="Y680" s="17">
        <v>0.56254937056329701</v>
      </c>
      <c r="Z680" s="17"/>
      <c r="AA680" s="17">
        <v>0.55517532272117998</v>
      </c>
      <c r="AB680" s="17">
        <v>0.64942954672515296</v>
      </c>
      <c r="AC680" s="17">
        <v>0.544895277476378</v>
      </c>
      <c r="AD680" s="17">
        <v>0.51646081013287204</v>
      </c>
      <c r="AE680" s="17">
        <v>0.67140963747409299</v>
      </c>
      <c r="AF680" s="17">
        <v>0.61969652202608205</v>
      </c>
      <c r="AG680" s="17">
        <v>0.51631363558376897</v>
      </c>
      <c r="AH680" s="17">
        <v>0.53871639071150601</v>
      </c>
      <c r="AI680" s="17">
        <v>0.587698387104859</v>
      </c>
      <c r="AJ680" s="17">
        <v>0.58321005677561599</v>
      </c>
      <c r="AK680" s="17">
        <v>0.62322419666074602</v>
      </c>
      <c r="AL680" s="17">
        <v>0.68853502886054596</v>
      </c>
      <c r="AM680" s="17">
        <v>0.63511515998546597</v>
      </c>
      <c r="AN680" s="17">
        <v>0.71514487255966697</v>
      </c>
      <c r="AO680" s="17">
        <v>0.67771830101674402</v>
      </c>
      <c r="AP680" s="17">
        <v>0.742546693930213</v>
      </c>
      <c r="AQ680" s="17"/>
      <c r="AR680" s="17">
        <v>0.60293654732996904</v>
      </c>
      <c r="AS680" s="17">
        <v>0.66473446560427096</v>
      </c>
      <c r="AT680" s="17"/>
      <c r="AU680" s="17">
        <v>0.61972945211712904</v>
      </c>
      <c r="AV680" s="17">
        <v>0.61833077008636195</v>
      </c>
      <c r="AW680" s="17"/>
      <c r="AX680" s="17">
        <v>0.56817675441867399</v>
      </c>
      <c r="AY680" s="17">
        <v>0.62894112890283405</v>
      </c>
      <c r="AZ680" s="17"/>
      <c r="BA680" s="17">
        <v>0.63543059195576101</v>
      </c>
      <c r="BB680" s="17">
        <v>0.60147725377198902</v>
      </c>
      <c r="BC680" s="17">
        <v>0.60750792704624601</v>
      </c>
      <c r="BD680" s="17"/>
      <c r="BE680" s="17">
        <v>0.64004178340163997</v>
      </c>
      <c r="BF680" s="17">
        <v>0.58335397759792595</v>
      </c>
      <c r="BG680" s="17">
        <v>0.54571122854248599</v>
      </c>
    </row>
    <row r="681" spans="2:59" x14ac:dyDescent="0.3">
      <c r="B681" t="s">
        <v>348</v>
      </c>
      <c r="C681" s="17">
        <v>0.48635370687436602</v>
      </c>
      <c r="D681" s="17">
        <v>0.48109603066607898</v>
      </c>
      <c r="E681" s="17">
        <v>0.49140916964193598</v>
      </c>
      <c r="F681" s="17"/>
      <c r="G681" s="17">
        <v>0.47055080846504899</v>
      </c>
      <c r="H681" s="17">
        <v>0.48931468306085901</v>
      </c>
      <c r="I681" s="17">
        <v>0.49602485044479799</v>
      </c>
      <c r="J681" s="17">
        <v>0.48721495432263301</v>
      </c>
      <c r="K681" s="17"/>
      <c r="L681" s="17">
        <v>0.55749942049435997</v>
      </c>
      <c r="M681" s="17">
        <v>0.49634713511175099</v>
      </c>
      <c r="N681" s="17">
        <v>0.46871630567890499</v>
      </c>
      <c r="O681" s="17">
        <v>0.41377906954736099</v>
      </c>
      <c r="P681" s="17"/>
      <c r="Q681" s="17">
        <v>0.51084858352726403</v>
      </c>
      <c r="R681" s="17">
        <v>0.46411218304132701</v>
      </c>
      <c r="S681" s="17">
        <v>0.39975396468615199</v>
      </c>
      <c r="T681" s="17">
        <v>0.462566427252806</v>
      </c>
      <c r="U681" s="17">
        <v>0.57968659020614799</v>
      </c>
      <c r="V681" s="17">
        <v>0.51682232496638902</v>
      </c>
      <c r="W681" s="17">
        <v>0.41777338862312002</v>
      </c>
      <c r="X681" s="17">
        <v>0.46661366251958403</v>
      </c>
      <c r="Y681" s="17">
        <v>0.54271446087647102</v>
      </c>
      <c r="Z681" s="17"/>
      <c r="AA681" s="17">
        <v>0.317667533204953</v>
      </c>
      <c r="AB681" s="17">
        <v>0.28895638518065803</v>
      </c>
      <c r="AC681" s="17">
        <v>0.42135196336885</v>
      </c>
      <c r="AD681" s="17">
        <v>0.40281671207296399</v>
      </c>
      <c r="AE681" s="17">
        <v>0.47706074430094503</v>
      </c>
      <c r="AF681" s="17">
        <v>0.43990419905282502</v>
      </c>
      <c r="AG681" s="17">
        <v>0.46983663113017998</v>
      </c>
      <c r="AH681" s="17">
        <v>0.45748980410805501</v>
      </c>
      <c r="AI681" s="17">
        <v>0.49771391133255199</v>
      </c>
      <c r="AJ681" s="17">
        <v>0.47715710545088202</v>
      </c>
      <c r="AK681" s="17">
        <v>0.513638196132578</v>
      </c>
      <c r="AL681" s="17">
        <v>0.576427653133045</v>
      </c>
      <c r="AM681" s="17">
        <v>0.50270429144027695</v>
      </c>
      <c r="AN681" s="17">
        <v>0.51986934891495395</v>
      </c>
      <c r="AO681" s="17">
        <v>0.58496275892993899</v>
      </c>
      <c r="AP681" s="17">
        <v>0.53155879550178697</v>
      </c>
      <c r="AQ681" s="17"/>
      <c r="AR681" s="17">
        <v>0.48301614004390597</v>
      </c>
      <c r="AS681" s="17">
        <v>0.49846315974556799</v>
      </c>
      <c r="AT681" s="17"/>
      <c r="AU681" s="17">
        <v>0.47497717711141801</v>
      </c>
      <c r="AV681" s="17">
        <v>0.49143812749041099</v>
      </c>
      <c r="AW681" s="17"/>
      <c r="AX681" s="17">
        <v>0.43262066961220302</v>
      </c>
      <c r="AY681" s="17">
        <v>0.49708547542452702</v>
      </c>
      <c r="AZ681" s="17"/>
      <c r="BA681" s="17">
        <v>0.50732145328816103</v>
      </c>
      <c r="BB681" s="17">
        <v>0.48796178139206398</v>
      </c>
      <c r="BC681" s="17">
        <v>0.447630886109535</v>
      </c>
      <c r="BD681" s="17"/>
      <c r="BE681" s="17">
        <v>0.484157378937704</v>
      </c>
      <c r="BF681" s="17">
        <v>0.50429993600138701</v>
      </c>
      <c r="BG681" s="17">
        <v>0.45111129411107798</v>
      </c>
    </row>
    <row r="682" spans="2:59" x14ac:dyDescent="0.3">
      <c r="B682" t="s">
        <v>83</v>
      </c>
      <c r="C682" s="17">
        <v>5.1722670605615299E-2</v>
      </c>
      <c r="D682" s="17">
        <v>5.4785535737912297E-2</v>
      </c>
      <c r="E682" s="17">
        <v>4.7831247351926003E-2</v>
      </c>
      <c r="F682" s="17"/>
      <c r="G682" s="17">
        <v>8.1293957915649098E-2</v>
      </c>
      <c r="H682" s="17">
        <v>3.1028229316507502E-2</v>
      </c>
      <c r="I682" s="17">
        <v>3.5907222778661402E-2</v>
      </c>
      <c r="J682" s="17">
        <v>6.2113834661448299E-2</v>
      </c>
      <c r="K682" s="17"/>
      <c r="L682" s="17">
        <v>2.1437890613040099E-2</v>
      </c>
      <c r="M682" s="17">
        <v>3.6678303495782903E-2</v>
      </c>
      <c r="N682" s="17">
        <v>5.9344800726190798E-2</v>
      </c>
      <c r="O682" s="17">
        <v>9.3381687332722105E-2</v>
      </c>
      <c r="P682" s="17"/>
      <c r="Q682" s="17">
        <v>2.40749896904521E-2</v>
      </c>
      <c r="R682" s="17">
        <v>5.285302789732E-2</v>
      </c>
      <c r="S682" s="17">
        <v>8.5191307026979704E-2</v>
      </c>
      <c r="T682" s="17">
        <v>4.6237896813979502E-2</v>
      </c>
      <c r="U682" s="17">
        <v>4.9318253458975503E-2</v>
      </c>
      <c r="V682" s="17">
        <v>5.9365743084707698E-2</v>
      </c>
      <c r="W682" s="17">
        <v>4.5852900113627602E-2</v>
      </c>
      <c r="X682" s="17">
        <v>4.8492500580064102E-2</v>
      </c>
      <c r="Y682" s="17">
        <v>6.4689856100491105E-2</v>
      </c>
      <c r="Z682" s="17"/>
      <c r="AA682" s="17">
        <v>0.35325232016294</v>
      </c>
      <c r="AB682" s="17">
        <v>4.2146178676139803E-2</v>
      </c>
      <c r="AC682" s="17">
        <v>0.11449919705710999</v>
      </c>
      <c r="AD682" s="17">
        <v>0.13702437957857799</v>
      </c>
      <c r="AE682" s="17">
        <v>6.8479207860568797E-2</v>
      </c>
      <c r="AF682" s="17">
        <v>3.6310648923930697E-2</v>
      </c>
      <c r="AG682" s="17">
        <v>6.0484044792183701E-2</v>
      </c>
      <c r="AH682" s="17">
        <v>2.7116386597364601E-2</v>
      </c>
      <c r="AI682" s="17">
        <v>4.97595202553507E-2</v>
      </c>
      <c r="AJ682" s="17">
        <v>5.5789578218799998E-2</v>
      </c>
      <c r="AK682" s="17">
        <v>3.4440118403662803E-2</v>
      </c>
      <c r="AL682" s="17">
        <v>1.0827218703638701E-2</v>
      </c>
      <c r="AM682" s="17">
        <v>4.8667357700627599E-2</v>
      </c>
      <c r="AN682" s="17">
        <v>3.8238352631972998E-2</v>
      </c>
      <c r="AO682" s="17">
        <v>2.7717036037845501E-3</v>
      </c>
      <c r="AP682" s="17">
        <v>2.2691536474881299E-2</v>
      </c>
      <c r="AQ682" s="17"/>
      <c r="AR682" s="17">
        <v>5.5274100694132501E-2</v>
      </c>
      <c r="AS682" s="17">
        <v>3.8837273108916603E-2</v>
      </c>
      <c r="AT682" s="17"/>
      <c r="AU682" s="17">
        <v>4.7460942547869901E-2</v>
      </c>
      <c r="AV682" s="17">
        <v>5.2153187762006302E-2</v>
      </c>
      <c r="AW682" s="17"/>
      <c r="AX682" s="17">
        <v>5.5382535272532202E-2</v>
      </c>
      <c r="AY682" s="17">
        <v>5.0139783433788797E-2</v>
      </c>
      <c r="AZ682" s="17"/>
      <c r="BA682" s="17">
        <v>3.09383694052906E-2</v>
      </c>
      <c r="BB682" s="17">
        <v>5.1577404437576399E-2</v>
      </c>
      <c r="BC682" s="17">
        <v>8.7742283832447907E-2</v>
      </c>
      <c r="BD682" s="17"/>
      <c r="BE682" s="17">
        <v>3.5699820660083301E-2</v>
      </c>
      <c r="BF682" s="17">
        <v>6.68839474246129E-2</v>
      </c>
      <c r="BG682" s="17">
        <v>0.119109195262042</v>
      </c>
    </row>
    <row r="683" spans="2:59" x14ac:dyDescent="0.3">
      <c r="B683" t="s">
        <v>349</v>
      </c>
      <c r="C683" s="17">
        <v>3.0938149024020999E-2</v>
      </c>
      <c r="D683" s="17">
        <v>4.0901852041122698E-2</v>
      </c>
      <c r="E683" s="17">
        <v>2.1123749359093801E-2</v>
      </c>
      <c r="F683" s="17"/>
      <c r="G683" s="17">
        <v>3.21114912004202E-2</v>
      </c>
      <c r="H683" s="17">
        <v>3.5610376979598998E-2</v>
      </c>
      <c r="I683" s="17">
        <v>1.99170257465539E-2</v>
      </c>
      <c r="J683" s="17">
        <v>3.6890435807273997E-2</v>
      </c>
      <c r="K683" s="17"/>
      <c r="L683" s="17">
        <v>2.0529928203760799E-2</v>
      </c>
      <c r="M683" s="17">
        <v>2.81414988877992E-2</v>
      </c>
      <c r="N683" s="17">
        <v>4.1884614677968099E-2</v>
      </c>
      <c r="O683" s="17">
        <v>3.5490120432234297E-2</v>
      </c>
      <c r="P683" s="17"/>
      <c r="Q683" s="17">
        <v>4.8859673861203198E-2</v>
      </c>
      <c r="R683" s="17">
        <v>2.3184968237718501E-2</v>
      </c>
      <c r="S683" s="17">
        <v>1.13872146303985E-2</v>
      </c>
      <c r="T683" s="17">
        <v>3.1321451489316997E-2</v>
      </c>
      <c r="U683" s="17">
        <v>2.3529683588971399E-2</v>
      </c>
      <c r="V683" s="17">
        <v>2.3440274977462702E-2</v>
      </c>
      <c r="W683" s="17">
        <v>4.00685554928428E-2</v>
      </c>
      <c r="X683" s="17">
        <v>2.5764697378325201E-2</v>
      </c>
      <c r="Y683" s="17">
        <v>3.9071453849137301E-2</v>
      </c>
      <c r="Z683" s="17"/>
      <c r="AA683" s="17">
        <v>0</v>
      </c>
      <c r="AB683" s="17">
        <v>7.9961034753261301E-2</v>
      </c>
      <c r="AC683" s="17">
        <v>3.59525543300169E-2</v>
      </c>
      <c r="AD683" s="17">
        <v>3.5471271094956097E-2</v>
      </c>
      <c r="AE683" s="17">
        <v>3.0004928050982399E-2</v>
      </c>
      <c r="AF683" s="17">
        <v>1.95998516386354E-2</v>
      </c>
      <c r="AG683" s="17">
        <v>3.3782261080775901E-2</v>
      </c>
      <c r="AH683" s="17">
        <v>5.9468547058085103E-2</v>
      </c>
      <c r="AI683" s="17">
        <v>1.4482920192758699E-2</v>
      </c>
      <c r="AJ683" s="17">
        <v>2.2737387186482098E-2</v>
      </c>
      <c r="AK683" s="17">
        <v>3.9594212176627099E-2</v>
      </c>
      <c r="AL683" s="17">
        <v>1.6554322892235299E-2</v>
      </c>
      <c r="AM683" s="17">
        <v>3.0692116884852998E-2</v>
      </c>
      <c r="AN683" s="17">
        <v>1.50761559502176E-2</v>
      </c>
      <c r="AO683" s="17">
        <v>1.9017472930072499E-2</v>
      </c>
      <c r="AP683" s="17">
        <v>4.0869571589150298E-2</v>
      </c>
      <c r="AQ683" s="17"/>
      <c r="AR683" s="17">
        <v>3.4334102154187099E-2</v>
      </c>
      <c r="AS683" s="17">
        <v>1.8616857355115202E-2</v>
      </c>
      <c r="AT683" s="17"/>
      <c r="AU683" s="17">
        <v>4.2769152957759501E-2</v>
      </c>
      <c r="AV683" s="17">
        <v>2.5433887910935302E-2</v>
      </c>
      <c r="AW683" s="17"/>
      <c r="AX683" s="17">
        <v>2.8701283866132899E-2</v>
      </c>
      <c r="AY683" s="17">
        <v>3.0685996384472902E-2</v>
      </c>
      <c r="AZ683" s="17"/>
      <c r="BA683" s="17">
        <v>3.7938964639619099E-2</v>
      </c>
      <c r="BB683" s="17">
        <v>3.5260739630264902E-2</v>
      </c>
      <c r="BC683" s="17">
        <v>1.18307394288002E-2</v>
      </c>
      <c r="BD683" s="17"/>
      <c r="BE683" s="17">
        <v>3.33139813306828E-2</v>
      </c>
      <c r="BF683" s="17">
        <v>2.21263097435377E-2</v>
      </c>
      <c r="BG683" s="17">
        <v>3.9345020208719203E-2</v>
      </c>
    </row>
    <row r="684" spans="2:59" x14ac:dyDescent="0.3"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</row>
    <row r="685" spans="2:59" x14ac:dyDescent="0.3">
      <c r="B685" s="6" t="s">
        <v>95</v>
      </c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</row>
    <row r="686" spans="2:59" x14ac:dyDescent="0.3">
      <c r="B686" s="24" t="s">
        <v>86</v>
      </c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</row>
    <row r="687" spans="2:59" x14ac:dyDescent="0.3">
      <c r="B687" t="s">
        <v>351</v>
      </c>
      <c r="C687" s="17">
        <v>0.31811408749030201</v>
      </c>
      <c r="D687" s="17">
        <v>0.339461807586669</v>
      </c>
      <c r="E687" s="17">
        <v>0.29704972567062599</v>
      </c>
      <c r="F687" s="17"/>
      <c r="G687" s="17">
        <v>0.33814375426938897</v>
      </c>
      <c r="H687" s="17">
        <v>0.31781499252769702</v>
      </c>
      <c r="I687" s="17">
        <v>0.29981831076382298</v>
      </c>
      <c r="J687" s="17">
        <v>0.32050897581633903</v>
      </c>
      <c r="K687" s="17"/>
      <c r="L687" s="17">
        <v>0.355778471752772</v>
      </c>
      <c r="M687" s="17">
        <v>0.32377198266017898</v>
      </c>
      <c r="N687" s="17">
        <v>0.34795003060533403</v>
      </c>
      <c r="O687" s="17">
        <v>0.24601958430277901</v>
      </c>
      <c r="P687" s="17"/>
      <c r="Q687" s="17">
        <v>0.33088991891205299</v>
      </c>
      <c r="R687" s="17">
        <v>0.314584361071441</v>
      </c>
      <c r="S687" s="17">
        <v>0.32453143627370801</v>
      </c>
      <c r="T687" s="17">
        <v>0.309738070530794</v>
      </c>
      <c r="U687" s="17">
        <v>0.33996694359996799</v>
      </c>
      <c r="V687" s="17">
        <v>0.29370118993591199</v>
      </c>
      <c r="W687" s="17">
        <v>0.313746095642365</v>
      </c>
      <c r="X687" s="17">
        <v>0.26514170054997999</v>
      </c>
      <c r="Y687" s="17">
        <v>0.33631977625038401</v>
      </c>
      <c r="Z687" s="17"/>
      <c r="AA687" s="17">
        <v>0.25519325369550699</v>
      </c>
      <c r="AB687" s="17">
        <v>0.28625072908219901</v>
      </c>
      <c r="AC687" s="17">
        <v>0.248050096681669</v>
      </c>
      <c r="AD687" s="17">
        <v>0.33086763491476701</v>
      </c>
      <c r="AE687" s="17">
        <v>0.218622273476445</v>
      </c>
      <c r="AF687" s="17">
        <v>0.24355961829679401</v>
      </c>
      <c r="AG687" s="17">
        <v>0.298383704262004</v>
      </c>
      <c r="AH687" s="17">
        <v>0.35097790273810098</v>
      </c>
      <c r="AI687" s="17">
        <v>0.36899600670740401</v>
      </c>
      <c r="AJ687" s="17">
        <v>0.35005911690504998</v>
      </c>
      <c r="AK687" s="17">
        <v>0.32965346172375698</v>
      </c>
      <c r="AL687" s="17">
        <v>0.41099811435496297</v>
      </c>
      <c r="AM687" s="17">
        <v>0.33125410173521402</v>
      </c>
      <c r="AN687" s="17">
        <v>0.35390961464899501</v>
      </c>
      <c r="AO687" s="17">
        <v>0.40180567853097898</v>
      </c>
      <c r="AP687" s="17">
        <v>0.35063898716068498</v>
      </c>
      <c r="AQ687" s="17"/>
      <c r="AR687" s="17">
        <v>0.32194496504817099</v>
      </c>
      <c r="AS687" s="17">
        <v>0.30421479090723602</v>
      </c>
      <c r="AT687" s="17"/>
      <c r="AU687" s="17">
        <v>0.28369057183548702</v>
      </c>
      <c r="AV687" s="17">
        <v>0.336161698393595</v>
      </c>
      <c r="AW687" s="17"/>
      <c r="AX687" s="17">
        <v>0.30222306578698099</v>
      </c>
      <c r="AY687" s="17">
        <v>0.322611700883289</v>
      </c>
      <c r="AZ687" s="17"/>
      <c r="BA687" s="17">
        <v>0.35001964108538802</v>
      </c>
      <c r="BB687" s="17">
        <v>0.31693173317585999</v>
      </c>
      <c r="BC687" s="17">
        <v>0.26511472912910899</v>
      </c>
      <c r="BD687" s="17"/>
      <c r="BE687" s="17">
        <v>0.33223557792546499</v>
      </c>
      <c r="BF687" s="17">
        <v>0.31748531192886198</v>
      </c>
      <c r="BG687" s="17">
        <v>0.22303123219582599</v>
      </c>
    </row>
    <row r="688" spans="2:59" x14ac:dyDescent="0.3">
      <c r="B688" t="s">
        <v>352</v>
      </c>
      <c r="C688" s="17">
        <v>0.38663077326301698</v>
      </c>
      <c r="D688" s="17">
        <v>0.35956185954578801</v>
      </c>
      <c r="E688" s="17">
        <v>0.41304273164994698</v>
      </c>
      <c r="F688" s="17"/>
      <c r="G688" s="17">
        <v>0.37572583712579999</v>
      </c>
      <c r="H688" s="17">
        <v>0.42708359731228102</v>
      </c>
      <c r="I688" s="17">
        <v>0.40427447054691001</v>
      </c>
      <c r="J688" s="17">
        <v>0.33495222862516399</v>
      </c>
      <c r="K688" s="17"/>
      <c r="L688" s="17">
        <v>0.40200254684905601</v>
      </c>
      <c r="M688" s="17">
        <v>0.389719819215324</v>
      </c>
      <c r="N688" s="17">
        <v>0.33470908609276501</v>
      </c>
      <c r="O688" s="17">
        <v>0.41131791789512101</v>
      </c>
      <c r="P688" s="17"/>
      <c r="Q688" s="17">
        <v>0.38622158223743602</v>
      </c>
      <c r="R688" s="17">
        <v>0.39157864958565503</v>
      </c>
      <c r="S688" s="17">
        <v>0.38897653482627798</v>
      </c>
      <c r="T688" s="17">
        <v>0.33144648916421499</v>
      </c>
      <c r="U688" s="17">
        <v>0.39108667391289698</v>
      </c>
      <c r="V688" s="17">
        <v>0.40817712496399999</v>
      </c>
      <c r="W688" s="17">
        <v>0.37886978639233998</v>
      </c>
      <c r="X688" s="17">
        <v>0.44091774282204699</v>
      </c>
      <c r="Y688" s="17">
        <v>0.39136446512956802</v>
      </c>
      <c r="Z688" s="17"/>
      <c r="AA688" s="17">
        <v>0.17502030172430999</v>
      </c>
      <c r="AB688" s="17">
        <v>0.465587987806516</v>
      </c>
      <c r="AC688" s="17">
        <v>0.31476075769602402</v>
      </c>
      <c r="AD688" s="17">
        <v>0.34207853252811299</v>
      </c>
      <c r="AE688" s="17">
        <v>0.41477426862383698</v>
      </c>
      <c r="AF688" s="17">
        <v>0.47498699016224</v>
      </c>
      <c r="AG688" s="17">
        <v>0.35843020422738298</v>
      </c>
      <c r="AH688" s="17">
        <v>0.34844049705353197</v>
      </c>
      <c r="AI688" s="17">
        <v>0.38812958904161299</v>
      </c>
      <c r="AJ688" s="17">
        <v>0.32846043026073002</v>
      </c>
      <c r="AK688" s="17">
        <v>0.41657373505589301</v>
      </c>
      <c r="AL688" s="17">
        <v>0.38650705505476901</v>
      </c>
      <c r="AM688" s="17">
        <v>0.34665295721555101</v>
      </c>
      <c r="AN688" s="17">
        <v>0.38909785792291701</v>
      </c>
      <c r="AO688" s="17">
        <v>0.40100802003847502</v>
      </c>
      <c r="AP688" s="17">
        <v>0.420172294280726</v>
      </c>
      <c r="AQ688" s="17"/>
      <c r="AR688" s="17">
        <v>0.38168002468655499</v>
      </c>
      <c r="AS688" s="17">
        <v>0.40459321704592799</v>
      </c>
      <c r="AT688" s="17"/>
      <c r="AU688" s="17">
        <v>0.41939509265480901</v>
      </c>
      <c r="AV688" s="17">
        <v>0.374745157315439</v>
      </c>
      <c r="AW688" s="17"/>
      <c r="AX688" s="17">
        <v>0.37949059196579099</v>
      </c>
      <c r="AY688" s="17">
        <v>0.39080521644999</v>
      </c>
      <c r="AZ688" s="17"/>
      <c r="BA688" s="17">
        <v>0.37160671858205202</v>
      </c>
      <c r="BB688" s="17">
        <v>0.39163063097129802</v>
      </c>
      <c r="BC688" s="17">
        <v>0.40433633649383899</v>
      </c>
      <c r="BD688" s="17"/>
      <c r="BE688" s="17">
        <v>0.38365212954380101</v>
      </c>
      <c r="BF688" s="17">
        <v>0.36762754333134501</v>
      </c>
      <c r="BG688" s="17">
        <v>0.46032607643910101</v>
      </c>
    </row>
    <row r="689" spans="2:59" x14ac:dyDescent="0.3">
      <c r="B689" t="s">
        <v>353</v>
      </c>
      <c r="C689" s="17">
        <v>0.16047557053528599</v>
      </c>
      <c r="D689" s="17">
        <v>0.155404995921227</v>
      </c>
      <c r="E689" s="17">
        <v>0.16617459169877899</v>
      </c>
      <c r="F689" s="17"/>
      <c r="G689" s="17">
        <v>0.14509706668868699</v>
      </c>
      <c r="H689" s="17">
        <v>0.16609324767387801</v>
      </c>
      <c r="I689" s="17">
        <v>0.14413714887898399</v>
      </c>
      <c r="J689" s="17">
        <v>0.188590203782843</v>
      </c>
      <c r="K689" s="17"/>
      <c r="L689" s="17">
        <v>0.151110256423752</v>
      </c>
      <c r="M689" s="17">
        <v>0.148803223714669</v>
      </c>
      <c r="N689" s="17">
        <v>0.18940092315662599</v>
      </c>
      <c r="O689" s="17">
        <v>0.157553915981612</v>
      </c>
      <c r="P689" s="17"/>
      <c r="Q689" s="17">
        <v>0.17633331536346999</v>
      </c>
      <c r="R689" s="17">
        <v>0.15216585406403099</v>
      </c>
      <c r="S689" s="17">
        <v>0.114223869544659</v>
      </c>
      <c r="T689" s="17">
        <v>0.153817514726444</v>
      </c>
      <c r="U689" s="17">
        <v>0.149905033288384</v>
      </c>
      <c r="V689" s="17">
        <v>0.177829174747342</v>
      </c>
      <c r="W689" s="17">
        <v>0.217178948138188</v>
      </c>
      <c r="X689" s="17">
        <v>0.17781832262276201</v>
      </c>
      <c r="Y689" s="17">
        <v>0.136139883616506</v>
      </c>
      <c r="Z689" s="17"/>
      <c r="AA689" s="17">
        <v>0.21653412441724301</v>
      </c>
      <c r="AB689" s="17">
        <v>0.12887659694452</v>
      </c>
      <c r="AC689" s="17">
        <v>0.22811990979100699</v>
      </c>
      <c r="AD689" s="17">
        <v>0.184672491317636</v>
      </c>
      <c r="AE689" s="17">
        <v>0.195064936864141</v>
      </c>
      <c r="AF689" s="17">
        <v>0.17552924069641401</v>
      </c>
      <c r="AG689" s="17">
        <v>0.17724894009190401</v>
      </c>
      <c r="AH689" s="17">
        <v>0.144242102968313</v>
      </c>
      <c r="AI689" s="17">
        <v>0.15661863718375499</v>
      </c>
      <c r="AJ689" s="17">
        <v>0.18714951287946899</v>
      </c>
      <c r="AK689" s="17">
        <v>9.8644502575704104E-2</v>
      </c>
      <c r="AL689" s="17">
        <v>0.12970702344260901</v>
      </c>
      <c r="AM689" s="17">
        <v>0.180917279559838</v>
      </c>
      <c r="AN689" s="17">
        <v>0.14136003839046199</v>
      </c>
      <c r="AO689" s="17">
        <v>9.5758163062778096E-2</v>
      </c>
      <c r="AP689" s="17">
        <v>0.16595099982598899</v>
      </c>
      <c r="AQ689" s="17"/>
      <c r="AR689" s="17">
        <v>0.157280100130719</v>
      </c>
      <c r="AS689" s="17">
        <v>0.17206946519899199</v>
      </c>
      <c r="AT689" s="17"/>
      <c r="AU689" s="17">
        <v>0.182346276222277</v>
      </c>
      <c r="AV689" s="17">
        <v>0.148398103805854</v>
      </c>
      <c r="AW689" s="17"/>
      <c r="AX689" s="17">
        <v>0.20694919686590901</v>
      </c>
      <c r="AY689" s="17">
        <v>0.14894054996566</v>
      </c>
      <c r="AZ689" s="17"/>
      <c r="BA689" s="17">
        <v>0.19218041784644199</v>
      </c>
      <c r="BB689" s="17">
        <v>0.13474995316201199</v>
      </c>
      <c r="BC689" s="17">
        <v>0.14787774166308901</v>
      </c>
      <c r="BD689" s="17"/>
      <c r="BE689" s="17">
        <v>0.16487796681189501</v>
      </c>
      <c r="BF689" s="17">
        <v>0.15776118906366801</v>
      </c>
      <c r="BG689" s="17">
        <v>0.13789252857308601</v>
      </c>
    </row>
    <row r="690" spans="2:59" x14ac:dyDescent="0.3">
      <c r="B690" t="s">
        <v>83</v>
      </c>
      <c r="C690" s="17">
        <v>0.13477956871139499</v>
      </c>
      <c r="D690" s="17">
        <v>0.14557133694631599</v>
      </c>
      <c r="E690" s="17">
        <v>0.123732950980647</v>
      </c>
      <c r="F690" s="17"/>
      <c r="G690" s="17">
        <v>0.14103334191612399</v>
      </c>
      <c r="H690" s="17">
        <v>8.9008162486143599E-2</v>
      </c>
      <c r="I690" s="17">
        <v>0.15177006981028299</v>
      </c>
      <c r="J690" s="17">
        <v>0.15594859177565501</v>
      </c>
      <c r="K690" s="17"/>
      <c r="L690" s="17">
        <v>9.11087249744192E-2</v>
      </c>
      <c r="M690" s="17">
        <v>0.13770497440982801</v>
      </c>
      <c r="N690" s="17">
        <v>0.127939960145276</v>
      </c>
      <c r="O690" s="17">
        <v>0.18510858182048801</v>
      </c>
      <c r="P690" s="17"/>
      <c r="Q690" s="17">
        <v>0.106555183487041</v>
      </c>
      <c r="R690" s="17">
        <v>0.14167113527887301</v>
      </c>
      <c r="S690" s="17">
        <v>0.172268159355355</v>
      </c>
      <c r="T690" s="17">
        <v>0.20499792557854701</v>
      </c>
      <c r="U690" s="17">
        <v>0.11904134919875201</v>
      </c>
      <c r="V690" s="17">
        <v>0.120292510352747</v>
      </c>
      <c r="W690" s="17">
        <v>9.0205169827105802E-2</v>
      </c>
      <c r="X690" s="17">
        <v>0.116122234005211</v>
      </c>
      <c r="Y690" s="17">
        <v>0.136175875003543</v>
      </c>
      <c r="Z690" s="17"/>
      <c r="AA690" s="17">
        <v>0.35325232016294</v>
      </c>
      <c r="AB690" s="17">
        <v>0.11928468616676501</v>
      </c>
      <c r="AC690" s="17">
        <v>0.20906923583129999</v>
      </c>
      <c r="AD690" s="17">
        <v>0.14238134123948401</v>
      </c>
      <c r="AE690" s="17">
        <v>0.17153852103557801</v>
      </c>
      <c r="AF690" s="17">
        <v>0.10592415084455201</v>
      </c>
      <c r="AG690" s="17">
        <v>0.16593715141870799</v>
      </c>
      <c r="AH690" s="17">
        <v>0.156339497240053</v>
      </c>
      <c r="AI690" s="17">
        <v>8.62557670672284E-2</v>
      </c>
      <c r="AJ690" s="17">
        <v>0.13433093995475201</v>
      </c>
      <c r="AK690" s="17">
        <v>0.155128300644646</v>
      </c>
      <c r="AL690" s="17">
        <v>7.2787807147658798E-2</v>
      </c>
      <c r="AM690" s="17">
        <v>0.141175661489397</v>
      </c>
      <c r="AN690" s="17">
        <v>0.115632489037626</v>
      </c>
      <c r="AO690" s="17">
        <v>0.101428138367767</v>
      </c>
      <c r="AP690" s="17">
        <v>6.3237718732599604E-2</v>
      </c>
      <c r="AQ690" s="17"/>
      <c r="AR690" s="17">
        <v>0.13909491013455499</v>
      </c>
      <c r="AS690" s="17">
        <v>0.119122526847844</v>
      </c>
      <c r="AT690" s="17"/>
      <c r="AU690" s="17">
        <v>0.114568059287427</v>
      </c>
      <c r="AV690" s="17">
        <v>0.140695040485111</v>
      </c>
      <c r="AW690" s="17"/>
      <c r="AX690" s="17">
        <v>0.111337145381319</v>
      </c>
      <c r="AY690" s="17">
        <v>0.137642532701062</v>
      </c>
      <c r="AZ690" s="17"/>
      <c r="BA690" s="17">
        <v>8.6193222486117202E-2</v>
      </c>
      <c r="BB690" s="17">
        <v>0.156687682690831</v>
      </c>
      <c r="BC690" s="17">
        <v>0.18267119271396301</v>
      </c>
      <c r="BD690" s="17"/>
      <c r="BE690" s="17">
        <v>0.11923432571883801</v>
      </c>
      <c r="BF690" s="17">
        <v>0.157125955676125</v>
      </c>
      <c r="BG690" s="17">
        <v>0.17875016279198699</v>
      </c>
    </row>
    <row r="691" spans="2:59" x14ac:dyDescent="0.3"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</row>
    <row r="692" spans="2:59" x14ac:dyDescent="0.3"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G2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85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71</v>
      </c>
      <c r="C9" s="17">
        <v>0.34653942154911299</v>
      </c>
      <c r="D9" s="17">
        <v>0.41374568702550002</v>
      </c>
      <c r="E9" s="17">
        <v>0.28089130214470498</v>
      </c>
      <c r="F9" s="17"/>
      <c r="G9" s="17">
        <v>0.39575174803489999</v>
      </c>
      <c r="H9" s="17">
        <v>0.33623557989088898</v>
      </c>
      <c r="I9" s="17">
        <v>0.33312822688807903</v>
      </c>
      <c r="J9" s="17">
        <v>0.31860333217195203</v>
      </c>
      <c r="K9" s="17"/>
      <c r="L9" s="17">
        <v>0.39187854112988701</v>
      </c>
      <c r="M9" s="17">
        <v>0.365289582640903</v>
      </c>
      <c r="N9" s="17">
        <v>0.30465156325152798</v>
      </c>
      <c r="O9" s="17">
        <v>0.31375557757273198</v>
      </c>
      <c r="P9" s="17"/>
      <c r="Q9" s="17">
        <v>0.45582519329396898</v>
      </c>
      <c r="R9" s="17">
        <v>0.30343333455692301</v>
      </c>
      <c r="S9" s="17">
        <v>0.335438439266946</v>
      </c>
      <c r="T9" s="17">
        <v>0.27315150093776103</v>
      </c>
      <c r="U9" s="17">
        <v>0.31813626871025402</v>
      </c>
      <c r="V9" s="17">
        <v>0.35390569449192</v>
      </c>
      <c r="W9" s="17">
        <v>0.382761440650905</v>
      </c>
      <c r="X9" s="17">
        <v>0.31436688651059502</v>
      </c>
      <c r="Y9" s="17">
        <v>0.33466093528414997</v>
      </c>
      <c r="Z9" s="17"/>
      <c r="AA9" s="17">
        <v>0.29268064270074001</v>
      </c>
      <c r="AB9" s="17">
        <v>0.2410340690959</v>
      </c>
      <c r="AC9" s="17">
        <v>0.28074720777064199</v>
      </c>
      <c r="AD9" s="17">
        <v>0.32822142434416202</v>
      </c>
      <c r="AE9" s="17">
        <v>0.302817671889554</v>
      </c>
      <c r="AF9" s="17">
        <v>0.28240821117998299</v>
      </c>
      <c r="AG9" s="17">
        <v>0.33258139961982303</v>
      </c>
      <c r="AH9" s="17">
        <v>0.34784608354128099</v>
      </c>
      <c r="AI9" s="17">
        <v>0.30434603409800198</v>
      </c>
      <c r="AJ9" s="17">
        <v>0.31185600992603801</v>
      </c>
      <c r="AK9" s="17">
        <v>0.33606266430581799</v>
      </c>
      <c r="AL9" s="17">
        <v>0.44059189523525299</v>
      </c>
      <c r="AM9" s="17">
        <v>0.44597134973147301</v>
      </c>
      <c r="AN9" s="17">
        <v>0.410803702442191</v>
      </c>
      <c r="AO9" s="17">
        <v>0.29188243892037302</v>
      </c>
      <c r="AP9" s="17">
        <v>0.45455565119061703</v>
      </c>
      <c r="AQ9" s="17"/>
      <c r="AR9" s="17">
        <v>0.31200067181778202</v>
      </c>
      <c r="AS9" s="17">
        <v>0.47185387466650802</v>
      </c>
      <c r="AT9" s="17"/>
      <c r="AU9" s="17">
        <v>0.34229598398681699</v>
      </c>
      <c r="AV9" s="17">
        <v>0.35229670078141401</v>
      </c>
      <c r="AW9" s="17"/>
      <c r="AX9" s="17">
        <v>0.32329371835751902</v>
      </c>
      <c r="AY9" s="17">
        <v>0.35287995097350799</v>
      </c>
      <c r="AZ9" s="17"/>
      <c r="BA9" s="17">
        <v>0.39413165764181701</v>
      </c>
      <c r="BB9" s="17">
        <v>0.33515070868942898</v>
      </c>
      <c r="BC9" s="17">
        <v>0.28319101434670002</v>
      </c>
      <c r="BD9" s="17"/>
      <c r="BE9" s="17">
        <v>0.49455931836828598</v>
      </c>
      <c r="BF9" s="17">
        <v>0.10197785124690301</v>
      </c>
      <c r="BG9" s="17">
        <v>1.6944602020603099E-2</v>
      </c>
    </row>
    <row r="10" spans="2:59" x14ac:dyDescent="0.3">
      <c r="B10" s="18" t="s">
        <v>72</v>
      </c>
      <c r="C10" s="17">
        <v>0.31289432426981101</v>
      </c>
      <c r="D10" s="17">
        <v>0.23300538505562601</v>
      </c>
      <c r="E10" s="17">
        <v>0.39278533871332799</v>
      </c>
      <c r="F10" s="17"/>
      <c r="G10" s="17">
        <v>0.29846407436510303</v>
      </c>
      <c r="H10" s="17">
        <v>0.30383846089306898</v>
      </c>
      <c r="I10" s="17">
        <v>0.324861353882274</v>
      </c>
      <c r="J10" s="17">
        <v>0.326265231871117</v>
      </c>
      <c r="K10" s="17"/>
      <c r="L10" s="17">
        <v>0.32406919612776802</v>
      </c>
      <c r="M10" s="17">
        <v>0.29234754702513799</v>
      </c>
      <c r="N10" s="17">
        <v>0.28095265029543798</v>
      </c>
      <c r="O10" s="17">
        <v>0.34890982893289202</v>
      </c>
      <c r="P10" s="17"/>
      <c r="Q10" s="17">
        <v>0.32777648815691302</v>
      </c>
      <c r="R10" s="17">
        <v>0.27772818955283601</v>
      </c>
      <c r="S10" s="17">
        <v>0.32661211584407501</v>
      </c>
      <c r="T10" s="17">
        <v>0.30785641213514497</v>
      </c>
      <c r="U10" s="17">
        <v>0.25415358461753401</v>
      </c>
      <c r="V10" s="17">
        <v>0.38798106916861502</v>
      </c>
      <c r="W10" s="17">
        <v>0.354658614215277</v>
      </c>
      <c r="X10" s="17">
        <v>0.33684987485866102</v>
      </c>
      <c r="Y10" s="17">
        <v>0.27319532111406802</v>
      </c>
      <c r="Z10" s="17"/>
      <c r="AA10" s="17">
        <v>0.82826963826298405</v>
      </c>
      <c r="AB10" s="17">
        <v>0.317600851355956</v>
      </c>
      <c r="AC10" s="17">
        <v>0.32104818616849701</v>
      </c>
      <c r="AD10" s="17">
        <v>0.36318747033152798</v>
      </c>
      <c r="AE10" s="17">
        <v>0.299905647131821</v>
      </c>
      <c r="AF10" s="17">
        <v>0.32569198607185401</v>
      </c>
      <c r="AG10" s="17">
        <v>0.27486872269775797</v>
      </c>
      <c r="AH10" s="17">
        <v>0.34757578942864698</v>
      </c>
      <c r="AI10" s="17">
        <v>0.314461114142707</v>
      </c>
      <c r="AJ10" s="17">
        <v>0.25331335543904199</v>
      </c>
      <c r="AK10" s="17">
        <v>0.27542443226464502</v>
      </c>
      <c r="AL10" s="17">
        <v>0.29867225230922301</v>
      </c>
      <c r="AM10" s="17">
        <v>0.29842481770292401</v>
      </c>
      <c r="AN10" s="17">
        <v>0.30678877073838701</v>
      </c>
      <c r="AO10" s="17">
        <v>0.34413596696076598</v>
      </c>
      <c r="AP10" s="17">
        <v>0.36055618188274702</v>
      </c>
      <c r="AQ10" s="17"/>
      <c r="AR10" s="17">
        <v>0.30082776407288397</v>
      </c>
      <c r="AS10" s="17">
        <v>0.35667455383366198</v>
      </c>
      <c r="AT10" s="17"/>
      <c r="AU10" s="17">
        <v>0.344052039444953</v>
      </c>
      <c r="AV10" s="17">
        <v>0.29964776369139501</v>
      </c>
      <c r="AW10" s="17"/>
      <c r="AX10" s="17">
        <v>0.29811857318199098</v>
      </c>
      <c r="AY10" s="17">
        <v>0.31934833379894401</v>
      </c>
      <c r="AZ10" s="17"/>
      <c r="BA10" s="17">
        <v>0.32861770067816698</v>
      </c>
      <c r="BB10" s="17">
        <v>0.29619576436438499</v>
      </c>
      <c r="BC10" s="17">
        <v>0.31307774182994702</v>
      </c>
      <c r="BD10" s="17"/>
      <c r="BE10" s="17">
        <v>0.297240080442918</v>
      </c>
      <c r="BF10" s="17">
        <v>0.35765067506332499</v>
      </c>
      <c r="BG10" s="17">
        <v>0.29479534765018001</v>
      </c>
    </row>
    <row r="11" spans="2:59" x14ac:dyDescent="0.3">
      <c r="B11" s="18" t="s">
        <v>73</v>
      </c>
      <c r="C11" s="17">
        <v>0.28023975537603102</v>
      </c>
      <c r="D11" s="17">
        <v>0.360402965013149</v>
      </c>
      <c r="E11" s="17">
        <v>0.20140299347714799</v>
      </c>
      <c r="F11" s="17"/>
      <c r="G11" s="17">
        <v>0.28689179462411302</v>
      </c>
      <c r="H11" s="17">
        <v>0.30565662893185902</v>
      </c>
      <c r="I11" s="17">
        <v>0.25354308779358298</v>
      </c>
      <c r="J11" s="17">
        <v>0.27703178247647597</v>
      </c>
      <c r="K11" s="17"/>
      <c r="L11" s="17">
        <v>0.35498557818690302</v>
      </c>
      <c r="M11" s="17">
        <v>0.26268762225870601</v>
      </c>
      <c r="N11" s="17">
        <v>0.243193400509537</v>
      </c>
      <c r="O11" s="17">
        <v>0.25104414435496097</v>
      </c>
      <c r="P11" s="17"/>
      <c r="Q11" s="17">
        <v>0.31657427032832303</v>
      </c>
      <c r="R11" s="17">
        <v>0.23162141073852899</v>
      </c>
      <c r="S11" s="17">
        <v>0.33507087337447</v>
      </c>
      <c r="T11" s="17">
        <v>0.30189696852527698</v>
      </c>
      <c r="U11" s="17">
        <v>0.26345957091572603</v>
      </c>
      <c r="V11" s="17">
        <v>0.248152249531254</v>
      </c>
      <c r="W11" s="17">
        <v>0.23666999609645201</v>
      </c>
      <c r="X11" s="17">
        <v>0.269854537308793</v>
      </c>
      <c r="Y11" s="17">
        <v>0.308808502515452</v>
      </c>
      <c r="Z11" s="17"/>
      <c r="AA11" s="17">
        <v>4.32690433696932E-2</v>
      </c>
      <c r="AB11" s="17">
        <v>0.30025241668795299</v>
      </c>
      <c r="AC11" s="17">
        <v>0.28175221494330799</v>
      </c>
      <c r="AD11" s="17">
        <v>0.25613649879403799</v>
      </c>
      <c r="AE11" s="17">
        <v>0.246572691145544</v>
      </c>
      <c r="AF11" s="17">
        <v>0.26983998243635299</v>
      </c>
      <c r="AG11" s="17">
        <v>0.19223567495347901</v>
      </c>
      <c r="AH11" s="17">
        <v>0.30036920929654598</v>
      </c>
      <c r="AI11" s="17">
        <v>0.297471406832854</v>
      </c>
      <c r="AJ11" s="17">
        <v>0.27577323473596599</v>
      </c>
      <c r="AK11" s="17">
        <v>0.30185365629215799</v>
      </c>
      <c r="AL11" s="17">
        <v>0.34263603296127998</v>
      </c>
      <c r="AM11" s="17">
        <v>0.27912353499943499</v>
      </c>
      <c r="AN11" s="17">
        <v>0.30945450485694198</v>
      </c>
      <c r="AO11" s="17">
        <v>0.27413897655799901</v>
      </c>
      <c r="AP11" s="17">
        <v>0.387539460566724</v>
      </c>
      <c r="AQ11" s="17"/>
      <c r="AR11" s="17">
        <v>0.28101070882701701</v>
      </c>
      <c r="AS11" s="17">
        <v>0.27744256060665401</v>
      </c>
      <c r="AT11" s="17"/>
      <c r="AU11" s="17">
        <v>0.33347166549907897</v>
      </c>
      <c r="AV11" s="17">
        <v>0.257648630510661</v>
      </c>
      <c r="AW11" s="17"/>
      <c r="AX11" s="17">
        <v>0.30039036499599803</v>
      </c>
      <c r="AY11" s="17">
        <v>0.27850078224863201</v>
      </c>
      <c r="AZ11" s="17"/>
      <c r="BA11" s="17">
        <v>0.31603995334463802</v>
      </c>
      <c r="BB11" s="17">
        <v>0.25785869532482403</v>
      </c>
      <c r="BC11" s="17">
        <v>0.25513280973300601</v>
      </c>
      <c r="BD11" s="17"/>
      <c r="BE11" s="17">
        <v>0.32401826060588801</v>
      </c>
      <c r="BF11" s="17">
        <v>0.197072971120478</v>
      </c>
      <c r="BG11" s="17">
        <v>0.21312999837332899</v>
      </c>
    </row>
    <row r="12" spans="2:59" ht="43.2" x14ac:dyDescent="0.3">
      <c r="B12" s="18" t="s">
        <v>74</v>
      </c>
      <c r="C12" s="17">
        <v>0.27505128097558501</v>
      </c>
      <c r="D12" s="17">
        <v>0.18658262539641801</v>
      </c>
      <c r="E12" s="17">
        <v>0.36039443111538699</v>
      </c>
      <c r="F12" s="17"/>
      <c r="G12" s="17">
        <v>0.34146682563667802</v>
      </c>
      <c r="H12" s="17">
        <v>0.32679875416985399</v>
      </c>
      <c r="I12" s="17">
        <v>0.252041270914245</v>
      </c>
      <c r="J12" s="17">
        <v>0.17689752251775301</v>
      </c>
      <c r="K12" s="17"/>
      <c r="L12" s="17">
        <v>0.24903470610873199</v>
      </c>
      <c r="M12" s="17">
        <v>0.23267284243803199</v>
      </c>
      <c r="N12" s="17">
        <v>0.29098346103233302</v>
      </c>
      <c r="O12" s="17">
        <v>0.33361575199604498</v>
      </c>
      <c r="P12" s="17"/>
      <c r="Q12" s="17">
        <v>0.207909787187043</v>
      </c>
      <c r="R12" s="17">
        <v>0.31197401251917201</v>
      </c>
      <c r="S12" s="17">
        <v>0.28749314602348902</v>
      </c>
      <c r="T12" s="17">
        <v>0.31529761507083298</v>
      </c>
      <c r="U12" s="17">
        <v>0.31520874950590699</v>
      </c>
      <c r="V12" s="17">
        <v>0.28051700382209099</v>
      </c>
      <c r="W12" s="17">
        <v>0.252499638095948</v>
      </c>
      <c r="X12" s="17">
        <v>0.28700939358858502</v>
      </c>
      <c r="Y12" s="17">
        <v>0.249096918349029</v>
      </c>
      <c r="Z12" s="17"/>
      <c r="AA12" s="17">
        <v>0.15783924221516801</v>
      </c>
      <c r="AB12" s="17">
        <v>0.35085273701943898</v>
      </c>
      <c r="AC12" s="17">
        <v>0.43036790178371298</v>
      </c>
      <c r="AD12" s="17">
        <v>0.282430117368619</v>
      </c>
      <c r="AE12" s="17">
        <v>0.36188233879843501</v>
      </c>
      <c r="AF12" s="17">
        <v>0.31257820619749599</v>
      </c>
      <c r="AG12" s="17">
        <v>0.28341907575420699</v>
      </c>
      <c r="AH12" s="17">
        <v>0.29697205382930097</v>
      </c>
      <c r="AI12" s="17">
        <v>0.22131027964539801</v>
      </c>
      <c r="AJ12" s="17">
        <v>0.24134006927141999</v>
      </c>
      <c r="AK12" s="17">
        <v>0.30538126374857599</v>
      </c>
      <c r="AL12" s="17">
        <v>0.18943620212471299</v>
      </c>
      <c r="AM12" s="17">
        <v>0.28647453279198598</v>
      </c>
      <c r="AN12" s="17">
        <v>0.18054979313375299</v>
      </c>
      <c r="AO12" s="17">
        <v>0.27925183048688401</v>
      </c>
      <c r="AP12" s="17">
        <v>0.18699351177960899</v>
      </c>
      <c r="AQ12" s="17"/>
      <c r="AR12" s="17">
        <v>0.29085483262144901</v>
      </c>
      <c r="AS12" s="17">
        <v>0.217712395022297</v>
      </c>
      <c r="AT12" s="17"/>
      <c r="AU12" s="17">
        <v>0.30211937322379601</v>
      </c>
      <c r="AV12" s="17">
        <v>0.26727603604328098</v>
      </c>
      <c r="AW12" s="17"/>
      <c r="AX12" s="17">
        <v>0.35904756115771103</v>
      </c>
      <c r="AY12" s="17">
        <v>0.25447574035987602</v>
      </c>
      <c r="AZ12" s="17"/>
      <c r="BA12" s="17">
        <v>0.24828599129703899</v>
      </c>
      <c r="BB12" s="17">
        <v>0.27997303248792399</v>
      </c>
      <c r="BC12" s="17">
        <v>0.313098184970795</v>
      </c>
      <c r="BD12" s="17"/>
      <c r="BE12" s="17">
        <v>0.22364631992654299</v>
      </c>
      <c r="BF12" s="17">
        <v>0.34937040757445798</v>
      </c>
      <c r="BG12" s="17">
        <v>0.41926413571122301</v>
      </c>
    </row>
    <row r="13" spans="2:59" ht="28.8" x14ac:dyDescent="0.3">
      <c r="B13" s="18" t="s">
        <v>75</v>
      </c>
      <c r="C13" s="17">
        <v>0.266356548955821</v>
      </c>
      <c r="D13" s="17">
        <v>0.29963485401115297</v>
      </c>
      <c r="E13" s="17">
        <v>0.234228589508434</v>
      </c>
      <c r="F13" s="17"/>
      <c r="G13" s="17">
        <v>0.26974941297136401</v>
      </c>
      <c r="H13" s="17">
        <v>0.25346639863172898</v>
      </c>
      <c r="I13" s="17">
        <v>0.27227618854282898</v>
      </c>
      <c r="J13" s="17">
        <v>0.27232903555820398</v>
      </c>
      <c r="K13" s="17"/>
      <c r="L13" s="17">
        <v>0.30021908147173898</v>
      </c>
      <c r="M13" s="17">
        <v>0.315466928010325</v>
      </c>
      <c r="N13" s="17">
        <v>0.22741685224869501</v>
      </c>
      <c r="O13" s="17">
        <v>0.211675811645269</v>
      </c>
      <c r="P13" s="17"/>
      <c r="Q13" s="17">
        <v>0.29766180222042998</v>
      </c>
      <c r="R13" s="17">
        <v>0.25162137113958499</v>
      </c>
      <c r="S13" s="17">
        <v>0.28966348870631797</v>
      </c>
      <c r="T13" s="17">
        <v>0.31697759626948302</v>
      </c>
      <c r="U13" s="17">
        <v>0.16061560762684701</v>
      </c>
      <c r="V13" s="17">
        <v>0.228241628551385</v>
      </c>
      <c r="W13" s="17">
        <v>0.244412598230621</v>
      </c>
      <c r="X13" s="17">
        <v>0.26934642440776801</v>
      </c>
      <c r="Y13" s="17">
        <v>0.303579684188717</v>
      </c>
      <c r="Z13" s="17"/>
      <c r="AA13" s="17">
        <v>0.20042190307857799</v>
      </c>
      <c r="AB13" s="17">
        <v>0.17211436353078999</v>
      </c>
      <c r="AC13" s="17">
        <v>0.14975261453708599</v>
      </c>
      <c r="AD13" s="17">
        <v>0.17811123929914099</v>
      </c>
      <c r="AE13" s="17">
        <v>0.26394975152807998</v>
      </c>
      <c r="AF13" s="17">
        <v>0.274261119036463</v>
      </c>
      <c r="AG13" s="17">
        <v>0.21926757728499999</v>
      </c>
      <c r="AH13" s="17">
        <v>0.27234886608175302</v>
      </c>
      <c r="AI13" s="17">
        <v>0.28581859454985797</v>
      </c>
      <c r="AJ13" s="17">
        <v>0.228563673723538</v>
      </c>
      <c r="AK13" s="17">
        <v>0.29793695869008002</v>
      </c>
      <c r="AL13" s="17">
        <v>0.36990711731193598</v>
      </c>
      <c r="AM13" s="17">
        <v>0.29558414802586602</v>
      </c>
      <c r="AN13" s="17">
        <v>0.27937575937584203</v>
      </c>
      <c r="AO13" s="17">
        <v>0.23800690519333001</v>
      </c>
      <c r="AP13" s="17">
        <v>0.342690741250118</v>
      </c>
      <c r="AQ13" s="17"/>
      <c r="AR13" s="17">
        <v>0.247761014053375</v>
      </c>
      <c r="AS13" s="17">
        <v>0.33382538627194203</v>
      </c>
      <c r="AT13" s="17"/>
      <c r="AU13" s="17">
        <v>0.23622358893006801</v>
      </c>
      <c r="AV13" s="17">
        <v>0.28130685461650101</v>
      </c>
      <c r="AW13" s="17"/>
      <c r="AX13" s="17">
        <v>0.18096848843715499</v>
      </c>
      <c r="AY13" s="17">
        <v>0.29042325476695902</v>
      </c>
      <c r="AZ13" s="17"/>
      <c r="BA13" s="17">
        <v>0.294829579450404</v>
      </c>
      <c r="BB13" s="17">
        <v>0.25764217217938601</v>
      </c>
      <c r="BC13" s="17">
        <v>0.23155935409364201</v>
      </c>
      <c r="BD13" s="17"/>
      <c r="BE13" s="17">
        <v>0.31858230367698698</v>
      </c>
      <c r="BF13" s="17">
        <v>0.17195872592921099</v>
      </c>
      <c r="BG13" s="17">
        <v>0.172797032617105</v>
      </c>
    </row>
    <row r="14" spans="2:59" ht="28.8" x14ac:dyDescent="0.3">
      <c r="B14" s="18" t="s">
        <v>76</v>
      </c>
      <c r="C14" s="17">
        <v>0.26412472877191701</v>
      </c>
      <c r="D14" s="17">
        <v>0.35474659058180902</v>
      </c>
      <c r="E14" s="17">
        <v>0.174791799451676</v>
      </c>
      <c r="F14" s="17"/>
      <c r="G14" s="17">
        <v>0.34741701156889498</v>
      </c>
      <c r="H14" s="17">
        <v>0.26408928173218899</v>
      </c>
      <c r="I14" s="17">
        <v>0.23941534691595001</v>
      </c>
      <c r="J14" s="17">
        <v>0.20689299249187601</v>
      </c>
      <c r="K14" s="17"/>
      <c r="L14" s="17">
        <v>0.25619586948654899</v>
      </c>
      <c r="M14" s="17">
        <v>0.27325595120842</v>
      </c>
      <c r="N14" s="17">
        <v>0.30645246971287998</v>
      </c>
      <c r="O14" s="17">
        <v>0.22647366762194801</v>
      </c>
      <c r="P14" s="17"/>
      <c r="Q14" s="17">
        <v>0.25740666286161101</v>
      </c>
      <c r="R14" s="17">
        <v>0.22828642367919</v>
      </c>
      <c r="S14" s="17">
        <v>0.24296072117796</v>
      </c>
      <c r="T14" s="17">
        <v>0.293579683364526</v>
      </c>
      <c r="U14" s="17">
        <v>0.28496599399509298</v>
      </c>
      <c r="V14" s="17">
        <v>0.26791543684312003</v>
      </c>
      <c r="W14" s="17">
        <v>0.27298423470766803</v>
      </c>
      <c r="X14" s="17">
        <v>0.27527869631636798</v>
      </c>
      <c r="Y14" s="17">
        <v>0.27938300148047801</v>
      </c>
      <c r="Z14" s="17"/>
      <c r="AA14" s="17">
        <v>0</v>
      </c>
      <c r="AB14" s="17">
        <v>0.21629346980759701</v>
      </c>
      <c r="AC14" s="17">
        <v>0.22843274169979999</v>
      </c>
      <c r="AD14" s="17">
        <v>0.232332647202529</v>
      </c>
      <c r="AE14" s="17">
        <v>0.264647144958294</v>
      </c>
      <c r="AF14" s="17">
        <v>0.21519833650880801</v>
      </c>
      <c r="AG14" s="17">
        <v>0.30714891410205403</v>
      </c>
      <c r="AH14" s="17">
        <v>0.24615428990437299</v>
      </c>
      <c r="AI14" s="17">
        <v>0.297611792021724</v>
      </c>
      <c r="AJ14" s="17">
        <v>0.28765048639680701</v>
      </c>
      <c r="AK14" s="17">
        <v>0.32968255306793598</v>
      </c>
      <c r="AL14" s="17">
        <v>0.31499422271282901</v>
      </c>
      <c r="AM14" s="17">
        <v>0.27202687134647702</v>
      </c>
      <c r="AN14" s="17">
        <v>0.28312291990069799</v>
      </c>
      <c r="AO14" s="17">
        <v>0.27618849875735602</v>
      </c>
      <c r="AP14" s="17">
        <v>0.22224981993210599</v>
      </c>
      <c r="AQ14" s="17"/>
      <c r="AR14" s="17">
        <v>0.26471866286358797</v>
      </c>
      <c r="AS14" s="17">
        <v>0.26196980056911301</v>
      </c>
      <c r="AT14" s="17"/>
      <c r="AU14" s="17">
        <v>0.24799512547937799</v>
      </c>
      <c r="AV14" s="17">
        <v>0.27327946282822402</v>
      </c>
      <c r="AW14" s="17"/>
      <c r="AX14" s="17">
        <v>0.210458693572489</v>
      </c>
      <c r="AY14" s="17">
        <v>0.279024135287951</v>
      </c>
      <c r="AZ14" s="17"/>
      <c r="BA14" s="17">
        <v>0.25053782628689403</v>
      </c>
      <c r="BB14" s="17">
        <v>0.29533554245836902</v>
      </c>
      <c r="BC14" s="17">
        <v>0.23657831172007801</v>
      </c>
      <c r="BD14" s="17"/>
      <c r="BE14" s="17">
        <v>0.25679321113619502</v>
      </c>
      <c r="BF14" s="17">
        <v>0.305069509847886</v>
      </c>
      <c r="BG14" s="17">
        <v>0.19963255086052301</v>
      </c>
    </row>
    <row r="15" spans="2:59" x14ac:dyDescent="0.3">
      <c r="B15" s="18" t="s">
        <v>77</v>
      </c>
      <c r="C15" s="17">
        <v>0.22969121935359599</v>
      </c>
      <c r="D15" s="17">
        <v>0.23205897176993001</v>
      </c>
      <c r="E15" s="17">
        <v>0.22742635052441801</v>
      </c>
      <c r="F15" s="17"/>
      <c r="G15" s="17">
        <v>0.21494805403478501</v>
      </c>
      <c r="H15" s="17">
        <v>0.25303250822134998</v>
      </c>
      <c r="I15" s="17">
        <v>0.25261357478403701</v>
      </c>
      <c r="J15" s="17">
        <v>0.19175170214853299</v>
      </c>
      <c r="K15" s="17"/>
      <c r="L15" s="17">
        <v>0.21286561449665001</v>
      </c>
      <c r="M15" s="17">
        <v>0.23850427105222799</v>
      </c>
      <c r="N15" s="17">
        <v>0.22607032435784499</v>
      </c>
      <c r="O15" s="17">
        <v>0.24232704376117101</v>
      </c>
      <c r="P15" s="17"/>
      <c r="Q15" s="17">
        <v>0.17394784194649501</v>
      </c>
      <c r="R15" s="17">
        <v>0.27124526979068198</v>
      </c>
      <c r="S15" s="17">
        <v>0.247459848465543</v>
      </c>
      <c r="T15" s="17">
        <v>0.24261227949060399</v>
      </c>
      <c r="U15" s="17">
        <v>0.20538642365792001</v>
      </c>
      <c r="V15" s="17">
        <v>0.213688047971588</v>
      </c>
      <c r="W15" s="17">
        <v>0.24118802958703001</v>
      </c>
      <c r="X15" s="17">
        <v>0.22542603238061801</v>
      </c>
      <c r="Y15" s="17">
        <v>0.244268013473525</v>
      </c>
      <c r="Z15" s="17"/>
      <c r="AA15" s="17">
        <v>0.232294413973721</v>
      </c>
      <c r="AB15" s="17">
        <v>0.25301042357520298</v>
      </c>
      <c r="AC15" s="17">
        <v>0.23704338252448101</v>
      </c>
      <c r="AD15" s="17">
        <v>0.24643504285595799</v>
      </c>
      <c r="AE15" s="17">
        <v>0.26663229273990302</v>
      </c>
      <c r="AF15" s="17">
        <v>0.26170330738564901</v>
      </c>
      <c r="AG15" s="17">
        <v>0.21115224322933299</v>
      </c>
      <c r="AH15" s="17">
        <v>0.220721236552266</v>
      </c>
      <c r="AI15" s="17">
        <v>0.29302402761059398</v>
      </c>
      <c r="AJ15" s="17">
        <v>0.258404622868742</v>
      </c>
      <c r="AK15" s="17">
        <v>0.18940969974209099</v>
      </c>
      <c r="AL15" s="17">
        <v>0.22480957422691</v>
      </c>
      <c r="AM15" s="17">
        <v>0.23380651606466701</v>
      </c>
      <c r="AN15" s="17">
        <v>0.14813384911581901</v>
      </c>
      <c r="AO15" s="17">
        <v>0.265676999228521</v>
      </c>
      <c r="AP15" s="17">
        <v>0.20672700970416799</v>
      </c>
      <c r="AQ15" s="17"/>
      <c r="AR15" s="17">
        <v>0.24935214460691801</v>
      </c>
      <c r="AS15" s="17">
        <v>0.158356903112639</v>
      </c>
      <c r="AT15" s="17"/>
      <c r="AU15" s="17">
        <v>0.236785499722212</v>
      </c>
      <c r="AV15" s="17">
        <v>0.227455523123646</v>
      </c>
      <c r="AW15" s="17"/>
      <c r="AX15" s="17">
        <v>0.22847510083303299</v>
      </c>
      <c r="AY15" s="17">
        <v>0.227834959424876</v>
      </c>
      <c r="AZ15" s="17"/>
      <c r="BA15" s="17">
        <v>0.205181588079827</v>
      </c>
      <c r="BB15" s="17">
        <v>0.228261919720715</v>
      </c>
      <c r="BC15" s="17">
        <v>0.27422002571098397</v>
      </c>
      <c r="BD15" s="17"/>
      <c r="BE15" s="17">
        <v>0.210472476116776</v>
      </c>
      <c r="BF15" s="17">
        <v>0.27698354562101501</v>
      </c>
      <c r="BG15" s="17">
        <v>0.228929064587787</v>
      </c>
    </row>
    <row r="16" spans="2:59" ht="28.8" x14ac:dyDescent="0.3">
      <c r="B16" s="18" t="s">
        <v>78</v>
      </c>
      <c r="C16" s="17">
        <v>0.16596712108690301</v>
      </c>
      <c r="D16" s="17">
        <v>8.98097043160722E-2</v>
      </c>
      <c r="E16" s="17">
        <v>0.24072749889525499</v>
      </c>
      <c r="F16" s="17"/>
      <c r="G16" s="17">
        <v>0.21952870122690299</v>
      </c>
      <c r="H16" s="17">
        <v>0.15161176116410799</v>
      </c>
      <c r="I16" s="17">
        <v>0.158472768755723</v>
      </c>
      <c r="J16" s="17">
        <v>0.137324094750916</v>
      </c>
      <c r="K16" s="17"/>
      <c r="L16" s="17">
        <v>0.149497578866334</v>
      </c>
      <c r="M16" s="17">
        <v>0.17178284629102</v>
      </c>
      <c r="N16" s="17">
        <v>0.15406043133525199</v>
      </c>
      <c r="O16" s="17">
        <v>0.18849438606242899</v>
      </c>
      <c r="P16" s="17"/>
      <c r="Q16" s="17">
        <v>0.158009374024451</v>
      </c>
      <c r="R16" s="17">
        <v>0.17865696760198099</v>
      </c>
      <c r="S16" s="17">
        <v>0.19311625199878499</v>
      </c>
      <c r="T16" s="17">
        <v>0.14876548641413001</v>
      </c>
      <c r="U16" s="17">
        <v>0.23244655157887001</v>
      </c>
      <c r="V16" s="17">
        <v>0.11887039646549399</v>
      </c>
      <c r="W16" s="17">
        <v>0.17777131939011001</v>
      </c>
      <c r="X16" s="17">
        <v>0.21941154997482501</v>
      </c>
      <c r="Y16" s="17">
        <v>0.11435045226375699</v>
      </c>
      <c r="Z16" s="17"/>
      <c r="AA16" s="17">
        <v>0.213634292530096</v>
      </c>
      <c r="AB16" s="17">
        <v>9.1830661659359394E-2</v>
      </c>
      <c r="AC16" s="17">
        <v>0.30423486430487501</v>
      </c>
      <c r="AD16" s="17">
        <v>0.19341426943498799</v>
      </c>
      <c r="AE16" s="17">
        <v>0.26455025169211399</v>
      </c>
      <c r="AF16" s="17">
        <v>0.18009462122693001</v>
      </c>
      <c r="AG16" s="17">
        <v>0.14609539534826699</v>
      </c>
      <c r="AH16" s="17">
        <v>0.17028633491145601</v>
      </c>
      <c r="AI16" s="17">
        <v>0.11349821702753</v>
      </c>
      <c r="AJ16" s="17">
        <v>0.121972157629624</v>
      </c>
      <c r="AK16" s="17">
        <v>0.20104977441989499</v>
      </c>
      <c r="AL16" s="17">
        <v>0.11825291554352101</v>
      </c>
      <c r="AM16" s="17">
        <v>0.12508915750202401</v>
      </c>
      <c r="AN16" s="17">
        <v>0.15980309013331101</v>
      </c>
      <c r="AO16" s="17">
        <v>0.111661596101485</v>
      </c>
      <c r="AP16" s="17">
        <v>0.152022827121153</v>
      </c>
      <c r="AQ16" s="17"/>
      <c r="AR16" s="17">
        <v>0.170612656926004</v>
      </c>
      <c r="AS16" s="17">
        <v>0.14911205865289401</v>
      </c>
      <c r="AT16" s="17"/>
      <c r="AU16" s="17">
        <v>0.18609828369210599</v>
      </c>
      <c r="AV16" s="17">
        <v>0.157141722335607</v>
      </c>
      <c r="AW16" s="17"/>
      <c r="AX16" s="17">
        <v>0.15724191491036599</v>
      </c>
      <c r="AY16" s="17">
        <v>0.166621436528752</v>
      </c>
      <c r="AZ16" s="17"/>
      <c r="BA16" s="17">
        <v>0.147128558345789</v>
      </c>
      <c r="BB16" s="17">
        <v>0.15960246302362499</v>
      </c>
      <c r="BC16" s="17">
        <v>0.20878732366633901</v>
      </c>
      <c r="BD16" s="17"/>
      <c r="BE16" s="17">
        <v>0.13350144025193</v>
      </c>
      <c r="BF16" s="17">
        <v>0.196927821702475</v>
      </c>
      <c r="BG16" s="17">
        <v>0.30183162316582601</v>
      </c>
    </row>
    <row r="17" spans="2:59" x14ac:dyDescent="0.3">
      <c r="B17" s="18" t="s">
        <v>79</v>
      </c>
      <c r="C17" s="17">
        <v>0.12040683174858099</v>
      </c>
      <c r="D17" s="17">
        <v>0.13855621075518401</v>
      </c>
      <c r="E17" s="17">
        <v>0.10278545744421801</v>
      </c>
      <c r="F17" s="17"/>
      <c r="G17" s="17">
        <v>9.6627282325050606E-2</v>
      </c>
      <c r="H17" s="17">
        <v>0.17036892471968701</v>
      </c>
      <c r="I17" s="17">
        <v>0.12419595205525499</v>
      </c>
      <c r="J17" s="17">
        <v>8.4486080025061902E-2</v>
      </c>
      <c r="K17" s="17"/>
      <c r="L17" s="17">
        <v>0.12744323773848101</v>
      </c>
      <c r="M17" s="17">
        <v>0.125417271566134</v>
      </c>
      <c r="N17" s="17">
        <v>0.119379694842811</v>
      </c>
      <c r="O17" s="17">
        <v>0.108765443701425</v>
      </c>
      <c r="P17" s="17"/>
      <c r="Q17" s="17">
        <v>8.4264665594438903E-2</v>
      </c>
      <c r="R17" s="17">
        <v>0.123563998173706</v>
      </c>
      <c r="S17" s="17">
        <v>0.101452042023901</v>
      </c>
      <c r="T17" s="17">
        <v>0.11700476519262799</v>
      </c>
      <c r="U17" s="17">
        <v>0.17044293434367599</v>
      </c>
      <c r="V17" s="17">
        <v>0.148336484377283</v>
      </c>
      <c r="W17" s="17">
        <v>8.8980150795370305E-2</v>
      </c>
      <c r="X17" s="17">
        <v>8.2224789835634304E-2</v>
      </c>
      <c r="Y17" s="17">
        <v>0.161056799644653</v>
      </c>
      <c r="Z17" s="17"/>
      <c r="AA17" s="17">
        <v>0</v>
      </c>
      <c r="AB17" s="17">
        <v>4.5750235310159003E-2</v>
      </c>
      <c r="AC17" s="17">
        <v>0.138550767840666</v>
      </c>
      <c r="AD17" s="17">
        <v>0.13693300935307001</v>
      </c>
      <c r="AE17" s="17">
        <v>8.0418064387815999E-2</v>
      </c>
      <c r="AF17" s="17">
        <v>0.13176365637104301</v>
      </c>
      <c r="AG17" s="17">
        <v>0.114855541485819</v>
      </c>
      <c r="AH17" s="17">
        <v>5.7613994810915503E-2</v>
      </c>
      <c r="AI17" s="17">
        <v>0.160972163603603</v>
      </c>
      <c r="AJ17" s="17">
        <v>0.10254724161190699</v>
      </c>
      <c r="AK17" s="17">
        <v>0.13534208306128001</v>
      </c>
      <c r="AL17" s="17">
        <v>0.10914846321193999</v>
      </c>
      <c r="AM17" s="17">
        <v>0.14669794143204201</v>
      </c>
      <c r="AN17" s="17">
        <v>0.21447413978115701</v>
      </c>
      <c r="AO17" s="17">
        <v>0.18358358446671499</v>
      </c>
      <c r="AP17" s="17">
        <v>8.0322137010265096E-2</v>
      </c>
      <c r="AQ17" s="17"/>
      <c r="AR17" s="17">
        <v>0.127320321295157</v>
      </c>
      <c r="AS17" s="17">
        <v>9.5323116547505096E-2</v>
      </c>
      <c r="AT17" s="17"/>
      <c r="AU17" s="17">
        <v>9.1858958225099499E-2</v>
      </c>
      <c r="AV17" s="17">
        <v>0.13353920989608301</v>
      </c>
      <c r="AW17" s="17"/>
      <c r="AX17" s="17">
        <v>0.10604471656031</v>
      </c>
      <c r="AY17" s="17">
        <v>0.124984519265357</v>
      </c>
      <c r="AZ17" s="17"/>
      <c r="BA17" s="17">
        <v>0.113412313836108</v>
      </c>
      <c r="BB17" s="17">
        <v>0.13639839748126001</v>
      </c>
      <c r="BC17" s="17">
        <v>0.106349549180397</v>
      </c>
      <c r="BD17" s="17"/>
      <c r="BE17" s="17">
        <v>0.12506523125038799</v>
      </c>
      <c r="BF17" s="17">
        <v>0.120019937063613</v>
      </c>
      <c r="BG17" s="17">
        <v>8.9543966079765794E-2</v>
      </c>
    </row>
    <row r="18" spans="2:59" ht="43.2" x14ac:dyDescent="0.3">
      <c r="B18" s="18" t="s">
        <v>80</v>
      </c>
      <c r="C18" s="17">
        <v>0.10556162108961401</v>
      </c>
      <c r="D18" s="17">
        <v>8.3773435564507795E-2</v>
      </c>
      <c r="E18" s="17">
        <v>0.12771573472029699</v>
      </c>
      <c r="F18" s="17"/>
      <c r="G18" s="17">
        <v>4.2171354893541797E-2</v>
      </c>
      <c r="H18" s="17">
        <v>8.2586982238278095E-2</v>
      </c>
      <c r="I18" s="17">
        <v>0.133020903046699</v>
      </c>
      <c r="J18" s="17">
        <v>0.16459091914140001</v>
      </c>
      <c r="K18" s="17"/>
      <c r="L18" s="17">
        <v>0.117024512663914</v>
      </c>
      <c r="M18" s="17">
        <v>0.105518513032917</v>
      </c>
      <c r="N18" s="17">
        <v>9.7246716890830698E-2</v>
      </c>
      <c r="O18" s="17">
        <v>0.100777609072479</v>
      </c>
      <c r="P18" s="17"/>
      <c r="Q18" s="17">
        <v>0.113475602043158</v>
      </c>
      <c r="R18" s="17">
        <v>0.109687475127642</v>
      </c>
      <c r="S18" s="17">
        <v>9.1322182915839295E-2</v>
      </c>
      <c r="T18" s="17">
        <v>8.2947491536482204E-2</v>
      </c>
      <c r="U18" s="17">
        <v>0.104536410833872</v>
      </c>
      <c r="V18" s="17">
        <v>0.12889314229733301</v>
      </c>
      <c r="W18" s="17">
        <v>9.7128062553359304E-2</v>
      </c>
      <c r="X18" s="17">
        <v>9.3016243491619605E-2</v>
      </c>
      <c r="Y18" s="17">
        <v>0.11493782261673199</v>
      </c>
      <c r="Z18" s="17"/>
      <c r="AA18" s="17">
        <v>0.38034820391081098</v>
      </c>
      <c r="AB18" s="17">
        <v>8.4934369422564299E-2</v>
      </c>
      <c r="AC18" s="17">
        <v>8.0239949308276701E-2</v>
      </c>
      <c r="AD18" s="17">
        <v>6.0569615662847499E-2</v>
      </c>
      <c r="AE18" s="17">
        <v>5.2045772354321201E-2</v>
      </c>
      <c r="AF18" s="17">
        <v>0.114527110084975</v>
      </c>
      <c r="AG18" s="17">
        <v>7.9830373524708106E-2</v>
      </c>
      <c r="AH18" s="17">
        <v>0.12141866717198101</v>
      </c>
      <c r="AI18" s="17">
        <v>0.13023598886460999</v>
      </c>
      <c r="AJ18" s="17">
        <v>0.15044282228754699</v>
      </c>
      <c r="AK18" s="17">
        <v>0.106993373520248</v>
      </c>
      <c r="AL18" s="17">
        <v>6.9769267757706394E-2</v>
      </c>
      <c r="AM18" s="17">
        <v>7.5032476213813107E-2</v>
      </c>
      <c r="AN18" s="17">
        <v>7.7261109233572406E-2</v>
      </c>
      <c r="AO18" s="17">
        <v>0.14109261231301001</v>
      </c>
      <c r="AP18" s="17">
        <v>0.133193002117766</v>
      </c>
      <c r="AQ18" s="17"/>
      <c r="AR18" s="17">
        <v>9.5853527951325304E-2</v>
      </c>
      <c r="AS18" s="17">
        <v>0.14078479482638201</v>
      </c>
      <c r="AT18" s="17"/>
      <c r="AU18" s="17">
        <v>0.107996924260234</v>
      </c>
      <c r="AV18" s="17">
        <v>0.10255365347230699</v>
      </c>
      <c r="AW18" s="17"/>
      <c r="AX18" s="17">
        <v>0.13580056103301899</v>
      </c>
      <c r="AY18" s="17">
        <v>9.6256564136095096E-2</v>
      </c>
      <c r="AZ18" s="17"/>
      <c r="BA18" s="17">
        <v>0.12849658920392301</v>
      </c>
      <c r="BB18" s="17">
        <v>9.1252132376789793E-2</v>
      </c>
      <c r="BC18" s="17">
        <v>8.9430366958562602E-2</v>
      </c>
      <c r="BD18" s="17"/>
      <c r="BE18" s="17">
        <v>0.100012789127341</v>
      </c>
      <c r="BF18" s="17">
        <v>0.113657583674484</v>
      </c>
      <c r="BG18" s="17">
        <v>0.12092188893138001</v>
      </c>
    </row>
    <row r="19" spans="2:59" ht="28.8" x14ac:dyDescent="0.3">
      <c r="B19" s="18" t="s">
        <v>81</v>
      </c>
      <c r="C19" s="17">
        <v>9.9617226553742694E-2</v>
      </c>
      <c r="D19" s="17">
        <v>7.8192490425485497E-2</v>
      </c>
      <c r="E19" s="17">
        <v>0.121385063408478</v>
      </c>
      <c r="F19" s="17"/>
      <c r="G19" s="17">
        <v>0.1122897120616</v>
      </c>
      <c r="H19" s="17">
        <v>0.124569311614714</v>
      </c>
      <c r="I19" s="17">
        <v>0.106247834105571</v>
      </c>
      <c r="J19" s="17">
        <v>5.34835518151284E-2</v>
      </c>
      <c r="K19" s="17"/>
      <c r="L19" s="17">
        <v>0.11944031312438499</v>
      </c>
      <c r="M19" s="17">
        <v>0.10642975131040699</v>
      </c>
      <c r="N19" s="17">
        <v>8.9475180853865202E-2</v>
      </c>
      <c r="O19" s="17">
        <v>8.0300773202172507E-2</v>
      </c>
      <c r="P19" s="17"/>
      <c r="Q19" s="17">
        <v>0.116975414120883</v>
      </c>
      <c r="R19" s="17">
        <v>0.134904153688789</v>
      </c>
      <c r="S19" s="17">
        <v>8.0886017124838602E-2</v>
      </c>
      <c r="T19" s="17">
        <v>4.7703892164091502E-2</v>
      </c>
      <c r="U19" s="17">
        <v>0.137536248571384</v>
      </c>
      <c r="V19" s="17">
        <v>9.9958657848490506E-2</v>
      </c>
      <c r="W19" s="17">
        <v>8.7810478998240599E-2</v>
      </c>
      <c r="X19" s="17">
        <v>8.8971183576110002E-2</v>
      </c>
      <c r="Y19" s="17">
        <v>7.9888354335954204E-2</v>
      </c>
      <c r="Z19" s="17"/>
      <c r="AA19" s="17">
        <v>0</v>
      </c>
      <c r="AB19" s="17">
        <v>5.6253803674269201E-2</v>
      </c>
      <c r="AC19" s="17">
        <v>0.13094541228048601</v>
      </c>
      <c r="AD19" s="17">
        <v>7.7903678869227305E-2</v>
      </c>
      <c r="AE19" s="17">
        <v>7.6446061098060195E-2</v>
      </c>
      <c r="AF19" s="17">
        <v>8.2433592488070001E-2</v>
      </c>
      <c r="AG19" s="17">
        <v>0.15350036128118899</v>
      </c>
      <c r="AH19" s="17">
        <v>8.4284009617930603E-2</v>
      </c>
      <c r="AI19" s="17">
        <v>0.11394199941741</v>
      </c>
      <c r="AJ19" s="17">
        <v>8.5539247342868802E-2</v>
      </c>
      <c r="AK19" s="17">
        <v>0.101386175096149</v>
      </c>
      <c r="AL19" s="17">
        <v>9.4313777636173296E-2</v>
      </c>
      <c r="AM19" s="17">
        <v>8.8746735065186697E-2</v>
      </c>
      <c r="AN19" s="17">
        <v>9.98658205005266E-2</v>
      </c>
      <c r="AO19" s="17">
        <v>0.11244092745300199</v>
      </c>
      <c r="AP19" s="17">
        <v>0.11906895256489</v>
      </c>
      <c r="AQ19" s="17"/>
      <c r="AR19" s="17">
        <v>9.9929356382161799E-2</v>
      </c>
      <c r="AS19" s="17">
        <v>9.8484748422535698E-2</v>
      </c>
      <c r="AT19" s="17"/>
      <c r="AU19" s="17">
        <v>9.4449931332830805E-2</v>
      </c>
      <c r="AV19" s="17">
        <v>9.9642283810243606E-2</v>
      </c>
      <c r="AW19" s="17"/>
      <c r="AX19" s="17">
        <v>7.3927241486209605E-2</v>
      </c>
      <c r="AY19" s="17">
        <v>0.105652546827393</v>
      </c>
      <c r="AZ19" s="17"/>
      <c r="BA19" s="17">
        <v>0.109108594179694</v>
      </c>
      <c r="BB19" s="17">
        <v>8.9687926571228205E-2</v>
      </c>
      <c r="BC19" s="17">
        <v>9.9481939354136795E-2</v>
      </c>
      <c r="BD19" s="17"/>
      <c r="BE19" s="17">
        <v>9.8913104239287897E-2</v>
      </c>
      <c r="BF19" s="17">
        <v>0.105732050969994</v>
      </c>
      <c r="BG19" s="17">
        <v>8.7305715996470398E-2</v>
      </c>
    </row>
    <row r="20" spans="2:59" ht="28.8" x14ac:dyDescent="0.3">
      <c r="B20" s="18" t="s">
        <v>82</v>
      </c>
      <c r="C20" s="17">
        <v>3.5644276364389403E-2</v>
      </c>
      <c r="D20" s="17">
        <v>2.7279342535485598E-2</v>
      </c>
      <c r="E20" s="17">
        <v>4.4130178059417602E-2</v>
      </c>
      <c r="F20" s="17"/>
      <c r="G20" s="17">
        <v>1.8065617815430399E-2</v>
      </c>
      <c r="H20" s="17">
        <v>4.7345203515712898E-2</v>
      </c>
      <c r="I20" s="17">
        <v>5.0525061432431698E-2</v>
      </c>
      <c r="J20" s="17">
        <v>2.28512242406416E-2</v>
      </c>
      <c r="K20" s="17"/>
      <c r="L20" s="17">
        <v>3.5942001541032699E-2</v>
      </c>
      <c r="M20" s="17">
        <v>3.1108327180674501E-2</v>
      </c>
      <c r="N20" s="17">
        <v>3.7541198844132699E-2</v>
      </c>
      <c r="O20" s="17">
        <v>3.84336406472187E-2</v>
      </c>
      <c r="P20" s="17"/>
      <c r="Q20" s="17">
        <v>4.69292541542317E-2</v>
      </c>
      <c r="R20" s="17">
        <v>3.8625978847339502E-2</v>
      </c>
      <c r="S20" s="17">
        <v>4.79989485804845E-2</v>
      </c>
      <c r="T20" s="17">
        <v>2.2232046972570901E-2</v>
      </c>
      <c r="U20" s="17">
        <v>3.9092138781241501E-2</v>
      </c>
      <c r="V20" s="17">
        <v>2.7238835796530698E-2</v>
      </c>
      <c r="W20" s="17">
        <v>4.7236182300061498E-2</v>
      </c>
      <c r="X20" s="17">
        <v>1.5537938316750001E-2</v>
      </c>
      <c r="Y20" s="17">
        <v>2.2869490973093799E-2</v>
      </c>
      <c r="Z20" s="17"/>
      <c r="AA20" s="17">
        <v>0</v>
      </c>
      <c r="AB20" s="17">
        <v>3.6581345028355597E-2</v>
      </c>
      <c r="AC20" s="17">
        <v>1.6893590394544199E-2</v>
      </c>
      <c r="AD20" s="17">
        <v>1.6410101040802601E-2</v>
      </c>
      <c r="AE20" s="17">
        <v>4.32381418890928E-2</v>
      </c>
      <c r="AF20" s="17">
        <v>4.0515960417226202E-2</v>
      </c>
      <c r="AG20" s="17">
        <v>2.2965737463257498E-2</v>
      </c>
      <c r="AH20" s="17">
        <v>1.8694946813855098E-2</v>
      </c>
      <c r="AI20" s="17">
        <v>3.8187556123936803E-2</v>
      </c>
      <c r="AJ20" s="17">
        <v>4.4870688967225E-2</v>
      </c>
      <c r="AK20" s="17">
        <v>2.15277404947588E-2</v>
      </c>
      <c r="AL20" s="17">
        <v>2.9656599688324198E-2</v>
      </c>
      <c r="AM20" s="17">
        <v>7.84507658776884E-2</v>
      </c>
      <c r="AN20" s="17">
        <v>3.5973265908699197E-2</v>
      </c>
      <c r="AO20" s="17">
        <v>5.59527685801781E-2</v>
      </c>
      <c r="AP20" s="17">
        <v>5.2387606627645897E-2</v>
      </c>
      <c r="AQ20" s="17"/>
      <c r="AR20" s="17">
        <v>3.4669791271334502E-2</v>
      </c>
      <c r="AS20" s="17">
        <v>3.9179930302564697E-2</v>
      </c>
      <c r="AT20" s="17"/>
      <c r="AU20" s="17">
        <v>3.3404848123282899E-2</v>
      </c>
      <c r="AV20" s="17">
        <v>3.7447221317813098E-2</v>
      </c>
      <c r="AW20" s="17"/>
      <c r="AX20" s="17">
        <v>4.3177391362658801E-2</v>
      </c>
      <c r="AY20" s="17">
        <v>3.4418615324980299E-2</v>
      </c>
      <c r="AZ20" s="17"/>
      <c r="BA20" s="17">
        <v>3.8055247427232403E-2</v>
      </c>
      <c r="BB20" s="17">
        <v>4.1854636611897901E-2</v>
      </c>
      <c r="BC20" s="17">
        <v>2.13578578487909E-2</v>
      </c>
      <c r="BD20" s="17"/>
      <c r="BE20" s="17">
        <v>2.7742396627129299E-2</v>
      </c>
      <c r="BF20" s="17">
        <v>5.1601838198290201E-2</v>
      </c>
      <c r="BG20" s="17">
        <v>4.5105022795758599E-2</v>
      </c>
    </row>
    <row r="21" spans="2:59" x14ac:dyDescent="0.3">
      <c r="B21" s="18" t="s">
        <v>83</v>
      </c>
      <c r="C21" s="17">
        <v>4.6112002299453503E-3</v>
      </c>
      <c r="D21" s="17">
        <v>4.4398836783292499E-3</v>
      </c>
      <c r="E21" s="17">
        <v>4.8005090447255597E-3</v>
      </c>
      <c r="F21" s="17"/>
      <c r="G21" s="17">
        <v>1.9901274261023699E-3</v>
      </c>
      <c r="H21" s="17">
        <v>0</v>
      </c>
      <c r="I21" s="17">
        <v>4.4906584787089204E-3</v>
      </c>
      <c r="J21" s="17">
        <v>1.23757347662657E-2</v>
      </c>
      <c r="K21" s="17"/>
      <c r="L21" s="17">
        <v>2.5107177188980301E-3</v>
      </c>
      <c r="M21" s="17">
        <v>3.6849770591440198E-3</v>
      </c>
      <c r="N21" s="17">
        <v>1.0897028204224101E-2</v>
      </c>
      <c r="O21" s="17">
        <v>2.3146338112407399E-3</v>
      </c>
      <c r="P21" s="17"/>
      <c r="Q21" s="17">
        <v>0</v>
      </c>
      <c r="R21" s="17">
        <v>0</v>
      </c>
      <c r="S21" s="17">
        <v>0</v>
      </c>
      <c r="T21" s="17">
        <v>0</v>
      </c>
      <c r="U21" s="17">
        <v>1.50301772039404E-2</v>
      </c>
      <c r="V21" s="17">
        <v>7.7394193925482899E-3</v>
      </c>
      <c r="W21" s="17">
        <v>1.9142185902313799E-2</v>
      </c>
      <c r="X21" s="17">
        <v>0</v>
      </c>
      <c r="Y21" s="17">
        <v>4.3688338714751498E-3</v>
      </c>
      <c r="Z21" s="17"/>
      <c r="AA21" s="17">
        <v>0</v>
      </c>
      <c r="AB21" s="17">
        <v>0</v>
      </c>
      <c r="AC21" s="17">
        <v>0</v>
      </c>
      <c r="AD21" s="17">
        <v>2.7815121845428701E-2</v>
      </c>
      <c r="AE21" s="17">
        <v>0</v>
      </c>
      <c r="AF21" s="17">
        <v>0</v>
      </c>
      <c r="AG21" s="17">
        <v>1.1624049435527899E-2</v>
      </c>
      <c r="AH21" s="17">
        <v>7.1811718282055901E-3</v>
      </c>
      <c r="AI21" s="17">
        <v>0</v>
      </c>
      <c r="AJ21" s="17">
        <v>2.12539210633855E-2</v>
      </c>
      <c r="AK21" s="17">
        <v>0</v>
      </c>
      <c r="AL21" s="17">
        <v>0</v>
      </c>
      <c r="AM21" s="17">
        <v>0</v>
      </c>
      <c r="AN21" s="17">
        <v>0</v>
      </c>
      <c r="AO21" s="17">
        <v>2.7717036037845501E-3</v>
      </c>
      <c r="AP21" s="17">
        <v>0</v>
      </c>
      <c r="AQ21" s="17"/>
      <c r="AR21" s="17">
        <v>5.03308383513863E-3</v>
      </c>
      <c r="AS21" s="17">
        <v>3.0805103909894E-3</v>
      </c>
      <c r="AT21" s="17"/>
      <c r="AU21" s="17">
        <v>0</v>
      </c>
      <c r="AV21" s="17">
        <v>4.8589570716510598E-3</v>
      </c>
      <c r="AW21" s="17"/>
      <c r="AX21" s="17">
        <v>9.5082353970636201E-3</v>
      </c>
      <c r="AY21" s="17">
        <v>3.5023778720095198E-3</v>
      </c>
      <c r="AZ21" s="17"/>
      <c r="BA21" s="17">
        <v>5.1345081387250803E-3</v>
      </c>
      <c r="BB21" s="17">
        <v>3.3199310793361999E-3</v>
      </c>
      <c r="BC21" s="17">
        <v>5.8176904930793399E-3</v>
      </c>
      <c r="BD21" s="17"/>
      <c r="BE21" s="17">
        <v>4.6273677790276699E-3</v>
      </c>
      <c r="BF21" s="17">
        <v>2.9450728544597798E-3</v>
      </c>
      <c r="BG21" s="17">
        <v>9.1706245556673997E-3</v>
      </c>
    </row>
    <row r="22" spans="2:59" x14ac:dyDescent="0.3">
      <c r="B22" s="18" t="s">
        <v>84</v>
      </c>
      <c r="C22" s="19">
        <v>1.51163792106776E-2</v>
      </c>
      <c r="D22" s="19">
        <v>1.4061238261734501E-2</v>
      </c>
      <c r="E22" s="19">
        <v>1.6229232626521699E-2</v>
      </c>
      <c r="F22" s="19"/>
      <c r="G22" s="19">
        <v>5.0250559400241302E-3</v>
      </c>
      <c r="H22" s="19">
        <v>3.9992710980454897E-3</v>
      </c>
      <c r="I22" s="19">
        <v>1.9605020798809901E-2</v>
      </c>
      <c r="J22" s="19">
        <v>3.2440871664879398E-2</v>
      </c>
      <c r="K22" s="19"/>
      <c r="L22" s="19">
        <v>5.6199308150103704E-3</v>
      </c>
      <c r="M22" s="19">
        <v>1.6332163967921899E-2</v>
      </c>
      <c r="N22" s="19">
        <v>3.0443269858164899E-2</v>
      </c>
      <c r="O22" s="19">
        <v>1.06341349918199E-2</v>
      </c>
      <c r="P22" s="19"/>
      <c r="Q22" s="19">
        <v>1.23055978912643E-2</v>
      </c>
      <c r="R22" s="19">
        <v>2.6165634655234599E-2</v>
      </c>
      <c r="S22" s="19">
        <v>9.4898848579212901E-3</v>
      </c>
      <c r="T22" s="19">
        <v>1.8681863446153399E-2</v>
      </c>
      <c r="U22" s="19">
        <v>2.58377794719248E-2</v>
      </c>
      <c r="V22" s="19">
        <v>1.2080081206978399E-2</v>
      </c>
      <c r="W22" s="19">
        <v>0</v>
      </c>
      <c r="X22" s="19">
        <v>0</v>
      </c>
      <c r="Y22" s="19">
        <v>1.8631951586362501E-2</v>
      </c>
      <c r="Z22" s="19"/>
      <c r="AA22" s="19">
        <v>0.128461318367323</v>
      </c>
      <c r="AB22" s="19">
        <v>1.3843856191029799E-2</v>
      </c>
      <c r="AC22" s="19">
        <v>1.0063853823943199E-2</v>
      </c>
      <c r="AD22" s="19">
        <v>0</v>
      </c>
      <c r="AE22" s="19">
        <v>2.6900333190991901E-2</v>
      </c>
      <c r="AF22" s="19">
        <v>2.22832481320741E-2</v>
      </c>
      <c r="AG22" s="19">
        <v>0</v>
      </c>
      <c r="AH22" s="19">
        <v>2.2927948702385102E-2</v>
      </c>
      <c r="AI22" s="19">
        <v>0</v>
      </c>
      <c r="AJ22" s="19">
        <v>1.34920392903842E-2</v>
      </c>
      <c r="AK22" s="19">
        <v>1.8593544029768299E-2</v>
      </c>
      <c r="AL22" s="19">
        <v>2.2535545000506502E-2</v>
      </c>
      <c r="AM22" s="19">
        <v>0</v>
      </c>
      <c r="AN22" s="19">
        <v>1.3568010733864801E-2</v>
      </c>
      <c r="AO22" s="19">
        <v>0</v>
      </c>
      <c r="AP22" s="19">
        <v>0</v>
      </c>
      <c r="AQ22" s="19"/>
      <c r="AR22" s="19">
        <v>1.7080764940194899E-2</v>
      </c>
      <c r="AS22" s="19">
        <v>7.9891402306639901E-3</v>
      </c>
      <c r="AT22" s="19"/>
      <c r="AU22" s="19">
        <v>1.1990296704466601E-2</v>
      </c>
      <c r="AV22" s="19">
        <v>1.6886768191385699E-2</v>
      </c>
      <c r="AW22" s="19"/>
      <c r="AX22" s="19">
        <v>1.6145436585855901E-2</v>
      </c>
      <c r="AY22" s="19">
        <v>1.4030316598734299E-2</v>
      </c>
      <c r="AZ22" s="19"/>
      <c r="BA22" s="19">
        <v>7.4415964101249002E-3</v>
      </c>
      <c r="BB22" s="19">
        <v>2.51235240151505E-2</v>
      </c>
      <c r="BC22" s="19">
        <v>1.1997162559928699E-2</v>
      </c>
      <c r="BD22" s="19"/>
      <c r="BE22" s="19">
        <v>6.5851867603239599E-3</v>
      </c>
      <c r="BF22" s="19">
        <v>2.4715543570689998E-2</v>
      </c>
      <c r="BG22" s="19">
        <v>4.6716107991196798E-2</v>
      </c>
    </row>
    <row r="23" spans="2:59" x14ac:dyDescent="0.3">
      <c r="B23" s="16"/>
    </row>
    <row r="24" spans="2:59" x14ac:dyDescent="0.3">
      <c r="B24" t="s">
        <v>87</v>
      </c>
    </row>
    <row r="25" spans="2:59" x14ac:dyDescent="0.3">
      <c r="B25" t="s">
        <v>88</v>
      </c>
    </row>
    <row r="27" spans="2:59" x14ac:dyDescent="0.3">
      <c r="B2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G15"/>
  <sheetViews>
    <sheetView showGridLines="0" topLeftCell="A6" workbookViewId="0">
      <pane xSplit="2" topLeftCell="C1" activePane="topRight" state="frozen"/>
      <selection pane="topRight" activeCell="B15" sqref="B15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91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89</v>
      </c>
      <c r="C9" s="17">
        <v>0</v>
      </c>
      <c r="D9" s="17">
        <v>0</v>
      </c>
      <c r="E9" s="17">
        <v>0</v>
      </c>
      <c r="F9" s="17"/>
      <c r="G9" s="17">
        <v>0</v>
      </c>
      <c r="H9" s="17">
        <v>0</v>
      </c>
      <c r="I9" s="17">
        <v>0</v>
      </c>
      <c r="J9" s="17">
        <v>0</v>
      </c>
      <c r="K9" s="17"/>
      <c r="L9" s="17">
        <v>0</v>
      </c>
      <c r="M9" s="17">
        <v>0</v>
      </c>
      <c r="N9" s="17">
        <v>0</v>
      </c>
      <c r="O9" s="17">
        <v>0</v>
      </c>
      <c r="P9" s="17"/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/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/>
      <c r="AR9" s="17">
        <v>0</v>
      </c>
      <c r="AS9" s="17">
        <v>0</v>
      </c>
      <c r="AT9" s="17"/>
      <c r="AU9" s="17">
        <v>0</v>
      </c>
      <c r="AV9" s="17">
        <v>0</v>
      </c>
      <c r="AW9" s="17"/>
      <c r="AX9" s="17">
        <v>0</v>
      </c>
      <c r="AY9" s="17">
        <v>0</v>
      </c>
      <c r="AZ9" s="17"/>
      <c r="BA9" s="17">
        <v>0</v>
      </c>
      <c r="BB9" s="17">
        <v>0</v>
      </c>
      <c r="BC9" s="17">
        <v>0</v>
      </c>
      <c r="BD9" s="17"/>
      <c r="BE9" s="17">
        <v>0</v>
      </c>
      <c r="BF9" s="17">
        <v>0</v>
      </c>
      <c r="BG9" s="17">
        <v>0</v>
      </c>
    </row>
    <row r="10" spans="2:59" x14ac:dyDescent="0.3">
      <c r="B10" s="18" t="s">
        <v>90</v>
      </c>
      <c r="C10" s="19">
        <v>2.7268297513546001E-2</v>
      </c>
      <c r="D10" s="19">
        <v>2.51613193643783E-2</v>
      </c>
      <c r="E10" s="19">
        <v>2.9478858869128301E-2</v>
      </c>
      <c r="F10" s="19"/>
      <c r="G10" s="19">
        <v>9.9099187899103491E-3</v>
      </c>
      <c r="H10" s="19">
        <v>1.16807436235943E-2</v>
      </c>
      <c r="I10" s="19">
        <v>2.97209785497894E-2</v>
      </c>
      <c r="J10" s="19">
        <v>5.8972315387782998E-2</v>
      </c>
      <c r="K10" s="19"/>
      <c r="L10" s="19">
        <v>1.5828999776721E-2</v>
      </c>
      <c r="M10" s="19">
        <v>2.2094435968749101E-2</v>
      </c>
      <c r="N10" s="19">
        <v>4.8923591488631402E-2</v>
      </c>
      <c r="O10" s="19">
        <v>2.5968206654294401E-2</v>
      </c>
      <c r="P10" s="19"/>
      <c r="Q10" s="19">
        <v>3.03060180167617E-2</v>
      </c>
      <c r="R10" s="19">
        <v>3.37229202399471E-2</v>
      </c>
      <c r="S10" s="19">
        <v>9.4898848579212901E-3</v>
      </c>
      <c r="T10" s="19">
        <v>2.3582363100903801E-2</v>
      </c>
      <c r="U10" s="19">
        <v>4.0867956675865201E-2</v>
      </c>
      <c r="V10" s="19">
        <v>1.9819500599526699E-2</v>
      </c>
      <c r="W10" s="19">
        <v>3.7784222284034302E-2</v>
      </c>
      <c r="X10" s="19">
        <v>4.4122108013647703E-3</v>
      </c>
      <c r="Y10" s="19">
        <v>2.9407985251044998E-2</v>
      </c>
      <c r="Z10" s="19"/>
      <c r="AA10" s="19">
        <v>0.128461318367323</v>
      </c>
      <c r="AB10" s="19">
        <v>1.3843856191029799E-2</v>
      </c>
      <c r="AC10" s="19">
        <v>3.5183792957343703E-2</v>
      </c>
      <c r="AD10" s="19">
        <v>2.7815121845428701E-2</v>
      </c>
      <c r="AE10" s="19">
        <v>3.6857401952029002E-2</v>
      </c>
      <c r="AF10" s="19">
        <v>2.8230231085822399E-2</v>
      </c>
      <c r="AG10" s="19">
        <v>2.0300127055723399E-2</v>
      </c>
      <c r="AH10" s="19">
        <v>3.0109120530590699E-2</v>
      </c>
      <c r="AI10" s="19">
        <v>0</v>
      </c>
      <c r="AJ10" s="19">
        <v>3.47459603537697E-2</v>
      </c>
      <c r="AK10" s="19">
        <v>2.5018237735289901E-2</v>
      </c>
      <c r="AL10" s="19">
        <v>3.02878969836427E-2</v>
      </c>
      <c r="AM10" s="19">
        <v>0</v>
      </c>
      <c r="AN10" s="19">
        <v>1.3568010733864801E-2</v>
      </c>
      <c r="AO10" s="19">
        <v>3.42819157317166E-2</v>
      </c>
      <c r="AP10" s="19">
        <v>1.9982490394803202E-3</v>
      </c>
      <c r="AQ10" s="19"/>
      <c r="AR10" s="19">
        <v>2.61612896707113E-2</v>
      </c>
      <c r="AS10" s="19">
        <v>3.1284774181074303E-2</v>
      </c>
      <c r="AT10" s="19"/>
      <c r="AU10" s="19">
        <v>1.50706664897914E-2</v>
      </c>
      <c r="AV10" s="19">
        <v>2.8942461865020801E-2</v>
      </c>
      <c r="AW10" s="19"/>
      <c r="AX10" s="19">
        <v>3.26068929459183E-2</v>
      </c>
      <c r="AY10" s="19">
        <v>2.53425256100628E-2</v>
      </c>
      <c r="AZ10" s="19"/>
      <c r="BA10" s="19">
        <v>1.8304679651483802E-2</v>
      </c>
      <c r="BB10" s="19">
        <v>3.9175073056725601E-2</v>
      </c>
      <c r="BC10" s="19">
        <v>2.3267651917786999E-2</v>
      </c>
      <c r="BD10" s="19"/>
      <c r="BE10" s="19">
        <v>1.5914922736672801E-2</v>
      </c>
      <c r="BF10" s="19">
        <v>4.4835766053284598E-2</v>
      </c>
      <c r="BG10" s="19">
        <v>5.5886732546864201E-2</v>
      </c>
    </row>
    <row r="11" spans="2:59" x14ac:dyDescent="0.3">
      <c r="B11" s="16"/>
    </row>
    <row r="12" spans="2:59" x14ac:dyDescent="0.3">
      <c r="B12" t="s">
        <v>87</v>
      </c>
    </row>
    <row r="13" spans="2:59" x14ac:dyDescent="0.3">
      <c r="B13" t="s">
        <v>88</v>
      </c>
    </row>
    <row r="15" spans="2:59" x14ac:dyDescent="0.3">
      <c r="B15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92</v>
      </c>
      <c r="C9" s="17">
        <v>0.305297759039452</v>
      </c>
      <c r="D9" s="17">
        <v>0.29513209309343003</v>
      </c>
      <c r="E9" s="17">
        <v>0.31665768171497499</v>
      </c>
      <c r="F9" s="17"/>
      <c r="G9" s="17">
        <v>0.22292160250185</v>
      </c>
      <c r="H9" s="17">
        <v>0.25351076714163701</v>
      </c>
      <c r="I9" s="17">
        <v>0.32876501620001702</v>
      </c>
      <c r="J9" s="17">
        <v>0.42014410661319501</v>
      </c>
      <c r="K9" s="17"/>
      <c r="L9" s="17">
        <v>0.37146371462508798</v>
      </c>
      <c r="M9" s="17">
        <v>0.31616705251694999</v>
      </c>
      <c r="N9" s="17">
        <v>0.25907306420177101</v>
      </c>
      <c r="O9" s="17">
        <v>0.26197685926373299</v>
      </c>
      <c r="P9" s="17"/>
      <c r="Q9" s="17">
        <v>0.40957368849106102</v>
      </c>
      <c r="R9" s="17">
        <v>0.28669681416304599</v>
      </c>
      <c r="S9" s="17">
        <v>0.184998131454746</v>
      </c>
      <c r="T9" s="17">
        <v>0.260112705064238</v>
      </c>
      <c r="U9" s="17">
        <v>0.27679137500091</v>
      </c>
      <c r="V9" s="17">
        <v>0.33095885690438098</v>
      </c>
      <c r="W9" s="17">
        <v>0.32854181414349998</v>
      </c>
      <c r="X9" s="17">
        <v>0.34335507549308603</v>
      </c>
      <c r="Y9" s="17">
        <v>0.29851059286342302</v>
      </c>
      <c r="Z9" s="17"/>
      <c r="AA9" s="17">
        <v>0.399325066082103</v>
      </c>
      <c r="AB9" s="17">
        <v>0.291889328208295</v>
      </c>
      <c r="AC9" s="17">
        <v>0.19409043654587901</v>
      </c>
      <c r="AD9" s="17">
        <v>0.30575498370883702</v>
      </c>
      <c r="AE9" s="17">
        <v>0.28011294938127201</v>
      </c>
      <c r="AF9" s="17">
        <v>0.34884439025388803</v>
      </c>
      <c r="AG9" s="17">
        <v>0.34607051434471803</v>
      </c>
      <c r="AH9" s="17">
        <v>0.25236035789525402</v>
      </c>
      <c r="AI9" s="17">
        <v>0.26227337097382902</v>
      </c>
      <c r="AJ9" s="17">
        <v>0.308254637210784</v>
      </c>
      <c r="AK9" s="17">
        <v>0.274666471650931</v>
      </c>
      <c r="AL9" s="17">
        <v>0.31413639638625201</v>
      </c>
      <c r="AM9" s="17">
        <v>0.216269630445665</v>
      </c>
      <c r="AN9" s="17">
        <v>0.33335854448004598</v>
      </c>
      <c r="AO9" s="17">
        <v>0.33832162593576598</v>
      </c>
      <c r="AP9" s="17">
        <v>0.51882073633998405</v>
      </c>
      <c r="AQ9" s="17"/>
      <c r="AR9" s="17">
        <v>0.287004719594456</v>
      </c>
      <c r="AS9" s="17">
        <v>0.37166907391727999</v>
      </c>
      <c r="AT9" s="17"/>
      <c r="AU9" s="17">
        <v>0.36111748694922102</v>
      </c>
      <c r="AV9" s="17">
        <v>0.28043452384846801</v>
      </c>
      <c r="AW9" s="17"/>
      <c r="AX9" s="17">
        <v>0.33985054822418398</v>
      </c>
      <c r="AY9" s="17">
        <v>0.29713746416507197</v>
      </c>
      <c r="AZ9" s="17"/>
      <c r="BA9" s="17">
        <v>0.38764395992177803</v>
      </c>
      <c r="BB9" s="17">
        <v>0.26251832451108398</v>
      </c>
      <c r="BC9" s="17">
        <v>0.23334789160147301</v>
      </c>
      <c r="BD9" s="17"/>
      <c r="BE9" s="17">
        <v>0.35590097030858903</v>
      </c>
      <c r="BF9" s="17">
        <v>0.232505808508399</v>
      </c>
      <c r="BG9" s="17">
        <v>0.162302506063388</v>
      </c>
    </row>
    <row r="10" spans="2:59" ht="28.8" x14ac:dyDescent="0.3">
      <c r="B10" s="18" t="s">
        <v>93</v>
      </c>
      <c r="C10" s="17">
        <v>0.49255795843457501</v>
      </c>
      <c r="D10" s="17">
        <v>0.502909064441592</v>
      </c>
      <c r="E10" s="17">
        <v>0.48233786886931301</v>
      </c>
      <c r="F10" s="17"/>
      <c r="G10" s="17">
        <v>0.50871680900231697</v>
      </c>
      <c r="H10" s="17">
        <v>0.51970689476083398</v>
      </c>
      <c r="I10" s="17">
        <v>0.50380067776195203</v>
      </c>
      <c r="J10" s="17">
        <v>0.43136102697280398</v>
      </c>
      <c r="K10" s="17"/>
      <c r="L10" s="17">
        <v>0.48870775617309697</v>
      </c>
      <c r="M10" s="17">
        <v>0.50421680163708404</v>
      </c>
      <c r="N10" s="17">
        <v>0.52840055751209103</v>
      </c>
      <c r="O10" s="17">
        <v>0.45405022595690098</v>
      </c>
      <c r="P10" s="17"/>
      <c r="Q10" s="17">
        <v>0.47049514699313899</v>
      </c>
      <c r="R10" s="17">
        <v>0.51397772333369895</v>
      </c>
      <c r="S10" s="17">
        <v>0.54903745454994002</v>
      </c>
      <c r="T10" s="17">
        <v>0.48261578458788101</v>
      </c>
      <c r="U10" s="17">
        <v>0.50012000759738495</v>
      </c>
      <c r="V10" s="17">
        <v>0.44744510802842302</v>
      </c>
      <c r="W10" s="17">
        <v>0.49680600728330399</v>
      </c>
      <c r="X10" s="17">
        <v>0.43733595580483903</v>
      </c>
      <c r="Y10" s="17">
        <v>0.50566798491060405</v>
      </c>
      <c r="Z10" s="17"/>
      <c r="AA10" s="17">
        <v>0.44283569170272902</v>
      </c>
      <c r="AB10" s="17">
        <v>0.540074185458569</v>
      </c>
      <c r="AC10" s="17">
        <v>0.44843910535977899</v>
      </c>
      <c r="AD10" s="17">
        <v>0.34155591100363802</v>
      </c>
      <c r="AE10" s="17">
        <v>0.48641320088180001</v>
      </c>
      <c r="AF10" s="17">
        <v>0.45081785111842698</v>
      </c>
      <c r="AG10" s="17">
        <v>0.44696653014877102</v>
      </c>
      <c r="AH10" s="17">
        <v>0.57678754283434197</v>
      </c>
      <c r="AI10" s="17">
        <v>0.54492486480213997</v>
      </c>
      <c r="AJ10" s="17">
        <v>0.51400414464794997</v>
      </c>
      <c r="AK10" s="17">
        <v>0.50549233511672897</v>
      </c>
      <c r="AL10" s="17">
        <v>0.50119271495071505</v>
      </c>
      <c r="AM10" s="17">
        <v>0.59518686737203697</v>
      </c>
      <c r="AN10" s="17">
        <v>0.50389322605560305</v>
      </c>
      <c r="AO10" s="17">
        <v>0.48135815444209901</v>
      </c>
      <c r="AP10" s="17">
        <v>0.41240872274437701</v>
      </c>
      <c r="AQ10" s="17"/>
      <c r="AR10" s="17">
        <v>0.48926528520649598</v>
      </c>
      <c r="AS10" s="17">
        <v>0.50450452708806803</v>
      </c>
      <c r="AT10" s="17"/>
      <c r="AU10" s="17">
        <v>0.47583843924869101</v>
      </c>
      <c r="AV10" s="17">
        <v>0.50119417874253003</v>
      </c>
      <c r="AW10" s="17"/>
      <c r="AX10" s="17">
        <v>0.40953971268111</v>
      </c>
      <c r="AY10" s="17">
        <v>0.51542541875037895</v>
      </c>
      <c r="AZ10" s="17"/>
      <c r="BA10" s="17">
        <v>0.46370442534298201</v>
      </c>
      <c r="BB10" s="17">
        <v>0.52374603925659402</v>
      </c>
      <c r="BC10" s="17">
        <v>0.49133187792635602</v>
      </c>
      <c r="BD10" s="17"/>
      <c r="BE10" s="17">
        <v>0.49657231966059001</v>
      </c>
      <c r="BF10" s="17">
        <v>0.51155421971697002</v>
      </c>
      <c r="BG10" s="17">
        <v>0.41177922461138999</v>
      </c>
    </row>
    <row r="11" spans="2:59" ht="28.8" x14ac:dyDescent="0.3">
      <c r="B11" s="18" t="s">
        <v>94</v>
      </c>
      <c r="C11" s="17">
        <v>0.18925212672848901</v>
      </c>
      <c r="D11" s="17">
        <v>0.18698860619157601</v>
      </c>
      <c r="E11" s="17">
        <v>0.190133493023321</v>
      </c>
      <c r="F11" s="17"/>
      <c r="G11" s="17">
        <v>0.25005949662224602</v>
      </c>
      <c r="H11" s="17">
        <v>0.22057217258634099</v>
      </c>
      <c r="I11" s="17">
        <v>0.16006515553192899</v>
      </c>
      <c r="J11" s="17">
        <v>0.12769243847064901</v>
      </c>
      <c r="K11" s="17"/>
      <c r="L11" s="17">
        <v>0.13440457829844801</v>
      </c>
      <c r="M11" s="17">
        <v>0.17220638828068199</v>
      </c>
      <c r="N11" s="17">
        <v>0.19303676676783799</v>
      </c>
      <c r="O11" s="17">
        <v>0.26311928146372499</v>
      </c>
      <c r="P11" s="17"/>
      <c r="Q11" s="17">
        <v>0.113835290611594</v>
      </c>
      <c r="R11" s="17">
        <v>0.17848158599604</v>
      </c>
      <c r="S11" s="17">
        <v>0.242137094246309</v>
      </c>
      <c r="T11" s="17">
        <v>0.25010821186447302</v>
      </c>
      <c r="U11" s="17">
        <v>0.22308861740170499</v>
      </c>
      <c r="V11" s="17">
        <v>0.20829868768481499</v>
      </c>
      <c r="W11" s="17">
        <v>0.162688752951862</v>
      </c>
      <c r="X11" s="17">
        <v>0.188940396740061</v>
      </c>
      <c r="Y11" s="17">
        <v>0.18533585079970399</v>
      </c>
      <c r="Z11" s="17"/>
      <c r="AA11" s="17">
        <v>0.15783924221516801</v>
      </c>
      <c r="AB11" s="17">
        <v>0.14502990833234999</v>
      </c>
      <c r="AC11" s="17">
        <v>0.33039502452928199</v>
      </c>
      <c r="AD11" s="17">
        <v>0.31113340275735002</v>
      </c>
      <c r="AE11" s="17">
        <v>0.222122873369553</v>
      </c>
      <c r="AF11" s="17">
        <v>0.17238546496155099</v>
      </c>
      <c r="AG11" s="17">
        <v>0.19286281798121799</v>
      </c>
      <c r="AH11" s="17">
        <v>0.17085209927040401</v>
      </c>
      <c r="AI11" s="17">
        <v>0.18499805610644501</v>
      </c>
      <c r="AJ11" s="17">
        <v>0.16785409803395801</v>
      </c>
      <c r="AK11" s="17">
        <v>0.21984119323234</v>
      </c>
      <c r="AL11" s="17">
        <v>0.18467088866303299</v>
      </c>
      <c r="AM11" s="17">
        <v>0.182048662420007</v>
      </c>
      <c r="AN11" s="17">
        <v>0.149265867655163</v>
      </c>
      <c r="AO11" s="17">
        <v>0.16389930503719899</v>
      </c>
      <c r="AP11" s="17">
        <v>6.8770540915639403E-2</v>
      </c>
      <c r="AQ11" s="17"/>
      <c r="AR11" s="17">
        <v>0.208833117835765</v>
      </c>
      <c r="AS11" s="17">
        <v>0.11820782978107899</v>
      </c>
      <c r="AT11" s="17"/>
      <c r="AU11" s="17">
        <v>0.15504526221155199</v>
      </c>
      <c r="AV11" s="17">
        <v>0.20293996059913799</v>
      </c>
      <c r="AW11" s="17"/>
      <c r="AX11" s="17">
        <v>0.23550097069671999</v>
      </c>
      <c r="AY11" s="17">
        <v>0.17663037654993999</v>
      </c>
      <c r="AZ11" s="17"/>
      <c r="BA11" s="17">
        <v>0.143428597082291</v>
      </c>
      <c r="BB11" s="17">
        <v>0.19299562688962599</v>
      </c>
      <c r="BC11" s="17">
        <v>0.26203292400564998</v>
      </c>
      <c r="BD11" s="17"/>
      <c r="BE11" s="17">
        <v>0.13519192365385799</v>
      </c>
      <c r="BF11" s="17">
        <v>0.243008367464632</v>
      </c>
      <c r="BG11" s="17">
        <v>0.409314244307737</v>
      </c>
    </row>
    <row r="12" spans="2:59" x14ac:dyDescent="0.3">
      <c r="B12" s="18" t="s">
        <v>83</v>
      </c>
      <c r="C12" s="19">
        <v>1.2892155797483601E-2</v>
      </c>
      <c r="D12" s="19">
        <v>1.49702362734019E-2</v>
      </c>
      <c r="E12" s="19">
        <v>1.0870956392391501E-2</v>
      </c>
      <c r="F12" s="19"/>
      <c r="G12" s="19">
        <v>1.8302091873587101E-2</v>
      </c>
      <c r="H12" s="19">
        <v>6.2101655111880399E-3</v>
      </c>
      <c r="I12" s="19">
        <v>7.3691505061015596E-3</v>
      </c>
      <c r="J12" s="19">
        <v>2.0802427943351801E-2</v>
      </c>
      <c r="K12" s="19"/>
      <c r="L12" s="19">
        <v>5.4239509033674098E-3</v>
      </c>
      <c r="M12" s="19">
        <v>7.4097575652842503E-3</v>
      </c>
      <c r="N12" s="19">
        <v>1.94896115182993E-2</v>
      </c>
      <c r="O12" s="19">
        <v>2.0853633315640802E-2</v>
      </c>
      <c r="P12" s="19"/>
      <c r="Q12" s="19">
        <v>6.0958739042066903E-3</v>
      </c>
      <c r="R12" s="19">
        <v>2.0843876507214799E-2</v>
      </c>
      <c r="S12" s="19">
        <v>2.38273197490045E-2</v>
      </c>
      <c r="T12" s="19">
        <v>7.1632984834076301E-3</v>
      </c>
      <c r="U12" s="19">
        <v>0</v>
      </c>
      <c r="V12" s="19">
        <v>1.32973473823817E-2</v>
      </c>
      <c r="W12" s="19">
        <v>1.1963425621333901E-2</v>
      </c>
      <c r="X12" s="19">
        <v>3.0368571962014299E-2</v>
      </c>
      <c r="Y12" s="19">
        <v>1.04855714262699E-2</v>
      </c>
      <c r="Z12" s="19"/>
      <c r="AA12" s="19">
        <v>0</v>
      </c>
      <c r="AB12" s="19">
        <v>2.3006578000785299E-2</v>
      </c>
      <c r="AC12" s="19">
        <v>2.7075433565060501E-2</v>
      </c>
      <c r="AD12" s="19">
        <v>4.1555702530175397E-2</v>
      </c>
      <c r="AE12" s="19">
        <v>1.1350976367376E-2</v>
      </c>
      <c r="AF12" s="19">
        <v>2.7952293666134099E-2</v>
      </c>
      <c r="AG12" s="19">
        <v>1.4100137525293001E-2</v>
      </c>
      <c r="AH12" s="19">
        <v>0</v>
      </c>
      <c r="AI12" s="19">
        <v>7.8037081175865303E-3</v>
      </c>
      <c r="AJ12" s="19">
        <v>9.8871201073083594E-3</v>
      </c>
      <c r="AK12" s="19">
        <v>0</v>
      </c>
      <c r="AL12" s="19">
        <v>0</v>
      </c>
      <c r="AM12" s="19">
        <v>6.4948397622917198E-3</v>
      </c>
      <c r="AN12" s="19">
        <v>1.34823618091886E-2</v>
      </c>
      <c r="AO12" s="19">
        <v>1.6420914584936601E-2</v>
      </c>
      <c r="AP12" s="19">
        <v>0</v>
      </c>
      <c r="AQ12" s="19"/>
      <c r="AR12" s="19">
        <v>1.4896877363283399E-2</v>
      </c>
      <c r="AS12" s="19">
        <v>5.6185692135730598E-3</v>
      </c>
      <c r="AT12" s="19"/>
      <c r="AU12" s="19">
        <v>7.9988115905358405E-3</v>
      </c>
      <c r="AV12" s="19">
        <v>1.54313368098636E-2</v>
      </c>
      <c r="AW12" s="19"/>
      <c r="AX12" s="19">
        <v>1.51087683979855E-2</v>
      </c>
      <c r="AY12" s="19">
        <v>1.0806740534609E-2</v>
      </c>
      <c r="AZ12" s="19"/>
      <c r="BA12" s="19">
        <v>5.2230176529487297E-3</v>
      </c>
      <c r="BB12" s="19">
        <v>2.0740009342696E-2</v>
      </c>
      <c r="BC12" s="19">
        <v>1.3287306466521801E-2</v>
      </c>
      <c r="BD12" s="19"/>
      <c r="BE12" s="19">
        <v>1.2334786376964099E-2</v>
      </c>
      <c r="BF12" s="19">
        <v>1.29316043099993E-2</v>
      </c>
      <c r="BG12" s="19">
        <v>1.66040250174849E-2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BG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101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96</v>
      </c>
      <c r="C9" s="17">
        <v>0.23329147074739401</v>
      </c>
      <c r="D9" s="17">
        <v>0.26557438054302801</v>
      </c>
      <c r="E9" s="17">
        <v>0.20202417069687101</v>
      </c>
      <c r="F9" s="17"/>
      <c r="G9" s="17">
        <v>0.24032149704872899</v>
      </c>
      <c r="H9" s="17">
        <v>0.23225433357446401</v>
      </c>
      <c r="I9" s="17">
        <v>0.20979096832194999</v>
      </c>
      <c r="J9" s="17">
        <v>0.25217207880867198</v>
      </c>
      <c r="K9" s="17"/>
      <c r="L9" s="17">
        <v>0.285390664908104</v>
      </c>
      <c r="M9" s="17">
        <v>0.229919346965303</v>
      </c>
      <c r="N9" s="17">
        <v>0.19555403485808101</v>
      </c>
      <c r="O9" s="17">
        <v>0.21230433045204999</v>
      </c>
      <c r="P9" s="17"/>
      <c r="Q9" s="17">
        <v>0.35741476373199299</v>
      </c>
      <c r="R9" s="17">
        <v>0.17813109463606799</v>
      </c>
      <c r="S9" s="17">
        <v>0.21001378376657401</v>
      </c>
      <c r="T9" s="17">
        <v>0.156333301717587</v>
      </c>
      <c r="U9" s="17">
        <v>0.21225488360071401</v>
      </c>
      <c r="V9" s="17">
        <v>0.27324687829673799</v>
      </c>
      <c r="W9" s="17">
        <v>0.27057811877286903</v>
      </c>
      <c r="X9" s="17">
        <v>0.20229779481570301</v>
      </c>
      <c r="Y9" s="17">
        <v>0.198992223738121</v>
      </c>
      <c r="Z9" s="17"/>
      <c r="AA9" s="17">
        <v>0.10924661621736401</v>
      </c>
      <c r="AB9" s="17">
        <v>0.17442386778935401</v>
      </c>
      <c r="AC9" s="17">
        <v>0.17821072900315801</v>
      </c>
      <c r="AD9" s="17">
        <v>0.255231489497875</v>
      </c>
      <c r="AE9" s="17">
        <v>0.17285994661281201</v>
      </c>
      <c r="AF9" s="17">
        <v>0.210922514300839</v>
      </c>
      <c r="AG9" s="17">
        <v>0.224759158791347</v>
      </c>
      <c r="AH9" s="17">
        <v>0.23600397878813201</v>
      </c>
      <c r="AI9" s="17">
        <v>0.25219455997218099</v>
      </c>
      <c r="AJ9" s="17">
        <v>0.23668350603393001</v>
      </c>
      <c r="AK9" s="17">
        <v>0.186686021523432</v>
      </c>
      <c r="AL9" s="17">
        <v>0.23060871097077601</v>
      </c>
      <c r="AM9" s="17">
        <v>0.22544945729483501</v>
      </c>
      <c r="AN9" s="17">
        <v>0.257821742007105</v>
      </c>
      <c r="AO9" s="17">
        <v>0.22866673432405499</v>
      </c>
      <c r="AP9" s="17">
        <v>0.41330636450705499</v>
      </c>
      <c r="AQ9" s="17"/>
      <c r="AR9" s="17">
        <v>0.21296304389225701</v>
      </c>
      <c r="AS9" s="17">
        <v>0.30704763487911602</v>
      </c>
      <c r="AT9" s="17"/>
      <c r="AU9" s="17">
        <v>0.250174045071476</v>
      </c>
      <c r="AV9" s="17">
        <v>0.228902212928941</v>
      </c>
      <c r="AW9" s="17"/>
      <c r="AX9" s="17">
        <v>0.219186688631369</v>
      </c>
      <c r="AY9" s="17">
        <v>0.23693575197973901</v>
      </c>
      <c r="AZ9" s="17"/>
      <c r="BA9" s="17">
        <v>0.299857461953351</v>
      </c>
      <c r="BB9" s="17">
        <v>0.18997636605429499</v>
      </c>
      <c r="BC9" s="17">
        <v>0.18938326707265499</v>
      </c>
      <c r="BD9" s="17"/>
      <c r="BE9" s="17">
        <v>0.362662463789103</v>
      </c>
      <c r="BF9" s="17">
        <v>0</v>
      </c>
      <c r="BG9" s="17">
        <v>0</v>
      </c>
    </row>
    <row r="10" spans="2:59" ht="28.8" x14ac:dyDescent="0.3">
      <c r="B10" s="18" t="s">
        <v>97</v>
      </c>
      <c r="C10" s="17">
        <v>0.40998290705824197</v>
      </c>
      <c r="D10" s="17">
        <v>0.43709868257250201</v>
      </c>
      <c r="E10" s="17">
        <v>0.38375437947653501</v>
      </c>
      <c r="F10" s="17"/>
      <c r="G10" s="17">
        <v>0.42000265848163099</v>
      </c>
      <c r="H10" s="17">
        <v>0.424180856289821</v>
      </c>
      <c r="I10" s="17">
        <v>0.44722204498955298</v>
      </c>
      <c r="J10" s="17">
        <v>0.34527599358460798</v>
      </c>
      <c r="K10" s="17"/>
      <c r="L10" s="17">
        <v>0.44239121149315702</v>
      </c>
      <c r="M10" s="17">
        <v>0.457928520018484</v>
      </c>
      <c r="N10" s="17">
        <v>0.41221889059331701</v>
      </c>
      <c r="O10" s="17">
        <v>0.32413150892792397</v>
      </c>
      <c r="P10" s="17"/>
      <c r="Q10" s="17">
        <v>0.39319910397172703</v>
      </c>
      <c r="R10" s="17">
        <v>0.42764808566797402</v>
      </c>
      <c r="S10" s="17">
        <v>0.40122984151728402</v>
      </c>
      <c r="T10" s="17">
        <v>0.46856861838138902</v>
      </c>
      <c r="U10" s="17">
        <v>0.443845276636543</v>
      </c>
      <c r="V10" s="17">
        <v>0.368076221125888</v>
      </c>
      <c r="W10" s="17">
        <v>0.38678465979474003</v>
      </c>
      <c r="X10" s="17">
        <v>0.41177843994385699</v>
      </c>
      <c r="Y10" s="17">
        <v>0.391939845988451</v>
      </c>
      <c r="Z10" s="17"/>
      <c r="AA10" s="17">
        <v>0.20359303780750901</v>
      </c>
      <c r="AB10" s="17">
        <v>0.45117413509410997</v>
      </c>
      <c r="AC10" s="17">
        <v>0.31110594840274702</v>
      </c>
      <c r="AD10" s="17">
        <v>0.32234491987399</v>
      </c>
      <c r="AE10" s="17">
        <v>0.45786411091837498</v>
      </c>
      <c r="AF10" s="17">
        <v>0.37781175177784898</v>
      </c>
      <c r="AG10" s="17">
        <v>0.427653500283318</v>
      </c>
      <c r="AH10" s="17">
        <v>0.41011087814143898</v>
      </c>
      <c r="AI10" s="17">
        <v>0.36189089794007701</v>
      </c>
      <c r="AJ10" s="17">
        <v>0.40481773596878601</v>
      </c>
      <c r="AK10" s="17">
        <v>0.47157866886517902</v>
      </c>
      <c r="AL10" s="17">
        <v>0.426805376207261</v>
      </c>
      <c r="AM10" s="17">
        <v>0.47495657020797599</v>
      </c>
      <c r="AN10" s="17">
        <v>0.43326893628916602</v>
      </c>
      <c r="AO10" s="17">
        <v>0.44453050547529899</v>
      </c>
      <c r="AP10" s="17">
        <v>0.41704896792206297</v>
      </c>
      <c r="AQ10" s="17"/>
      <c r="AR10" s="17">
        <v>0.404153624231749</v>
      </c>
      <c r="AS10" s="17">
        <v>0.43113287326000099</v>
      </c>
      <c r="AT10" s="17"/>
      <c r="AU10" s="17">
        <v>0.42249301452069399</v>
      </c>
      <c r="AV10" s="17">
        <v>0.40802360692974698</v>
      </c>
      <c r="AW10" s="17"/>
      <c r="AX10" s="17">
        <v>0.35745799482197399</v>
      </c>
      <c r="AY10" s="17">
        <v>0.42506473066307299</v>
      </c>
      <c r="AZ10" s="17"/>
      <c r="BA10" s="17">
        <v>0.43773570623004698</v>
      </c>
      <c r="BB10" s="17">
        <v>0.419653321889913</v>
      </c>
      <c r="BC10" s="17">
        <v>0.346420654270997</v>
      </c>
      <c r="BD10" s="17"/>
      <c r="BE10" s="17">
        <v>0.63733753621089695</v>
      </c>
      <c r="BF10" s="17">
        <v>0</v>
      </c>
      <c r="BG10" s="17">
        <v>0</v>
      </c>
    </row>
    <row r="11" spans="2:59" ht="28.8" x14ac:dyDescent="0.3">
      <c r="B11" s="18" t="s">
        <v>98</v>
      </c>
      <c r="C11" s="17">
        <v>0.26292668153416299</v>
      </c>
      <c r="D11" s="17">
        <v>0.228284483297018</v>
      </c>
      <c r="E11" s="17">
        <v>0.29535475003133899</v>
      </c>
      <c r="F11" s="17"/>
      <c r="G11" s="17">
        <v>0.23927237644191601</v>
      </c>
      <c r="H11" s="17">
        <v>0.26229579105391398</v>
      </c>
      <c r="I11" s="17">
        <v>0.255112075350166</v>
      </c>
      <c r="J11" s="17">
        <v>0.29471581449511303</v>
      </c>
      <c r="K11" s="17"/>
      <c r="L11" s="17">
        <v>0.21174298320846899</v>
      </c>
      <c r="M11" s="17">
        <v>0.232827903394702</v>
      </c>
      <c r="N11" s="17">
        <v>0.290202530166498</v>
      </c>
      <c r="O11" s="17">
        <v>0.32586834660463698</v>
      </c>
      <c r="P11" s="17"/>
      <c r="Q11" s="17">
        <v>0.20563199124699399</v>
      </c>
      <c r="R11" s="17">
        <v>0.28107957210226597</v>
      </c>
      <c r="S11" s="17">
        <v>0.27129133174291098</v>
      </c>
      <c r="T11" s="17">
        <v>0.29658182904073799</v>
      </c>
      <c r="U11" s="17">
        <v>0.25901485134631502</v>
      </c>
      <c r="V11" s="17">
        <v>0.23911908702166301</v>
      </c>
      <c r="W11" s="17">
        <v>0.27797833156268198</v>
      </c>
      <c r="X11" s="17">
        <v>0.29122646954860798</v>
      </c>
      <c r="Y11" s="17">
        <v>0.274523663007535</v>
      </c>
      <c r="Z11" s="17"/>
      <c r="AA11" s="17">
        <v>0.46683735824030598</v>
      </c>
      <c r="AB11" s="17">
        <v>0.23930738674739699</v>
      </c>
      <c r="AC11" s="17">
        <v>0.284508144843928</v>
      </c>
      <c r="AD11" s="17">
        <v>0.30706582925262599</v>
      </c>
      <c r="AE11" s="17">
        <v>0.31030133758442102</v>
      </c>
      <c r="AF11" s="17">
        <v>0.280097147081244</v>
      </c>
      <c r="AG11" s="17">
        <v>0.24698141041805699</v>
      </c>
      <c r="AH11" s="17">
        <v>0.24434586197187799</v>
      </c>
      <c r="AI11" s="17">
        <v>0.31093247130960999</v>
      </c>
      <c r="AJ11" s="17">
        <v>0.28901768092867702</v>
      </c>
      <c r="AK11" s="17">
        <v>0.25491142059604899</v>
      </c>
      <c r="AL11" s="17">
        <v>0.246936609164148</v>
      </c>
      <c r="AM11" s="17">
        <v>0.24418677508387401</v>
      </c>
      <c r="AN11" s="17">
        <v>0.24156873729431799</v>
      </c>
      <c r="AO11" s="17">
        <v>0.30173763134425002</v>
      </c>
      <c r="AP11" s="17">
        <v>0.140877952008374</v>
      </c>
      <c r="AQ11" s="17"/>
      <c r="AR11" s="17">
        <v>0.27242498005263899</v>
      </c>
      <c r="AS11" s="17">
        <v>0.228464690476369</v>
      </c>
      <c r="AT11" s="17"/>
      <c r="AU11" s="17">
        <v>0.21867048034339501</v>
      </c>
      <c r="AV11" s="17">
        <v>0.27754559427302899</v>
      </c>
      <c r="AW11" s="17"/>
      <c r="AX11" s="17">
        <v>0.26031676448312902</v>
      </c>
      <c r="AY11" s="17">
        <v>0.26352994013761999</v>
      </c>
      <c r="AZ11" s="17"/>
      <c r="BA11" s="17">
        <v>0.199942729422393</v>
      </c>
      <c r="BB11" s="17">
        <v>0.30462380818988999</v>
      </c>
      <c r="BC11" s="17">
        <v>0.30330863034348599</v>
      </c>
      <c r="BD11" s="17"/>
      <c r="BE11" s="17">
        <v>0</v>
      </c>
      <c r="BF11" s="17">
        <v>1</v>
      </c>
      <c r="BG11" s="17">
        <v>0</v>
      </c>
    </row>
    <row r="12" spans="2:59" ht="28.8" x14ac:dyDescent="0.3">
      <c r="B12" s="18" t="s">
        <v>99</v>
      </c>
      <c r="C12" s="17">
        <v>7.0165042918765505E-2</v>
      </c>
      <c r="D12" s="17">
        <v>4.9257975529350802E-2</v>
      </c>
      <c r="E12" s="17">
        <v>9.1298809615442206E-2</v>
      </c>
      <c r="F12" s="17"/>
      <c r="G12" s="17">
        <v>7.8536487502318494E-2</v>
      </c>
      <c r="H12" s="17">
        <v>6.13597338751945E-2</v>
      </c>
      <c r="I12" s="17">
        <v>6.4813758950827402E-2</v>
      </c>
      <c r="J12" s="17">
        <v>7.7626245445262101E-2</v>
      </c>
      <c r="K12" s="17"/>
      <c r="L12" s="17">
        <v>4.0967290743334502E-2</v>
      </c>
      <c r="M12" s="17">
        <v>5.3524244758392098E-2</v>
      </c>
      <c r="N12" s="17">
        <v>6.9444312852455004E-2</v>
      </c>
      <c r="O12" s="17">
        <v>0.11968794079853901</v>
      </c>
      <c r="P12" s="17"/>
      <c r="Q12" s="17">
        <v>3.2311257308931397E-2</v>
      </c>
      <c r="R12" s="17">
        <v>8.0405343403793905E-2</v>
      </c>
      <c r="S12" s="17">
        <v>0.106760084084004</v>
      </c>
      <c r="T12" s="17">
        <v>5.8756539362683997E-2</v>
      </c>
      <c r="U12" s="17">
        <v>6.8808075811445005E-2</v>
      </c>
      <c r="V12" s="17">
        <v>9.0291689529587701E-2</v>
      </c>
      <c r="W12" s="17">
        <v>6.2340960637824898E-2</v>
      </c>
      <c r="X12" s="17">
        <v>6.1519258105134797E-2</v>
      </c>
      <c r="Y12" s="17">
        <v>8.0306948832072997E-2</v>
      </c>
      <c r="Z12" s="17"/>
      <c r="AA12" s="17">
        <v>0.15783924221516801</v>
      </c>
      <c r="AB12" s="17">
        <v>0.117733417826224</v>
      </c>
      <c r="AC12" s="17">
        <v>0.16715509632007799</v>
      </c>
      <c r="AD12" s="17">
        <v>9.33477258738038E-2</v>
      </c>
      <c r="AE12" s="17">
        <v>3.9337256278282301E-2</v>
      </c>
      <c r="AF12" s="17">
        <v>0.116279060193201</v>
      </c>
      <c r="AG12" s="17">
        <v>8.6495096480423805E-2</v>
      </c>
      <c r="AH12" s="17">
        <v>7.76877636915103E-2</v>
      </c>
      <c r="AI12" s="17">
        <v>6.3033808584323198E-2</v>
      </c>
      <c r="AJ12" s="17">
        <v>5.3300866287161797E-2</v>
      </c>
      <c r="AK12" s="17">
        <v>5.72908449535664E-2</v>
      </c>
      <c r="AL12" s="17">
        <v>6.4978283436989803E-2</v>
      </c>
      <c r="AM12" s="17">
        <v>1.8713442863321599E-2</v>
      </c>
      <c r="AN12" s="17">
        <v>4.3732501498140799E-2</v>
      </c>
      <c r="AO12" s="17">
        <v>1.3693958572335199E-2</v>
      </c>
      <c r="AP12" s="17">
        <v>2.87667155625074E-2</v>
      </c>
      <c r="AQ12" s="17"/>
      <c r="AR12" s="17">
        <v>8.2627941235313196E-2</v>
      </c>
      <c r="AS12" s="17">
        <v>2.4946808357740501E-2</v>
      </c>
      <c r="AT12" s="17"/>
      <c r="AU12" s="17">
        <v>8.3078954708569394E-2</v>
      </c>
      <c r="AV12" s="17">
        <v>6.3454712176385999E-2</v>
      </c>
      <c r="AW12" s="17"/>
      <c r="AX12" s="17">
        <v>0.112409004282698</v>
      </c>
      <c r="AY12" s="17">
        <v>5.8735366698357598E-2</v>
      </c>
      <c r="AZ12" s="17"/>
      <c r="BA12" s="17">
        <v>4.8471910239289998E-2</v>
      </c>
      <c r="BB12" s="17">
        <v>5.8230990450326398E-2</v>
      </c>
      <c r="BC12" s="17">
        <v>0.126989277325118</v>
      </c>
      <c r="BD12" s="17"/>
      <c r="BE12" s="17">
        <v>0</v>
      </c>
      <c r="BF12" s="17">
        <v>0</v>
      </c>
      <c r="BG12" s="17">
        <v>0.74803662413361804</v>
      </c>
    </row>
    <row r="13" spans="2:59" ht="28.8" x14ac:dyDescent="0.3">
      <c r="B13" s="18" t="s">
        <v>100</v>
      </c>
      <c r="C13" s="19">
        <v>2.3633897741434502E-2</v>
      </c>
      <c r="D13" s="19">
        <v>1.97844780581003E-2</v>
      </c>
      <c r="E13" s="19">
        <v>2.7567890179812399E-2</v>
      </c>
      <c r="F13" s="19"/>
      <c r="G13" s="19">
        <v>2.1866980525405501E-2</v>
      </c>
      <c r="H13" s="19">
        <v>1.9909285206606401E-2</v>
      </c>
      <c r="I13" s="19">
        <v>2.30611523875036E-2</v>
      </c>
      <c r="J13" s="19">
        <v>3.0209867666345699E-2</v>
      </c>
      <c r="K13" s="19"/>
      <c r="L13" s="19">
        <v>1.9507849646935201E-2</v>
      </c>
      <c r="M13" s="19">
        <v>2.5799984863118498E-2</v>
      </c>
      <c r="N13" s="19">
        <v>3.2580231529649097E-2</v>
      </c>
      <c r="O13" s="19">
        <v>1.8007873216850601E-2</v>
      </c>
      <c r="P13" s="19"/>
      <c r="Q13" s="19">
        <v>1.14428837403546E-2</v>
      </c>
      <c r="R13" s="19">
        <v>3.27359041898991E-2</v>
      </c>
      <c r="S13" s="19">
        <v>1.07049588892265E-2</v>
      </c>
      <c r="T13" s="19">
        <v>1.9759711497602001E-2</v>
      </c>
      <c r="U13" s="19">
        <v>1.6076912604982199E-2</v>
      </c>
      <c r="V13" s="19">
        <v>2.9266124026123601E-2</v>
      </c>
      <c r="W13" s="19">
        <v>2.31792923188387E-3</v>
      </c>
      <c r="X13" s="19">
        <v>3.3178037586697601E-2</v>
      </c>
      <c r="Y13" s="19">
        <v>5.4237318433819397E-2</v>
      </c>
      <c r="Z13" s="19"/>
      <c r="AA13" s="19">
        <v>6.2483745519652599E-2</v>
      </c>
      <c r="AB13" s="19">
        <v>1.73611925429152E-2</v>
      </c>
      <c r="AC13" s="19">
        <v>5.9020081430088203E-2</v>
      </c>
      <c r="AD13" s="19">
        <v>2.20100355017053E-2</v>
      </c>
      <c r="AE13" s="19">
        <v>1.96373486061092E-2</v>
      </c>
      <c r="AF13" s="19">
        <v>1.48895266468668E-2</v>
      </c>
      <c r="AG13" s="19">
        <v>1.4110834026854599E-2</v>
      </c>
      <c r="AH13" s="19">
        <v>3.1851517407040501E-2</v>
      </c>
      <c r="AI13" s="19">
        <v>1.1948262193809799E-2</v>
      </c>
      <c r="AJ13" s="19">
        <v>1.61802107814456E-2</v>
      </c>
      <c r="AK13" s="19">
        <v>2.9533044061772901E-2</v>
      </c>
      <c r="AL13" s="19">
        <v>3.0671020220824699E-2</v>
      </c>
      <c r="AM13" s="19">
        <v>3.66937545499934E-2</v>
      </c>
      <c r="AN13" s="19">
        <v>2.3608082911270499E-2</v>
      </c>
      <c r="AO13" s="19">
        <v>1.1371170284061E-2</v>
      </c>
      <c r="AP13" s="19">
        <v>0</v>
      </c>
      <c r="AQ13" s="19"/>
      <c r="AR13" s="19">
        <v>2.7830410588042299E-2</v>
      </c>
      <c r="AS13" s="19">
        <v>8.4079930267732094E-3</v>
      </c>
      <c r="AT13" s="19"/>
      <c r="AU13" s="19">
        <v>2.5583505355866301E-2</v>
      </c>
      <c r="AV13" s="19">
        <v>2.20738736918967E-2</v>
      </c>
      <c r="AW13" s="19"/>
      <c r="AX13" s="19">
        <v>5.0629547780829599E-2</v>
      </c>
      <c r="AY13" s="19">
        <v>1.5734210521210198E-2</v>
      </c>
      <c r="AZ13" s="19"/>
      <c r="BA13" s="19">
        <v>1.39921921549179E-2</v>
      </c>
      <c r="BB13" s="19">
        <v>2.7515513415575399E-2</v>
      </c>
      <c r="BC13" s="19">
        <v>3.38981709877436E-2</v>
      </c>
      <c r="BD13" s="19"/>
      <c r="BE13" s="19">
        <v>0</v>
      </c>
      <c r="BF13" s="19">
        <v>0</v>
      </c>
      <c r="BG13" s="19">
        <v>0.25196337586638201</v>
      </c>
    </row>
    <row r="14" spans="2:59" x14ac:dyDescent="0.3">
      <c r="B14" s="16"/>
    </row>
    <row r="15" spans="2:59" x14ac:dyDescent="0.3">
      <c r="B15" t="s">
        <v>87</v>
      </c>
    </row>
    <row r="16" spans="2:59" x14ac:dyDescent="0.3">
      <c r="B16" t="s">
        <v>88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105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102</v>
      </c>
      <c r="C9" s="17">
        <v>0.151301842525355</v>
      </c>
      <c r="D9" s="17">
        <v>0.14367119766588099</v>
      </c>
      <c r="E9" s="17">
        <v>0.15951767716679499</v>
      </c>
      <c r="F9" s="17"/>
      <c r="G9" s="17">
        <v>4.0511363656329798E-2</v>
      </c>
      <c r="H9" s="17">
        <v>0.105597551516166</v>
      </c>
      <c r="I9" s="17">
        <v>0.14412625054976899</v>
      </c>
      <c r="J9" s="17">
        <v>0.31776952822708798</v>
      </c>
      <c r="K9" s="17"/>
      <c r="L9" s="17">
        <v>0.198991319092861</v>
      </c>
      <c r="M9" s="17">
        <v>0.16338557229385001</v>
      </c>
      <c r="N9" s="17">
        <v>0.14198610628991701</v>
      </c>
      <c r="O9" s="17">
        <v>9.5850126858121401E-2</v>
      </c>
      <c r="P9" s="17"/>
      <c r="Q9" s="17">
        <v>0.16047619144233</v>
      </c>
      <c r="R9" s="17">
        <v>0.163597423214906</v>
      </c>
      <c r="S9" s="17">
        <v>0.156350787322903</v>
      </c>
      <c r="T9" s="17">
        <v>0.121578967783352</v>
      </c>
      <c r="U9" s="17">
        <v>0.116276181287586</v>
      </c>
      <c r="V9" s="17">
        <v>0.14360669613115201</v>
      </c>
      <c r="W9" s="17">
        <v>0.207172893645589</v>
      </c>
      <c r="X9" s="17">
        <v>0.12868057519430501</v>
      </c>
      <c r="Y9" s="17">
        <v>0.142069412421052</v>
      </c>
      <c r="Z9" s="17"/>
      <c r="AA9" s="17">
        <v>0</v>
      </c>
      <c r="AB9" s="17">
        <v>7.8747304298302595E-2</v>
      </c>
      <c r="AC9" s="17">
        <v>4.49277631275002E-2</v>
      </c>
      <c r="AD9" s="17">
        <v>5.2460071390977199E-2</v>
      </c>
      <c r="AE9" s="17">
        <v>0.12815144846433299</v>
      </c>
      <c r="AF9" s="17">
        <v>0.12181169682380801</v>
      </c>
      <c r="AG9" s="17">
        <v>0.13473900093894201</v>
      </c>
      <c r="AH9" s="17">
        <v>0.15437261638908001</v>
      </c>
      <c r="AI9" s="17">
        <v>0.131827809243386</v>
      </c>
      <c r="AJ9" s="17">
        <v>0.18185718435799</v>
      </c>
      <c r="AK9" s="17">
        <v>0.158886957232489</v>
      </c>
      <c r="AL9" s="17">
        <v>0.19393170072919499</v>
      </c>
      <c r="AM9" s="17">
        <v>0.16380213005969901</v>
      </c>
      <c r="AN9" s="17">
        <v>0.19682231646287901</v>
      </c>
      <c r="AO9" s="17">
        <v>0.33395989620822197</v>
      </c>
      <c r="AP9" s="17">
        <v>0.20773147608265199</v>
      </c>
      <c r="AQ9" s="17"/>
      <c r="AR9" s="17">
        <v>0.16058441881353799</v>
      </c>
      <c r="AS9" s="17">
        <v>0.117622540867863</v>
      </c>
      <c r="AT9" s="17"/>
      <c r="AU9" s="17">
        <v>0.118441003072445</v>
      </c>
      <c r="AV9" s="17">
        <v>0.169044796631212</v>
      </c>
      <c r="AW9" s="17"/>
      <c r="AX9" s="17">
        <v>0.15111839297054899</v>
      </c>
      <c r="AY9" s="17">
        <v>0.15056602305906</v>
      </c>
      <c r="AZ9" s="17"/>
      <c r="BA9" s="17">
        <v>0.19814908129357101</v>
      </c>
      <c r="BB9" s="17">
        <v>0.128817514969676</v>
      </c>
      <c r="BC9" s="17">
        <v>0.107344702242392</v>
      </c>
      <c r="BD9" s="17"/>
      <c r="BE9" s="17">
        <v>0.148053517590715</v>
      </c>
      <c r="BF9" s="17">
        <v>0.17535063669377501</v>
      </c>
      <c r="BG9" s="17">
        <v>0.10616801249952899</v>
      </c>
    </row>
    <row r="10" spans="2:59" ht="28.8" x14ac:dyDescent="0.3">
      <c r="B10" s="18" t="s">
        <v>103</v>
      </c>
      <c r="C10" s="17">
        <v>0.103911048647535</v>
      </c>
      <c r="D10" s="17">
        <v>9.9288148426727396E-2</v>
      </c>
      <c r="E10" s="17">
        <v>0.108937434265543</v>
      </c>
      <c r="F10" s="17"/>
      <c r="G10" s="17">
        <v>4.4854516231876501E-2</v>
      </c>
      <c r="H10" s="17">
        <v>9.6568453606288795E-2</v>
      </c>
      <c r="I10" s="17">
        <v>0.117483498722026</v>
      </c>
      <c r="J10" s="17">
        <v>0.15677220727201499</v>
      </c>
      <c r="K10" s="17"/>
      <c r="L10" s="17">
        <v>0.140857358334603</v>
      </c>
      <c r="M10" s="17">
        <v>7.48366676544613E-2</v>
      </c>
      <c r="N10" s="17">
        <v>0.110687050881057</v>
      </c>
      <c r="O10" s="17">
        <v>8.8507074407481998E-2</v>
      </c>
      <c r="P10" s="17"/>
      <c r="Q10" s="17">
        <v>0.12668898399704401</v>
      </c>
      <c r="R10" s="17">
        <v>0.121096901425347</v>
      </c>
      <c r="S10" s="17">
        <v>6.9233090282629903E-2</v>
      </c>
      <c r="T10" s="17">
        <v>7.0107150514110095E-2</v>
      </c>
      <c r="U10" s="17">
        <v>9.0589616675853302E-2</v>
      </c>
      <c r="V10" s="17">
        <v>0.10208863940387</v>
      </c>
      <c r="W10" s="17">
        <v>0.116421370434601</v>
      </c>
      <c r="X10" s="17">
        <v>0.12524944154712001</v>
      </c>
      <c r="Y10" s="17">
        <v>0.102886510409846</v>
      </c>
      <c r="Z10" s="17"/>
      <c r="AA10" s="17">
        <v>0</v>
      </c>
      <c r="AB10" s="17">
        <v>0.12466584660145701</v>
      </c>
      <c r="AC10" s="17">
        <v>9.2929245139808395E-2</v>
      </c>
      <c r="AD10" s="17">
        <v>8.3270779995654604E-2</v>
      </c>
      <c r="AE10" s="17">
        <v>8.5079230458123906E-2</v>
      </c>
      <c r="AF10" s="17">
        <v>0.12701086173842499</v>
      </c>
      <c r="AG10" s="17">
        <v>6.4161952745046505E-2</v>
      </c>
      <c r="AH10" s="17">
        <v>5.9030516722319501E-2</v>
      </c>
      <c r="AI10" s="17">
        <v>8.59320974346936E-2</v>
      </c>
      <c r="AJ10" s="17">
        <v>5.7070916686416402E-2</v>
      </c>
      <c r="AK10" s="17">
        <v>0.107201380479245</v>
      </c>
      <c r="AL10" s="17">
        <v>9.8284676696498902E-2</v>
      </c>
      <c r="AM10" s="17">
        <v>0.107272791415629</v>
      </c>
      <c r="AN10" s="17">
        <v>0.10729033186113</v>
      </c>
      <c r="AO10" s="17">
        <v>0.154702812916829</v>
      </c>
      <c r="AP10" s="17">
        <v>0.19381627596689099</v>
      </c>
      <c r="AQ10" s="17"/>
      <c r="AR10" s="17">
        <v>0.10819266558221199</v>
      </c>
      <c r="AS10" s="17">
        <v>8.8376366911778706E-2</v>
      </c>
      <c r="AT10" s="17"/>
      <c r="AU10" s="17">
        <v>0.14129784468589601</v>
      </c>
      <c r="AV10" s="17">
        <v>8.7885774994750407E-2</v>
      </c>
      <c r="AW10" s="17"/>
      <c r="AX10" s="17">
        <v>0.110143868606926</v>
      </c>
      <c r="AY10" s="17">
        <v>0.103117425475765</v>
      </c>
      <c r="AZ10" s="17"/>
      <c r="BA10" s="17">
        <v>0.12847779483661501</v>
      </c>
      <c r="BB10" s="17">
        <v>0.103083337346128</v>
      </c>
      <c r="BC10" s="17">
        <v>6.2967481750133406E-2</v>
      </c>
      <c r="BD10" s="17"/>
      <c r="BE10" s="17">
        <v>0.10768352050998201</v>
      </c>
      <c r="BF10" s="17">
        <v>9.3943836944610698E-2</v>
      </c>
      <c r="BG10" s="17">
        <v>0.10597835778481</v>
      </c>
    </row>
    <row r="11" spans="2:59" ht="28.8" x14ac:dyDescent="0.3">
      <c r="B11" s="18" t="s">
        <v>104</v>
      </c>
      <c r="C11" s="17">
        <v>0.73585017025830401</v>
      </c>
      <c r="D11" s="17">
        <v>0.74647460245798902</v>
      </c>
      <c r="E11" s="17">
        <v>0.72419714742128405</v>
      </c>
      <c r="F11" s="17"/>
      <c r="G11" s="17">
        <v>0.90628995178916005</v>
      </c>
      <c r="H11" s="17">
        <v>0.78540202611229104</v>
      </c>
      <c r="I11" s="17">
        <v>0.73044553793835698</v>
      </c>
      <c r="J11" s="17">
        <v>0.51857035619457204</v>
      </c>
      <c r="K11" s="17"/>
      <c r="L11" s="17">
        <v>0.65682131453825499</v>
      </c>
      <c r="M11" s="17">
        <v>0.748240680420311</v>
      </c>
      <c r="N11" s="17">
        <v>0.74548526832245798</v>
      </c>
      <c r="O11" s="17">
        <v>0.79917474122041698</v>
      </c>
      <c r="P11" s="17"/>
      <c r="Q11" s="17">
        <v>0.70577148700016801</v>
      </c>
      <c r="R11" s="17">
        <v>0.71180752961309801</v>
      </c>
      <c r="S11" s="17">
        <v>0.76984606554536705</v>
      </c>
      <c r="T11" s="17">
        <v>0.79233500111035204</v>
      </c>
      <c r="U11" s="17">
        <v>0.782369678087531</v>
      </c>
      <c r="V11" s="17">
        <v>0.74254621461690595</v>
      </c>
      <c r="W11" s="17">
        <v>0.66483283597469101</v>
      </c>
      <c r="X11" s="17">
        <v>0.73321563108416099</v>
      </c>
      <c r="Y11" s="17">
        <v>0.74668402111354804</v>
      </c>
      <c r="Z11" s="17"/>
      <c r="AA11" s="17">
        <v>0.86707066757188</v>
      </c>
      <c r="AB11" s="17">
        <v>0.77997363523397001</v>
      </c>
      <c r="AC11" s="17">
        <v>0.84667361655603401</v>
      </c>
      <c r="AD11" s="17">
        <v>0.85588626946203405</v>
      </c>
      <c r="AE11" s="17">
        <v>0.78194341564627001</v>
      </c>
      <c r="AF11" s="17">
        <v>0.74478884124064904</v>
      </c>
      <c r="AG11" s="17">
        <v>0.78687831243177397</v>
      </c>
      <c r="AH11" s="17">
        <v>0.78659686688860098</v>
      </c>
      <c r="AI11" s="17">
        <v>0.77196178838991103</v>
      </c>
      <c r="AJ11" s="17">
        <v>0.74129765874097697</v>
      </c>
      <c r="AK11" s="17">
        <v>0.72417202496520605</v>
      </c>
      <c r="AL11" s="17">
        <v>0.70223036138633199</v>
      </c>
      <c r="AM11" s="17">
        <v>0.72892507852467203</v>
      </c>
      <c r="AN11" s="17">
        <v>0.69588735167599103</v>
      </c>
      <c r="AO11" s="17">
        <v>0.50010616132713503</v>
      </c>
      <c r="AP11" s="17">
        <v>0.59845224795045704</v>
      </c>
      <c r="AQ11" s="17"/>
      <c r="AR11" s="17">
        <v>0.72373159350026495</v>
      </c>
      <c r="AS11" s="17">
        <v>0.77981912775699702</v>
      </c>
      <c r="AT11" s="17"/>
      <c r="AU11" s="17">
        <v>0.73657970211565804</v>
      </c>
      <c r="AV11" s="17">
        <v>0.73464619540937104</v>
      </c>
      <c r="AW11" s="17"/>
      <c r="AX11" s="17">
        <v>0.72533001465630997</v>
      </c>
      <c r="AY11" s="17">
        <v>0.73831244109595595</v>
      </c>
      <c r="AZ11" s="17"/>
      <c r="BA11" s="17">
        <v>0.66874057786947205</v>
      </c>
      <c r="BB11" s="17">
        <v>0.75386778200285398</v>
      </c>
      <c r="BC11" s="17">
        <v>0.82198118162044298</v>
      </c>
      <c r="BD11" s="17"/>
      <c r="BE11" s="17">
        <v>0.73762143991778795</v>
      </c>
      <c r="BF11" s="17">
        <v>0.71661906602014203</v>
      </c>
      <c r="BG11" s="17">
        <v>0.77760925627652899</v>
      </c>
    </row>
    <row r="12" spans="2:59" x14ac:dyDescent="0.3">
      <c r="B12" s="18" t="s">
        <v>83</v>
      </c>
      <c r="C12" s="19">
        <v>8.9369385688055896E-3</v>
      </c>
      <c r="D12" s="19">
        <v>1.0566051449402701E-2</v>
      </c>
      <c r="E12" s="19">
        <v>7.3477411463778296E-3</v>
      </c>
      <c r="F12" s="19"/>
      <c r="G12" s="19">
        <v>8.3441683226337399E-3</v>
      </c>
      <c r="H12" s="19">
        <v>1.2431968765253499E-2</v>
      </c>
      <c r="I12" s="19">
        <v>7.9447127898482992E-3</v>
      </c>
      <c r="J12" s="19">
        <v>6.8879083063252498E-3</v>
      </c>
      <c r="K12" s="19"/>
      <c r="L12" s="19">
        <v>3.3300080342807299E-3</v>
      </c>
      <c r="M12" s="19">
        <v>1.35370796313781E-2</v>
      </c>
      <c r="N12" s="19">
        <v>1.84157450656823E-3</v>
      </c>
      <c r="O12" s="19">
        <v>1.64680575139796E-2</v>
      </c>
      <c r="P12" s="19"/>
      <c r="Q12" s="19">
        <v>7.0633375604578696E-3</v>
      </c>
      <c r="R12" s="19">
        <v>3.49814574664825E-3</v>
      </c>
      <c r="S12" s="19">
        <v>4.5700568491003797E-3</v>
      </c>
      <c r="T12" s="19">
        <v>1.59788805921856E-2</v>
      </c>
      <c r="U12" s="19">
        <v>1.0764523949029201E-2</v>
      </c>
      <c r="V12" s="19">
        <v>1.1758449848072099E-2</v>
      </c>
      <c r="W12" s="19">
        <v>1.15728999451199E-2</v>
      </c>
      <c r="X12" s="19">
        <v>1.2854352174414E-2</v>
      </c>
      <c r="Y12" s="19">
        <v>8.3600560555537693E-3</v>
      </c>
      <c r="Z12" s="19"/>
      <c r="AA12" s="19">
        <v>0.13292933242812</v>
      </c>
      <c r="AB12" s="19">
        <v>1.6613213866271001E-2</v>
      </c>
      <c r="AC12" s="19">
        <v>1.5469375176657399E-2</v>
      </c>
      <c r="AD12" s="19">
        <v>8.3828791513338597E-3</v>
      </c>
      <c r="AE12" s="19">
        <v>4.82590543127338E-3</v>
      </c>
      <c r="AF12" s="19">
        <v>6.3886001971184001E-3</v>
      </c>
      <c r="AG12" s="19">
        <v>1.42207338842378E-2</v>
      </c>
      <c r="AH12" s="19">
        <v>0</v>
      </c>
      <c r="AI12" s="19">
        <v>1.0278304932009499E-2</v>
      </c>
      <c r="AJ12" s="19">
        <v>1.9774240214616701E-2</v>
      </c>
      <c r="AK12" s="19">
        <v>9.7396373230595207E-3</v>
      </c>
      <c r="AL12" s="19">
        <v>5.5532611879732102E-3</v>
      </c>
      <c r="AM12" s="19">
        <v>0</v>
      </c>
      <c r="AN12" s="19">
        <v>0</v>
      </c>
      <c r="AO12" s="19">
        <v>1.1231129547813801E-2</v>
      </c>
      <c r="AP12" s="19">
        <v>0</v>
      </c>
      <c r="AQ12" s="19"/>
      <c r="AR12" s="19">
        <v>7.4913221039857496E-3</v>
      </c>
      <c r="AS12" s="19">
        <v>1.4181964463361001E-2</v>
      </c>
      <c r="AT12" s="19"/>
      <c r="AU12" s="19">
        <v>3.6814501260012998E-3</v>
      </c>
      <c r="AV12" s="19">
        <v>8.4232329646672204E-3</v>
      </c>
      <c r="AW12" s="19"/>
      <c r="AX12" s="19">
        <v>1.34077237662163E-2</v>
      </c>
      <c r="AY12" s="19">
        <v>8.0041103692194901E-3</v>
      </c>
      <c r="AZ12" s="19"/>
      <c r="BA12" s="19">
        <v>4.6325460003425502E-3</v>
      </c>
      <c r="BB12" s="19">
        <v>1.42313656813427E-2</v>
      </c>
      <c r="BC12" s="19">
        <v>7.70663438703188E-3</v>
      </c>
      <c r="BD12" s="19"/>
      <c r="BE12" s="19">
        <v>6.6415219815149596E-3</v>
      </c>
      <c r="BF12" s="19">
        <v>1.4086460341472399E-2</v>
      </c>
      <c r="BG12" s="19">
        <v>1.02443734391329E-2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BG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116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106</v>
      </c>
      <c r="C9" s="17">
        <v>0.44640326726176099</v>
      </c>
      <c r="D9" s="17">
        <v>0.45569895146835898</v>
      </c>
      <c r="E9" s="17">
        <v>0.437780483481363</v>
      </c>
      <c r="F9" s="17"/>
      <c r="G9" s="17">
        <v>0.63223602895220898</v>
      </c>
      <c r="H9" s="17">
        <v>0.46616657745931001</v>
      </c>
      <c r="I9" s="17">
        <v>0.39249516870877499</v>
      </c>
      <c r="J9" s="17">
        <v>0.296610698210023</v>
      </c>
      <c r="K9" s="17"/>
      <c r="L9" s="17">
        <v>0.36748642477464</v>
      </c>
      <c r="M9" s="17">
        <v>0.47399488118547201</v>
      </c>
      <c r="N9" s="17">
        <v>0.424248534027937</v>
      </c>
      <c r="O9" s="17">
        <v>0.52122449999035203</v>
      </c>
      <c r="P9" s="17"/>
      <c r="Q9" s="17">
        <v>0.38373905749960402</v>
      </c>
      <c r="R9" s="17">
        <v>0.45780536295862401</v>
      </c>
      <c r="S9" s="17">
        <v>0.46720951610181</v>
      </c>
      <c r="T9" s="17">
        <v>0.51479448999680699</v>
      </c>
      <c r="U9" s="17">
        <v>0.44722796752263</v>
      </c>
      <c r="V9" s="17">
        <v>0.47857430045497301</v>
      </c>
      <c r="W9" s="17">
        <v>0.404885072634736</v>
      </c>
      <c r="X9" s="17">
        <v>0.48148430639823703</v>
      </c>
      <c r="Y9" s="17">
        <v>0.42850173493099297</v>
      </c>
      <c r="Z9" s="17"/>
      <c r="AA9" s="17">
        <v>0.39534703173139601</v>
      </c>
      <c r="AB9" s="17">
        <v>0.47166404897643799</v>
      </c>
      <c r="AC9" s="17">
        <v>0.64025548518776199</v>
      </c>
      <c r="AD9" s="17">
        <v>0.54098327629794096</v>
      </c>
      <c r="AE9" s="17">
        <v>0.51607221557027805</v>
      </c>
      <c r="AF9" s="17">
        <v>0.468665113617384</v>
      </c>
      <c r="AG9" s="17">
        <v>0.49694759920792198</v>
      </c>
      <c r="AH9" s="17">
        <v>0.46992520205189597</v>
      </c>
      <c r="AI9" s="17">
        <v>0.47249708710607602</v>
      </c>
      <c r="AJ9" s="17">
        <v>0.40676530226882601</v>
      </c>
      <c r="AK9" s="17">
        <v>0.42040605971228101</v>
      </c>
      <c r="AL9" s="17">
        <v>0.45543725740394198</v>
      </c>
      <c r="AM9" s="17">
        <v>0.45546064212888698</v>
      </c>
      <c r="AN9" s="17">
        <v>0.32294326949999203</v>
      </c>
      <c r="AO9" s="17">
        <v>0.28505820530352299</v>
      </c>
      <c r="AP9" s="17">
        <v>0.29668300930776098</v>
      </c>
      <c r="AQ9" s="17"/>
      <c r="AR9" s="17">
        <v>0.43433414303648898</v>
      </c>
      <c r="AS9" s="17">
        <v>0.49019279970461599</v>
      </c>
      <c r="AT9" s="17"/>
      <c r="AU9" s="17">
        <v>0.39108237210041702</v>
      </c>
      <c r="AV9" s="17">
        <v>0.47284760848732199</v>
      </c>
      <c r="AW9" s="17"/>
      <c r="AX9" s="17">
        <v>0.40884892504438802</v>
      </c>
      <c r="AY9" s="17">
        <v>0.45523820936014098</v>
      </c>
      <c r="AZ9" s="17"/>
      <c r="BA9" s="17">
        <v>0.38122965181386398</v>
      </c>
      <c r="BB9" s="17">
        <v>0.46224747858422399</v>
      </c>
      <c r="BC9" s="17">
        <v>0.53274838704158001</v>
      </c>
      <c r="BD9" s="17"/>
      <c r="BE9" s="17">
        <v>0.43977500830657101</v>
      </c>
      <c r="BF9" s="17">
        <v>0.42790905191938</v>
      </c>
      <c r="BG9" s="17">
        <v>0.54370086741213297</v>
      </c>
    </row>
    <row r="10" spans="2:59" ht="28.8" x14ac:dyDescent="0.3">
      <c r="B10" s="18" t="s">
        <v>107</v>
      </c>
      <c r="C10" s="17">
        <v>0.25508020384295699</v>
      </c>
      <c r="D10" s="17">
        <v>0.26301819937513299</v>
      </c>
      <c r="E10" s="17">
        <v>0.24532034014501</v>
      </c>
      <c r="F10" s="17"/>
      <c r="G10" s="17">
        <v>0.18008303830681199</v>
      </c>
      <c r="H10" s="17">
        <v>0.28426946067680398</v>
      </c>
      <c r="I10" s="17">
        <v>0.32984260961162398</v>
      </c>
      <c r="J10" s="17">
        <v>0.218982859770677</v>
      </c>
      <c r="K10" s="17"/>
      <c r="L10" s="17">
        <v>0.26162203657809102</v>
      </c>
      <c r="M10" s="17">
        <v>0.24386058829346899</v>
      </c>
      <c r="N10" s="17">
        <v>0.299954605908067</v>
      </c>
      <c r="O10" s="17">
        <v>0.220694755685238</v>
      </c>
      <c r="P10" s="17"/>
      <c r="Q10" s="17">
        <v>0.23033842469083499</v>
      </c>
      <c r="R10" s="17">
        <v>0.308494884583151</v>
      </c>
      <c r="S10" s="17">
        <v>0.28956276067402797</v>
      </c>
      <c r="T10" s="17">
        <v>0.21712119267194499</v>
      </c>
      <c r="U10" s="17">
        <v>0.252089615105416</v>
      </c>
      <c r="V10" s="17">
        <v>0.22251959495905299</v>
      </c>
      <c r="W10" s="17">
        <v>0.26762008308449398</v>
      </c>
      <c r="X10" s="17">
        <v>0.273292568079957</v>
      </c>
      <c r="Y10" s="17">
        <v>0.23575287035662901</v>
      </c>
      <c r="Z10" s="17"/>
      <c r="AA10" s="17">
        <v>6.90705876487578E-2</v>
      </c>
      <c r="AB10" s="17">
        <v>0.27291622072273802</v>
      </c>
      <c r="AC10" s="17">
        <v>0.18181920976508401</v>
      </c>
      <c r="AD10" s="17">
        <v>0.174322178227235</v>
      </c>
      <c r="AE10" s="17">
        <v>0.24883894354059199</v>
      </c>
      <c r="AF10" s="17">
        <v>0.239266926670991</v>
      </c>
      <c r="AG10" s="17">
        <v>0.25650924702577399</v>
      </c>
      <c r="AH10" s="17">
        <v>0.27121059146021498</v>
      </c>
      <c r="AI10" s="17">
        <v>0.29510442956134503</v>
      </c>
      <c r="AJ10" s="17">
        <v>0.26997900147325299</v>
      </c>
      <c r="AK10" s="17">
        <v>0.31832665666111098</v>
      </c>
      <c r="AL10" s="17">
        <v>0.19671030979138801</v>
      </c>
      <c r="AM10" s="17">
        <v>0.290132088008626</v>
      </c>
      <c r="AN10" s="17">
        <v>0.183149443527337</v>
      </c>
      <c r="AO10" s="17">
        <v>0.22703026439217</v>
      </c>
      <c r="AP10" s="17">
        <v>0.28537730445319598</v>
      </c>
      <c r="AQ10" s="17"/>
      <c r="AR10" s="17">
        <v>0.27883193964669301</v>
      </c>
      <c r="AS10" s="17">
        <v>0.16890349490047599</v>
      </c>
      <c r="AT10" s="17"/>
      <c r="AU10" s="17">
        <v>0.25728012619580098</v>
      </c>
      <c r="AV10" s="17">
        <v>0.25470110712064498</v>
      </c>
      <c r="AW10" s="17"/>
      <c r="AX10" s="17">
        <v>0.25540074622241699</v>
      </c>
      <c r="AY10" s="17">
        <v>0.25444576788590201</v>
      </c>
      <c r="AZ10" s="17"/>
      <c r="BA10" s="17">
        <v>0.25375099614500901</v>
      </c>
      <c r="BB10" s="17">
        <v>0.27240314537402999</v>
      </c>
      <c r="BC10" s="17">
        <v>0.229096567052786</v>
      </c>
      <c r="BD10" s="17"/>
      <c r="BE10" s="17">
        <v>0.26057659001144201</v>
      </c>
      <c r="BF10" s="17">
        <v>0.25175837385434802</v>
      </c>
      <c r="BG10" s="17">
        <v>0.22669729633410701</v>
      </c>
    </row>
    <row r="11" spans="2:59" ht="43.2" x14ac:dyDescent="0.3">
      <c r="B11" s="18" t="s">
        <v>108</v>
      </c>
      <c r="C11" s="17">
        <v>0.15849901971733399</v>
      </c>
      <c r="D11" s="17">
        <v>0.14667867748429</v>
      </c>
      <c r="E11" s="17">
        <v>0.17092254452514799</v>
      </c>
      <c r="F11" s="17"/>
      <c r="G11" s="17">
        <v>2.3188092636415799E-2</v>
      </c>
      <c r="H11" s="17">
        <v>0.10653042813822799</v>
      </c>
      <c r="I11" s="17">
        <v>0.181874631424883</v>
      </c>
      <c r="J11" s="17">
        <v>0.32544794669661797</v>
      </c>
      <c r="K11" s="17"/>
      <c r="L11" s="17">
        <v>0.217805361666075</v>
      </c>
      <c r="M11" s="17">
        <v>0.15253930163099499</v>
      </c>
      <c r="N11" s="17">
        <v>0.17247986187463199</v>
      </c>
      <c r="O11" s="17">
        <v>8.8766827411225699E-2</v>
      </c>
      <c r="P11" s="17"/>
      <c r="Q11" s="17">
        <v>0.12759648768169099</v>
      </c>
      <c r="R11" s="17">
        <v>0.203184844007852</v>
      </c>
      <c r="S11" s="17">
        <v>0.153389698023808</v>
      </c>
      <c r="T11" s="17">
        <v>9.8891988142367201E-2</v>
      </c>
      <c r="U11" s="17">
        <v>0.117222689957727</v>
      </c>
      <c r="V11" s="17">
        <v>0.12971974317097301</v>
      </c>
      <c r="W11" s="17">
        <v>0.23288250312503</v>
      </c>
      <c r="X11" s="17">
        <v>0.17798811010122501</v>
      </c>
      <c r="Y11" s="17">
        <v>0.18177975802854199</v>
      </c>
      <c r="Z11" s="17"/>
      <c r="AA11" s="17">
        <v>0</v>
      </c>
      <c r="AB11" s="17">
        <v>0.15001349874261499</v>
      </c>
      <c r="AC11" s="17">
        <v>4.6263748321733598E-2</v>
      </c>
      <c r="AD11" s="17">
        <v>7.53308019197058E-2</v>
      </c>
      <c r="AE11" s="17">
        <v>9.8310171021391099E-2</v>
      </c>
      <c r="AF11" s="17">
        <v>0.13514821120071599</v>
      </c>
      <c r="AG11" s="17">
        <v>0.12356739075777499</v>
      </c>
      <c r="AH11" s="17">
        <v>0.14357664554402799</v>
      </c>
      <c r="AI11" s="17">
        <v>0.117261506103068</v>
      </c>
      <c r="AJ11" s="17">
        <v>0.16828819598440301</v>
      </c>
      <c r="AK11" s="17">
        <v>0.19098400347903499</v>
      </c>
      <c r="AL11" s="17">
        <v>0.23625647663279101</v>
      </c>
      <c r="AM11" s="17">
        <v>0.172648720787931</v>
      </c>
      <c r="AN11" s="17">
        <v>0.23980836839130101</v>
      </c>
      <c r="AO11" s="17">
        <v>0.33920017577976003</v>
      </c>
      <c r="AP11" s="17">
        <v>0.18465123053089699</v>
      </c>
      <c r="AQ11" s="17"/>
      <c r="AR11" s="17">
        <v>0.167940434547597</v>
      </c>
      <c r="AS11" s="17">
        <v>0.12424341564040101</v>
      </c>
      <c r="AT11" s="17"/>
      <c r="AU11" s="17">
        <v>0.117090793810225</v>
      </c>
      <c r="AV11" s="17">
        <v>0.18105045027977501</v>
      </c>
      <c r="AW11" s="17"/>
      <c r="AX11" s="17">
        <v>0.117307178998395</v>
      </c>
      <c r="AY11" s="17">
        <v>0.169286139212632</v>
      </c>
      <c r="AZ11" s="17"/>
      <c r="BA11" s="17">
        <v>0.18978453492080199</v>
      </c>
      <c r="BB11" s="17">
        <v>0.16023045916313</v>
      </c>
      <c r="BC11" s="17">
        <v>0.101811651824288</v>
      </c>
      <c r="BD11" s="17"/>
      <c r="BE11" s="17">
        <v>0.15216795895051399</v>
      </c>
      <c r="BF11" s="17">
        <v>0.17790166200681701</v>
      </c>
      <c r="BG11" s="17">
        <v>0.14753020527977101</v>
      </c>
    </row>
    <row r="12" spans="2:59" ht="43.2" x14ac:dyDescent="0.3">
      <c r="B12" s="18" t="s">
        <v>109</v>
      </c>
      <c r="C12" s="17">
        <v>0.14084286355342401</v>
      </c>
      <c r="D12" s="17">
        <v>0.12977777543532101</v>
      </c>
      <c r="E12" s="17">
        <v>0.15244249778036201</v>
      </c>
      <c r="F12" s="17"/>
      <c r="G12" s="17">
        <v>8.2227921253842207E-2</v>
      </c>
      <c r="H12" s="17">
        <v>0.125990952370929</v>
      </c>
      <c r="I12" s="17">
        <v>0.15277110156211901</v>
      </c>
      <c r="J12" s="17">
        <v>0.20342359194424101</v>
      </c>
      <c r="K12" s="17"/>
      <c r="L12" s="17">
        <v>0.14500090413924199</v>
      </c>
      <c r="M12" s="17">
        <v>0.13257997651673301</v>
      </c>
      <c r="N12" s="17">
        <v>0.15949312453800699</v>
      </c>
      <c r="O12" s="17">
        <v>0.128806828606672</v>
      </c>
      <c r="P12" s="17"/>
      <c r="Q12" s="17">
        <v>0.11245016468194</v>
      </c>
      <c r="R12" s="17">
        <v>0.14418453603999801</v>
      </c>
      <c r="S12" s="17">
        <v>9.4708692693834307E-2</v>
      </c>
      <c r="T12" s="17">
        <v>0.21763614587281399</v>
      </c>
      <c r="U12" s="17">
        <v>0.20628610880715501</v>
      </c>
      <c r="V12" s="17">
        <v>0.13499611471433101</v>
      </c>
      <c r="W12" s="17">
        <v>0.16556826571198299</v>
      </c>
      <c r="X12" s="17">
        <v>8.4518124551271598E-2</v>
      </c>
      <c r="Y12" s="17">
        <v>0.10390597532137801</v>
      </c>
      <c r="Z12" s="17"/>
      <c r="AA12" s="17">
        <v>0</v>
      </c>
      <c r="AB12" s="17">
        <v>0.17016284867923301</v>
      </c>
      <c r="AC12" s="17">
        <v>8.58534893886988E-2</v>
      </c>
      <c r="AD12" s="17">
        <v>9.6489726234284701E-2</v>
      </c>
      <c r="AE12" s="17">
        <v>0.14322535731185501</v>
      </c>
      <c r="AF12" s="17">
        <v>0.157937189467033</v>
      </c>
      <c r="AG12" s="17">
        <v>0.16118565521926501</v>
      </c>
      <c r="AH12" s="17">
        <v>0.11802553045462801</v>
      </c>
      <c r="AI12" s="17">
        <v>0.11358265028966499</v>
      </c>
      <c r="AJ12" s="17">
        <v>0.153825817798139</v>
      </c>
      <c r="AK12" s="17">
        <v>0.13940132086538301</v>
      </c>
      <c r="AL12" s="17">
        <v>0.15298161290234799</v>
      </c>
      <c r="AM12" s="17">
        <v>9.7811594507393906E-2</v>
      </c>
      <c r="AN12" s="17">
        <v>0.12521044637815901</v>
      </c>
      <c r="AO12" s="17">
        <v>0.147789552186812</v>
      </c>
      <c r="AP12" s="17">
        <v>0.18629193465789101</v>
      </c>
      <c r="AQ12" s="17"/>
      <c r="AR12" s="17">
        <v>0.150371939414888</v>
      </c>
      <c r="AS12" s="17">
        <v>0.10626920528315</v>
      </c>
      <c r="AT12" s="17"/>
      <c r="AU12" s="17">
        <v>0.14525346207182899</v>
      </c>
      <c r="AV12" s="17">
        <v>0.13901264143019601</v>
      </c>
      <c r="AW12" s="17"/>
      <c r="AX12" s="17">
        <v>0.139989993169233</v>
      </c>
      <c r="AY12" s="17">
        <v>0.14161672451712701</v>
      </c>
      <c r="AZ12" s="17"/>
      <c r="BA12" s="17">
        <v>0.139615984343088</v>
      </c>
      <c r="BB12" s="17">
        <v>0.14922534357292899</v>
      </c>
      <c r="BC12" s="17">
        <v>0.12927439458043799</v>
      </c>
      <c r="BD12" s="17"/>
      <c r="BE12" s="17">
        <v>0.13692046528410701</v>
      </c>
      <c r="BF12" s="17">
        <v>0.16330821194293799</v>
      </c>
      <c r="BG12" s="17">
        <v>0.104770375191106</v>
      </c>
    </row>
    <row r="13" spans="2:59" ht="28.8" x14ac:dyDescent="0.3">
      <c r="B13" s="18" t="s">
        <v>110</v>
      </c>
      <c r="C13" s="17">
        <v>0.111225185238305</v>
      </c>
      <c r="D13" s="17">
        <v>9.9297666793227504E-2</v>
      </c>
      <c r="E13" s="17">
        <v>0.123566636704175</v>
      </c>
      <c r="F13" s="17"/>
      <c r="G13" s="17">
        <v>7.7467731980930293E-2</v>
      </c>
      <c r="H13" s="17">
        <v>9.6380399504765901E-2</v>
      </c>
      <c r="I13" s="17">
        <v>0.10003792129288699</v>
      </c>
      <c r="J13" s="17">
        <v>0.17387519813982399</v>
      </c>
      <c r="K13" s="17"/>
      <c r="L13" s="17">
        <v>0.14056653245133799</v>
      </c>
      <c r="M13" s="17">
        <v>9.5361135312704598E-2</v>
      </c>
      <c r="N13" s="17">
        <v>0.108516003167653</v>
      </c>
      <c r="O13" s="17">
        <v>9.8668627358080505E-2</v>
      </c>
      <c r="P13" s="17"/>
      <c r="Q13" s="17">
        <v>0.15891548449898499</v>
      </c>
      <c r="R13" s="17">
        <v>9.7879771314408601E-2</v>
      </c>
      <c r="S13" s="17">
        <v>0.10104412607112701</v>
      </c>
      <c r="T13" s="17">
        <v>0.124875360805234</v>
      </c>
      <c r="U13" s="17">
        <v>0.114741515336961</v>
      </c>
      <c r="V13" s="17">
        <v>0.124560532880682</v>
      </c>
      <c r="W13" s="17">
        <v>0.103067898770278</v>
      </c>
      <c r="X13" s="17">
        <v>5.0397598681416099E-2</v>
      </c>
      <c r="Y13" s="17">
        <v>8.2400541054007195E-2</v>
      </c>
      <c r="Z13" s="17"/>
      <c r="AA13" s="17">
        <v>0.450596865633072</v>
      </c>
      <c r="AB13" s="17">
        <v>0.11064720570120901</v>
      </c>
      <c r="AC13" s="17">
        <v>6.9616080103247796E-2</v>
      </c>
      <c r="AD13" s="17">
        <v>7.99245382449493E-2</v>
      </c>
      <c r="AE13" s="17">
        <v>7.8971811916310003E-2</v>
      </c>
      <c r="AF13" s="17">
        <v>8.3413115580066297E-2</v>
      </c>
      <c r="AG13" s="17">
        <v>0.11427013788269499</v>
      </c>
      <c r="AH13" s="17">
        <v>9.3969631339442902E-2</v>
      </c>
      <c r="AI13" s="17">
        <v>0.12536441224720599</v>
      </c>
      <c r="AJ13" s="17">
        <v>0.118702561453528</v>
      </c>
      <c r="AK13" s="17">
        <v>9.2583642948482106E-2</v>
      </c>
      <c r="AL13" s="17">
        <v>0.124876354621085</v>
      </c>
      <c r="AM13" s="17">
        <v>8.1860621168252004E-2</v>
      </c>
      <c r="AN13" s="17">
        <v>0.17477781546447399</v>
      </c>
      <c r="AO13" s="17">
        <v>0.103847104714238</v>
      </c>
      <c r="AP13" s="17">
        <v>0.13644474909423801</v>
      </c>
      <c r="AQ13" s="17"/>
      <c r="AR13" s="17">
        <v>9.4314557371713695E-2</v>
      </c>
      <c r="AS13" s="17">
        <v>0.172580795949697</v>
      </c>
      <c r="AT13" s="17"/>
      <c r="AU13" s="17">
        <v>0.136706123699745</v>
      </c>
      <c r="AV13" s="17">
        <v>9.61311111025311E-2</v>
      </c>
      <c r="AW13" s="17"/>
      <c r="AX13" s="17">
        <v>0.14958409464710601</v>
      </c>
      <c r="AY13" s="17">
        <v>9.9335681341664803E-2</v>
      </c>
      <c r="AZ13" s="17"/>
      <c r="BA13" s="17">
        <v>0.16150292482780901</v>
      </c>
      <c r="BB13" s="17">
        <v>7.88237890513976E-2</v>
      </c>
      <c r="BC13" s="17">
        <v>7.7547264768408994E-2</v>
      </c>
      <c r="BD13" s="17"/>
      <c r="BE13" s="17">
        <v>0.12839079620709301</v>
      </c>
      <c r="BF13" s="17">
        <v>8.4185156130882094E-2</v>
      </c>
      <c r="BG13" s="17">
        <v>6.9298777902372002E-2</v>
      </c>
    </row>
    <row r="14" spans="2:59" ht="43.2" x14ac:dyDescent="0.3">
      <c r="B14" s="18" t="s">
        <v>111</v>
      </c>
      <c r="C14" s="17">
        <v>8.3048804283514396E-2</v>
      </c>
      <c r="D14" s="17">
        <v>8.8097607520755405E-2</v>
      </c>
      <c r="E14" s="17">
        <v>7.8344970205290701E-2</v>
      </c>
      <c r="F14" s="17"/>
      <c r="G14" s="17">
        <v>7.1995016447310503E-2</v>
      </c>
      <c r="H14" s="17">
        <v>9.4834683802076505E-2</v>
      </c>
      <c r="I14" s="17">
        <v>7.4859337139057097E-2</v>
      </c>
      <c r="J14" s="17">
        <v>9.07978516226466E-2</v>
      </c>
      <c r="K14" s="17"/>
      <c r="L14" s="17">
        <v>0.14327946475169701</v>
      </c>
      <c r="M14" s="17">
        <v>6.5067121573792505E-2</v>
      </c>
      <c r="N14" s="17">
        <v>6.48926610326237E-2</v>
      </c>
      <c r="O14" s="17">
        <v>5.2928642620855497E-2</v>
      </c>
      <c r="P14" s="17"/>
      <c r="Q14" s="17">
        <v>0.20293135306262799</v>
      </c>
      <c r="R14" s="17">
        <v>7.0291382527755603E-2</v>
      </c>
      <c r="S14" s="17">
        <v>1.5493705430852101E-2</v>
      </c>
      <c r="T14" s="17">
        <v>3.7757257166809E-2</v>
      </c>
      <c r="U14" s="17">
        <v>6.5584106637677705E-2</v>
      </c>
      <c r="V14" s="17">
        <v>8.5509998256126707E-2</v>
      </c>
      <c r="W14" s="17">
        <v>5.8082698132879203E-2</v>
      </c>
      <c r="X14" s="17">
        <v>4.9825573231599599E-2</v>
      </c>
      <c r="Y14" s="17">
        <v>8.4142724354871301E-2</v>
      </c>
      <c r="Z14" s="17"/>
      <c r="AA14" s="17">
        <v>0.15095362182423699</v>
      </c>
      <c r="AB14" s="17">
        <v>3.3194446800885402E-2</v>
      </c>
      <c r="AC14" s="17">
        <v>5.7157714412918101E-2</v>
      </c>
      <c r="AD14" s="17">
        <v>0.10663204158679999</v>
      </c>
      <c r="AE14" s="17">
        <v>5.30777334237377E-2</v>
      </c>
      <c r="AF14" s="17">
        <v>7.3273101119042103E-2</v>
      </c>
      <c r="AG14" s="17">
        <v>4.4362403823331398E-2</v>
      </c>
      <c r="AH14" s="17">
        <v>2.8891402523784099E-2</v>
      </c>
      <c r="AI14" s="17">
        <v>6.8279948640853794E-2</v>
      </c>
      <c r="AJ14" s="17">
        <v>7.9359236238886105E-2</v>
      </c>
      <c r="AK14" s="17">
        <v>6.9385916689649302E-2</v>
      </c>
      <c r="AL14" s="17">
        <v>5.03133917723168E-2</v>
      </c>
      <c r="AM14" s="17">
        <v>5.3536880199386697E-2</v>
      </c>
      <c r="AN14" s="17">
        <v>0.13027249614773601</v>
      </c>
      <c r="AO14" s="17">
        <v>0.16526982745268301</v>
      </c>
      <c r="AP14" s="17">
        <v>0.26654416962201</v>
      </c>
      <c r="AQ14" s="17"/>
      <c r="AR14" s="17">
        <v>7.3864254103502294E-2</v>
      </c>
      <c r="AS14" s="17">
        <v>0.11637244488691</v>
      </c>
      <c r="AT14" s="17"/>
      <c r="AU14" s="17">
        <v>0.154932894568133</v>
      </c>
      <c r="AV14" s="17">
        <v>5.0270668224596797E-2</v>
      </c>
      <c r="AW14" s="17"/>
      <c r="AX14" s="17">
        <v>0.108738243298783</v>
      </c>
      <c r="AY14" s="17">
        <v>7.72230099231309E-2</v>
      </c>
      <c r="AZ14" s="17"/>
      <c r="BA14" s="17">
        <v>0.12997712020830299</v>
      </c>
      <c r="BB14" s="17">
        <v>6.7042799594601396E-2</v>
      </c>
      <c r="BC14" s="17">
        <v>2.8379091840958499E-2</v>
      </c>
      <c r="BD14" s="17"/>
      <c r="BE14" s="17">
        <v>0.101156081317148</v>
      </c>
      <c r="BF14" s="17">
        <v>4.9656453996008203E-2</v>
      </c>
      <c r="BG14" s="17">
        <v>5.2470553637432797E-2</v>
      </c>
    </row>
    <row r="15" spans="2:59" ht="57.6" x14ac:dyDescent="0.3">
      <c r="B15" s="18" t="s">
        <v>112</v>
      </c>
      <c r="C15" s="17">
        <v>5.3454669165482097E-2</v>
      </c>
      <c r="D15" s="17">
        <v>6.10691167884461E-2</v>
      </c>
      <c r="E15" s="17">
        <v>4.6073489977355699E-2</v>
      </c>
      <c r="F15" s="17"/>
      <c r="G15" s="17">
        <v>2.4621506680383098E-2</v>
      </c>
      <c r="H15" s="17">
        <v>5.8277679867882501E-2</v>
      </c>
      <c r="I15" s="17">
        <v>6.0067859578047701E-2</v>
      </c>
      <c r="J15" s="17">
        <v>6.7858677152103697E-2</v>
      </c>
      <c r="K15" s="17"/>
      <c r="L15" s="17">
        <v>9.2233453562096501E-2</v>
      </c>
      <c r="M15" s="17">
        <v>4.8064097688974398E-2</v>
      </c>
      <c r="N15" s="17">
        <v>3.4759655643343199E-2</v>
      </c>
      <c r="O15" s="17">
        <v>3.3805074016360001E-2</v>
      </c>
      <c r="P15" s="17"/>
      <c r="Q15" s="17">
        <v>9.3200991677874101E-2</v>
      </c>
      <c r="R15" s="17">
        <v>2.20868094898455E-2</v>
      </c>
      <c r="S15" s="17">
        <v>4.4371217786611697E-2</v>
      </c>
      <c r="T15" s="17">
        <v>6.1364720060200502E-2</v>
      </c>
      <c r="U15" s="17">
        <v>5.7076191669694298E-2</v>
      </c>
      <c r="V15" s="17">
        <v>6.2231202268818703E-2</v>
      </c>
      <c r="W15" s="17">
        <v>4.5567756666965498E-2</v>
      </c>
      <c r="X15" s="17">
        <v>2.0063416866422799E-2</v>
      </c>
      <c r="Y15" s="17">
        <v>5.3244367351716303E-2</v>
      </c>
      <c r="Z15" s="17"/>
      <c r="AA15" s="17">
        <v>0</v>
      </c>
      <c r="AB15" s="17">
        <v>1.7244613680487401E-2</v>
      </c>
      <c r="AC15" s="17">
        <v>1.6192941597178E-2</v>
      </c>
      <c r="AD15" s="17">
        <v>6.1818830438825897E-2</v>
      </c>
      <c r="AE15" s="17">
        <v>3.58775836230628E-2</v>
      </c>
      <c r="AF15" s="17">
        <v>2.6496066689248601E-2</v>
      </c>
      <c r="AG15" s="17">
        <v>6.2568430903545705E-2</v>
      </c>
      <c r="AH15" s="17">
        <v>4.6434213871371498E-2</v>
      </c>
      <c r="AI15" s="17">
        <v>3.8187464940074599E-2</v>
      </c>
      <c r="AJ15" s="17">
        <v>3.5371778799555602E-2</v>
      </c>
      <c r="AK15" s="17">
        <v>4.7276180599603902E-2</v>
      </c>
      <c r="AL15" s="17">
        <v>4.2340813121759399E-2</v>
      </c>
      <c r="AM15" s="17">
        <v>4.5856815338975399E-2</v>
      </c>
      <c r="AN15" s="17">
        <v>6.9449046047433696E-2</v>
      </c>
      <c r="AO15" s="17">
        <v>6.8721804895188698E-2</v>
      </c>
      <c r="AP15" s="17">
        <v>0.16335655674233901</v>
      </c>
      <c r="AQ15" s="17"/>
      <c r="AR15" s="17">
        <v>4.8137758252052298E-2</v>
      </c>
      <c r="AS15" s="17">
        <v>7.27456333310426E-2</v>
      </c>
      <c r="AT15" s="17"/>
      <c r="AU15" s="17">
        <v>0.107160787001345</v>
      </c>
      <c r="AV15" s="17">
        <v>2.8586123805856501E-2</v>
      </c>
      <c r="AW15" s="17"/>
      <c r="AX15" s="17">
        <v>7.3850472166310605E-2</v>
      </c>
      <c r="AY15" s="17">
        <v>4.94123565204947E-2</v>
      </c>
      <c r="AZ15" s="17"/>
      <c r="BA15" s="17">
        <v>8.6755322023656697E-2</v>
      </c>
      <c r="BB15" s="17">
        <v>3.6375025623680203E-2</v>
      </c>
      <c r="BC15" s="17">
        <v>2.39987627526057E-2</v>
      </c>
      <c r="BD15" s="17"/>
      <c r="BE15" s="17">
        <v>6.8793747620601906E-2</v>
      </c>
      <c r="BF15" s="17">
        <v>2.64688427007581E-2</v>
      </c>
      <c r="BG15" s="17">
        <v>2.39027112329924E-2</v>
      </c>
    </row>
    <row r="16" spans="2:59" ht="57.6" x14ac:dyDescent="0.3">
      <c r="B16" s="18" t="s">
        <v>113</v>
      </c>
      <c r="C16" s="17">
        <v>3.4007086818765499E-2</v>
      </c>
      <c r="D16" s="17">
        <v>3.5155130347265001E-2</v>
      </c>
      <c r="E16" s="17">
        <v>3.2997937433567902E-2</v>
      </c>
      <c r="F16" s="17"/>
      <c r="G16" s="17">
        <v>1.7323900103148999E-2</v>
      </c>
      <c r="H16" s="17">
        <v>4.6221326560256702E-2</v>
      </c>
      <c r="I16" s="17">
        <v>3.09961163296638E-2</v>
      </c>
      <c r="J16" s="17">
        <v>4.0950708271433399E-2</v>
      </c>
      <c r="K16" s="17"/>
      <c r="L16" s="17">
        <v>5.5855330981340601E-2</v>
      </c>
      <c r="M16" s="17">
        <v>2.37170518442591E-2</v>
      </c>
      <c r="N16" s="17">
        <v>3.45915476709329E-2</v>
      </c>
      <c r="O16" s="17">
        <v>2.0689424538777399E-2</v>
      </c>
      <c r="P16" s="17"/>
      <c r="Q16" s="17">
        <v>7.2367428233320596E-2</v>
      </c>
      <c r="R16" s="17">
        <v>2.90495270942915E-2</v>
      </c>
      <c r="S16" s="17">
        <v>4.1789623254295397E-3</v>
      </c>
      <c r="T16" s="17">
        <v>1.5041644778219501E-2</v>
      </c>
      <c r="U16" s="17">
        <v>2.97078936780092E-2</v>
      </c>
      <c r="V16" s="17">
        <v>2.9491406236452401E-2</v>
      </c>
      <c r="W16" s="17">
        <v>4.8733670540886898E-2</v>
      </c>
      <c r="X16" s="17">
        <v>3.4270053175807003E-2</v>
      </c>
      <c r="Y16" s="17">
        <v>2.7059301785496301E-2</v>
      </c>
      <c r="Z16" s="17"/>
      <c r="AA16" s="17">
        <v>0</v>
      </c>
      <c r="AB16" s="17">
        <v>1.91932857104152E-2</v>
      </c>
      <c r="AC16" s="17">
        <v>3.6444927203018403E-2</v>
      </c>
      <c r="AD16" s="17">
        <v>1.07236283467289E-2</v>
      </c>
      <c r="AE16" s="17">
        <v>1.61241774650864E-2</v>
      </c>
      <c r="AF16" s="17">
        <v>2.9518858021575101E-2</v>
      </c>
      <c r="AG16" s="17">
        <v>2.2340186014634399E-2</v>
      </c>
      <c r="AH16" s="17">
        <v>3.5448651482610997E-2</v>
      </c>
      <c r="AI16" s="17">
        <v>3.6964622696208697E-2</v>
      </c>
      <c r="AJ16" s="17">
        <v>3.2243305604432997E-2</v>
      </c>
      <c r="AK16" s="17">
        <v>2.3310316739675901E-2</v>
      </c>
      <c r="AL16" s="17">
        <v>1.8535332604901499E-2</v>
      </c>
      <c r="AM16" s="17">
        <v>3.6401248635410499E-2</v>
      </c>
      <c r="AN16" s="17">
        <v>6.9457992906452798E-2</v>
      </c>
      <c r="AO16" s="17">
        <v>6.11987399115086E-2</v>
      </c>
      <c r="AP16" s="17">
        <v>9.5752247091958995E-2</v>
      </c>
      <c r="AQ16" s="17"/>
      <c r="AR16" s="17">
        <v>2.9451793577673201E-2</v>
      </c>
      <c r="AS16" s="17">
        <v>5.0534728546891602E-2</v>
      </c>
      <c r="AT16" s="17"/>
      <c r="AU16" s="17">
        <v>6.4823275206566E-2</v>
      </c>
      <c r="AV16" s="17">
        <v>2.0285694126994599E-2</v>
      </c>
      <c r="AW16" s="17"/>
      <c r="AX16" s="17">
        <v>4.67971878741704E-2</v>
      </c>
      <c r="AY16" s="17">
        <v>3.0871528154599499E-2</v>
      </c>
      <c r="AZ16" s="17"/>
      <c r="BA16" s="17">
        <v>6.4240226487223107E-2</v>
      </c>
      <c r="BB16" s="17">
        <v>1.5405326889776499E-2</v>
      </c>
      <c r="BC16" s="17">
        <v>1.23164319704301E-2</v>
      </c>
      <c r="BD16" s="17"/>
      <c r="BE16" s="17">
        <v>4.5537455324137298E-2</v>
      </c>
      <c r="BF16" s="17">
        <v>1.3715510251951101E-2</v>
      </c>
      <c r="BG16" s="17">
        <v>1.1810740871787901E-2</v>
      </c>
    </row>
    <row r="17" spans="2:59" ht="28.8" x14ac:dyDescent="0.3">
      <c r="B17" s="18" t="s">
        <v>114</v>
      </c>
      <c r="C17" s="17">
        <v>2.3960779659428898E-2</v>
      </c>
      <c r="D17" s="17">
        <v>2.1328923827928899E-2</v>
      </c>
      <c r="E17" s="17">
        <v>2.6681646949508E-2</v>
      </c>
      <c r="F17" s="17"/>
      <c r="G17" s="17">
        <v>2.7282656434759599E-2</v>
      </c>
      <c r="H17" s="17">
        <v>3.0074789159066102E-2</v>
      </c>
      <c r="I17" s="17">
        <v>2.89629417859163E-2</v>
      </c>
      <c r="J17" s="17">
        <v>8.7717142136133595E-3</v>
      </c>
      <c r="K17" s="17"/>
      <c r="L17" s="17">
        <v>3.2153611006309299E-2</v>
      </c>
      <c r="M17" s="17">
        <v>2.2992004121711599E-2</v>
      </c>
      <c r="N17" s="17">
        <v>2.0693211738934798E-2</v>
      </c>
      <c r="O17" s="17">
        <v>1.9057877804996098E-2</v>
      </c>
      <c r="P17" s="17"/>
      <c r="Q17" s="17">
        <v>2.1090399213239599E-2</v>
      </c>
      <c r="R17" s="17">
        <v>1.44857223660781E-2</v>
      </c>
      <c r="S17" s="17">
        <v>1.9120705667151499E-2</v>
      </c>
      <c r="T17" s="17">
        <v>3.2851111420453001E-2</v>
      </c>
      <c r="U17" s="17">
        <v>4.1726244879139E-2</v>
      </c>
      <c r="V17" s="17">
        <v>1.3366527706805799E-2</v>
      </c>
      <c r="W17" s="17">
        <v>4.03885485702297E-2</v>
      </c>
      <c r="X17" s="17">
        <v>0</v>
      </c>
      <c r="Y17" s="17">
        <v>2.7773546098038601E-2</v>
      </c>
      <c r="Z17" s="17"/>
      <c r="AA17" s="17">
        <v>0</v>
      </c>
      <c r="AB17" s="17">
        <v>1.11444290867564E-2</v>
      </c>
      <c r="AC17" s="17">
        <v>0</v>
      </c>
      <c r="AD17" s="17">
        <v>0</v>
      </c>
      <c r="AE17" s="17">
        <v>4.3683110389569797E-2</v>
      </c>
      <c r="AF17" s="17">
        <v>1.8177561642603601E-2</v>
      </c>
      <c r="AG17" s="17">
        <v>7.3358263671787901E-3</v>
      </c>
      <c r="AH17" s="17">
        <v>1.44168208418031E-2</v>
      </c>
      <c r="AI17" s="17">
        <v>3.0416401704089401E-2</v>
      </c>
      <c r="AJ17" s="17">
        <v>2.9594449322763301E-2</v>
      </c>
      <c r="AK17" s="17">
        <v>3.5909280265522099E-2</v>
      </c>
      <c r="AL17" s="17">
        <v>1.47009822728049E-2</v>
      </c>
      <c r="AM17" s="17">
        <v>2.7440012195076999E-2</v>
      </c>
      <c r="AN17" s="17">
        <v>3.83601179823276E-2</v>
      </c>
      <c r="AO17" s="17">
        <v>4.20434382986647E-2</v>
      </c>
      <c r="AP17" s="17">
        <v>4.0314239181799098E-2</v>
      </c>
      <c r="AQ17" s="17"/>
      <c r="AR17" s="17">
        <v>2.1972444396108098E-2</v>
      </c>
      <c r="AS17" s="17">
        <v>3.1174913004593199E-2</v>
      </c>
      <c r="AT17" s="17"/>
      <c r="AU17" s="17">
        <v>2.06214059745926E-2</v>
      </c>
      <c r="AV17" s="17">
        <v>2.4988242207080302E-2</v>
      </c>
      <c r="AW17" s="17"/>
      <c r="AX17" s="17">
        <v>2.67350602522499E-2</v>
      </c>
      <c r="AY17" s="17">
        <v>2.36915500353212E-2</v>
      </c>
      <c r="AZ17" s="17"/>
      <c r="BA17" s="17">
        <v>2.5053800096159099E-2</v>
      </c>
      <c r="BB17" s="17">
        <v>2.8518799282598501E-2</v>
      </c>
      <c r="BC17" s="17">
        <v>1.4640075730114799E-2</v>
      </c>
      <c r="BD17" s="17"/>
      <c r="BE17" s="17">
        <v>2.4098426790804602E-2</v>
      </c>
      <c r="BF17" s="17">
        <v>2.8150733575653401E-2</v>
      </c>
      <c r="BG17" s="17">
        <v>1.1271984419426799E-2</v>
      </c>
    </row>
    <row r="18" spans="2:59" ht="28.8" x14ac:dyDescent="0.3">
      <c r="B18" s="18" t="s">
        <v>115</v>
      </c>
      <c r="C18" s="17">
        <v>2.1028227505261999E-2</v>
      </c>
      <c r="D18" s="17">
        <v>2.7225249353837098E-2</v>
      </c>
      <c r="E18" s="17">
        <v>1.49312055182124E-2</v>
      </c>
      <c r="F18" s="17"/>
      <c r="G18" s="17">
        <v>1.4267188094440801E-2</v>
      </c>
      <c r="H18" s="17">
        <v>2.3648690773333099E-2</v>
      </c>
      <c r="I18" s="17">
        <v>1.66709298744202E-2</v>
      </c>
      <c r="J18" s="17">
        <v>2.9815973354632801E-2</v>
      </c>
      <c r="K18" s="17"/>
      <c r="L18" s="17">
        <v>4.9547226788885297E-2</v>
      </c>
      <c r="M18" s="17">
        <v>8.7882405842879801E-3</v>
      </c>
      <c r="N18" s="17">
        <v>1.125644325696E-2</v>
      </c>
      <c r="O18" s="17">
        <v>1.16310792950036E-2</v>
      </c>
      <c r="P18" s="17"/>
      <c r="Q18" s="17">
        <v>6.0793490308649299E-2</v>
      </c>
      <c r="R18" s="17">
        <v>5.8763858965171804E-3</v>
      </c>
      <c r="S18" s="17">
        <v>2.4955989873822099E-2</v>
      </c>
      <c r="T18" s="17">
        <v>1.2151152840579301E-2</v>
      </c>
      <c r="U18" s="17">
        <v>5.3642609617579199E-3</v>
      </c>
      <c r="V18" s="17">
        <v>2.57519659228947E-2</v>
      </c>
      <c r="W18" s="17">
        <v>2.03103779130295E-2</v>
      </c>
      <c r="X18" s="17">
        <v>0</v>
      </c>
      <c r="Y18" s="17">
        <v>1.1231426803956101E-2</v>
      </c>
      <c r="Z18" s="17"/>
      <c r="AA18" s="17">
        <v>0</v>
      </c>
      <c r="AB18" s="17">
        <v>1.7244613680487401E-2</v>
      </c>
      <c r="AC18" s="17">
        <v>2.0975552026361002E-2</v>
      </c>
      <c r="AD18" s="17">
        <v>0</v>
      </c>
      <c r="AE18" s="17">
        <v>1.00558901289692E-2</v>
      </c>
      <c r="AF18" s="17">
        <v>0</v>
      </c>
      <c r="AG18" s="17">
        <v>1.29092504436577E-2</v>
      </c>
      <c r="AH18" s="17">
        <v>1.3531553570365101E-2</v>
      </c>
      <c r="AI18" s="17">
        <v>8.6076100115431205E-3</v>
      </c>
      <c r="AJ18" s="17">
        <v>2.6791023496888001E-3</v>
      </c>
      <c r="AK18" s="17">
        <v>1.41823222080484E-2</v>
      </c>
      <c r="AL18" s="17">
        <v>4.2379365444145597E-2</v>
      </c>
      <c r="AM18" s="17">
        <v>2.3079149542354401E-2</v>
      </c>
      <c r="AN18" s="17">
        <v>4.3938374987471697E-2</v>
      </c>
      <c r="AO18" s="17">
        <v>3.5395930960275802E-2</v>
      </c>
      <c r="AP18" s="17">
        <v>9.0691777395444997E-2</v>
      </c>
      <c r="AQ18" s="17"/>
      <c r="AR18" s="17">
        <v>2.28691501058771E-2</v>
      </c>
      <c r="AS18" s="17">
        <v>1.4348940885970799E-2</v>
      </c>
      <c r="AT18" s="17"/>
      <c r="AU18" s="17">
        <v>3.6124047979680197E-2</v>
      </c>
      <c r="AV18" s="17">
        <v>1.43227275920706E-2</v>
      </c>
      <c r="AW18" s="17"/>
      <c r="AX18" s="17">
        <v>3.0694693848919499E-2</v>
      </c>
      <c r="AY18" s="17">
        <v>1.90399940780475E-2</v>
      </c>
      <c r="AZ18" s="17"/>
      <c r="BA18" s="17">
        <v>3.8235620145876503E-2</v>
      </c>
      <c r="BB18" s="17">
        <v>1.11675733029372E-2</v>
      </c>
      <c r="BC18" s="17">
        <v>7.4968947601575103E-3</v>
      </c>
      <c r="BD18" s="17"/>
      <c r="BE18" s="17">
        <v>3.2689359674163303E-2</v>
      </c>
      <c r="BF18" s="17">
        <v>0</v>
      </c>
      <c r="BG18" s="17">
        <v>0</v>
      </c>
    </row>
    <row r="19" spans="2:59" x14ac:dyDescent="0.3">
      <c r="B19" s="18" t="s">
        <v>90</v>
      </c>
      <c r="C19" s="19">
        <v>1.4856692931123299E-2</v>
      </c>
      <c r="D19" s="19">
        <v>1.34248427609759E-2</v>
      </c>
      <c r="E19" s="19">
        <v>1.6344248457616901E-2</v>
      </c>
      <c r="F19" s="19"/>
      <c r="G19" s="19">
        <v>2.6413698446985101E-2</v>
      </c>
      <c r="H19" s="19">
        <v>2.0581826805753201E-2</v>
      </c>
      <c r="I19" s="19">
        <v>5.8228893466426299E-3</v>
      </c>
      <c r="J19" s="19">
        <v>7.0404933937511299E-3</v>
      </c>
      <c r="K19" s="19"/>
      <c r="L19" s="19">
        <v>0</v>
      </c>
      <c r="M19" s="19">
        <v>2.88973592132677E-2</v>
      </c>
      <c r="N19" s="19">
        <v>1.1721988547670001E-2</v>
      </c>
      <c r="O19" s="19">
        <v>1.9086249553309401E-2</v>
      </c>
      <c r="P19" s="19"/>
      <c r="Q19" s="19">
        <v>2.0300814490149598E-2</v>
      </c>
      <c r="R19" s="19">
        <v>1.1319480182714199E-2</v>
      </c>
      <c r="S19" s="19">
        <v>0</v>
      </c>
      <c r="T19" s="19">
        <v>5.00464737735407E-3</v>
      </c>
      <c r="U19" s="19">
        <v>6.3845711179881604E-3</v>
      </c>
      <c r="V19" s="19">
        <v>1.8146635037689301E-2</v>
      </c>
      <c r="W19" s="19">
        <v>2.6940962530327701E-2</v>
      </c>
      <c r="X19" s="19">
        <v>9.2043949259622195E-3</v>
      </c>
      <c r="Y19" s="19">
        <v>2.8508665453527701E-2</v>
      </c>
      <c r="Z19" s="19"/>
      <c r="AA19" s="19">
        <v>0.15405610263553199</v>
      </c>
      <c r="AB19" s="19">
        <v>3.9922242699622301E-2</v>
      </c>
      <c r="AC19" s="19">
        <v>1.16060583884031E-2</v>
      </c>
      <c r="AD19" s="19">
        <v>1.8292656125908999E-2</v>
      </c>
      <c r="AE19" s="19">
        <v>1.7513906458197798E-2</v>
      </c>
      <c r="AF19" s="19">
        <v>1.9586317120020201E-2</v>
      </c>
      <c r="AG19" s="19">
        <v>1.8109229380270399E-2</v>
      </c>
      <c r="AH19" s="19">
        <v>2.0860785905129499E-2</v>
      </c>
      <c r="AI19" s="19">
        <v>7.1759342297336897E-3</v>
      </c>
      <c r="AJ19" s="19">
        <v>9.1131877386120396E-3</v>
      </c>
      <c r="AK19" s="19">
        <v>1.01262299173533E-2</v>
      </c>
      <c r="AL19" s="19">
        <v>8.4827446554342299E-3</v>
      </c>
      <c r="AM19" s="19">
        <v>9.8893247302390096E-3</v>
      </c>
      <c r="AN19" s="19">
        <v>3.4666309618292299E-2</v>
      </c>
      <c r="AO19" s="19">
        <v>0</v>
      </c>
      <c r="AP19" s="19">
        <v>6.6281224546642899E-3</v>
      </c>
      <c r="AQ19" s="19"/>
      <c r="AR19" s="19">
        <v>1.40715176436389E-2</v>
      </c>
      <c r="AS19" s="19">
        <v>1.7705487763529801E-2</v>
      </c>
      <c r="AT19" s="19"/>
      <c r="AU19" s="19">
        <v>1.8574661752342399E-2</v>
      </c>
      <c r="AV19" s="19">
        <v>1.2752247839915199E-2</v>
      </c>
      <c r="AW19" s="19"/>
      <c r="AX19" s="19">
        <v>2.2627390449955299E-2</v>
      </c>
      <c r="AY19" s="19">
        <v>1.2148166751296499E-2</v>
      </c>
      <c r="AZ19" s="19"/>
      <c r="BA19" s="19">
        <v>1.2464437117576501E-2</v>
      </c>
      <c r="BB19" s="19">
        <v>1.1332626529844901E-2</v>
      </c>
      <c r="BC19" s="19">
        <v>2.4726707815321498E-2</v>
      </c>
      <c r="BD19" s="19"/>
      <c r="BE19" s="19">
        <v>1.2217117547362001E-2</v>
      </c>
      <c r="BF19" s="19">
        <v>2.03039676867896E-2</v>
      </c>
      <c r="BG19" s="19">
        <v>1.7689745584784301E-2</v>
      </c>
    </row>
    <row r="20" spans="2:59" x14ac:dyDescent="0.3">
      <c r="B20" s="16"/>
    </row>
    <row r="21" spans="2:59" x14ac:dyDescent="0.3">
      <c r="B21" t="s">
        <v>87</v>
      </c>
    </row>
    <row r="22" spans="2:59" x14ac:dyDescent="0.3">
      <c r="B22" t="s">
        <v>88</v>
      </c>
    </row>
    <row r="24" spans="2:59" x14ac:dyDescent="0.3">
      <c r="B24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120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57.6" x14ac:dyDescent="0.3">
      <c r="B9" s="18" t="s">
        <v>117</v>
      </c>
      <c r="C9" s="17">
        <v>0.63485759721574098</v>
      </c>
      <c r="D9" s="17">
        <v>0.63785973971013099</v>
      </c>
      <c r="E9" s="17">
        <v>0.63258221809873805</v>
      </c>
      <c r="F9" s="17"/>
      <c r="G9" s="17">
        <v>0.62191030108237</v>
      </c>
      <c r="H9" s="17">
        <v>0.66804416569070002</v>
      </c>
      <c r="I9" s="17">
        <v>0.67695353025787097</v>
      </c>
      <c r="J9" s="17">
        <v>0.56602313289353001</v>
      </c>
      <c r="K9" s="17"/>
      <c r="L9" s="17">
        <v>0.70380322396105499</v>
      </c>
      <c r="M9" s="17">
        <v>0.63956080972428098</v>
      </c>
      <c r="N9" s="17">
        <v>0.57863772066621</v>
      </c>
      <c r="O9" s="17">
        <v>0.60639548355844897</v>
      </c>
      <c r="P9" s="17"/>
      <c r="Q9" s="17">
        <v>0.67184639832965298</v>
      </c>
      <c r="R9" s="17">
        <v>0.67169455864884797</v>
      </c>
      <c r="S9" s="17">
        <v>0.53885563789938096</v>
      </c>
      <c r="T9" s="17">
        <v>0.64632675235785697</v>
      </c>
      <c r="U9" s="17">
        <v>0.57880469382909905</v>
      </c>
      <c r="V9" s="17">
        <v>0.59490080622016905</v>
      </c>
      <c r="W9" s="17">
        <v>0.65902356024584596</v>
      </c>
      <c r="X9" s="17">
        <v>0.687276209140952</v>
      </c>
      <c r="Y9" s="17">
        <v>0.63907465799392604</v>
      </c>
      <c r="Z9" s="17"/>
      <c r="AA9" s="17">
        <v>0.50768666274984697</v>
      </c>
      <c r="AB9" s="17">
        <v>0.40513692705000098</v>
      </c>
      <c r="AC9" s="17">
        <v>0.61638687882712295</v>
      </c>
      <c r="AD9" s="17">
        <v>0.61515483308206698</v>
      </c>
      <c r="AE9" s="17">
        <v>0.57502721218701502</v>
      </c>
      <c r="AF9" s="17">
        <v>0.55110190258085601</v>
      </c>
      <c r="AG9" s="17">
        <v>0.67388482003140204</v>
      </c>
      <c r="AH9" s="17">
        <v>0.62674318341333701</v>
      </c>
      <c r="AI9" s="17">
        <v>0.66585036980518297</v>
      </c>
      <c r="AJ9" s="17">
        <v>0.62739733392536501</v>
      </c>
      <c r="AK9" s="17">
        <v>0.65428320614051405</v>
      </c>
      <c r="AL9" s="17">
        <v>0.58811820934304304</v>
      </c>
      <c r="AM9" s="17">
        <v>0.66580782583165499</v>
      </c>
      <c r="AN9" s="17">
        <v>0.69934081521080005</v>
      </c>
      <c r="AO9" s="17">
        <v>0.76515418091751497</v>
      </c>
      <c r="AP9" s="17">
        <v>0.80089415360667904</v>
      </c>
      <c r="AQ9" s="17"/>
      <c r="AR9" s="17">
        <v>0.64838095932258</v>
      </c>
      <c r="AS9" s="17">
        <v>0.58579175841412201</v>
      </c>
      <c r="AT9" s="17"/>
      <c r="AU9" s="17">
        <v>0.67325090985756897</v>
      </c>
      <c r="AV9" s="17">
        <v>0.61783084753850204</v>
      </c>
      <c r="AW9" s="17"/>
      <c r="AX9" s="17">
        <v>0.627941189869196</v>
      </c>
      <c r="AY9" s="17">
        <v>0.63769234430076605</v>
      </c>
      <c r="AZ9" s="17"/>
      <c r="BA9" s="17">
        <v>0.69662051235935596</v>
      </c>
      <c r="BB9" s="17">
        <v>0.615234072918311</v>
      </c>
      <c r="BC9" s="17">
        <v>0.56055243678038702</v>
      </c>
      <c r="BD9" s="17"/>
      <c r="BE9" s="17">
        <v>0.65540422994828496</v>
      </c>
      <c r="BF9" s="17">
        <v>0.60060222560294596</v>
      </c>
      <c r="BG9" s="17">
        <v>0.58996933755608205</v>
      </c>
    </row>
    <row r="10" spans="2:59" ht="43.2" x14ac:dyDescent="0.3">
      <c r="B10" s="18" t="s">
        <v>118</v>
      </c>
      <c r="C10" s="17">
        <v>0.30016170830136202</v>
      </c>
      <c r="D10" s="17">
        <v>0.30572460407652402</v>
      </c>
      <c r="E10" s="17">
        <v>0.29363432573749498</v>
      </c>
      <c r="F10" s="17"/>
      <c r="G10" s="17">
        <v>0.33880555513785998</v>
      </c>
      <c r="H10" s="17">
        <v>0.27598884764251003</v>
      </c>
      <c r="I10" s="17">
        <v>0.27093596735155701</v>
      </c>
      <c r="J10" s="17">
        <v>0.31918911502490099</v>
      </c>
      <c r="K10" s="17"/>
      <c r="L10" s="17">
        <v>0.26802678742483099</v>
      </c>
      <c r="M10" s="17">
        <v>0.28418385033781601</v>
      </c>
      <c r="N10" s="17">
        <v>0.36331697508674499</v>
      </c>
      <c r="O10" s="17">
        <v>0.29441185821788801</v>
      </c>
      <c r="P10" s="17"/>
      <c r="Q10" s="17">
        <v>0.25840282864018999</v>
      </c>
      <c r="R10" s="17">
        <v>0.283430390661364</v>
      </c>
      <c r="S10" s="17">
        <v>0.36697419890195299</v>
      </c>
      <c r="T10" s="17">
        <v>0.298013248898022</v>
      </c>
      <c r="U10" s="17">
        <v>0.333071496349436</v>
      </c>
      <c r="V10" s="17">
        <v>0.34043039916402501</v>
      </c>
      <c r="W10" s="17">
        <v>0.28441239341428098</v>
      </c>
      <c r="X10" s="17">
        <v>0.30062251386981897</v>
      </c>
      <c r="Y10" s="17">
        <v>0.28058744761916199</v>
      </c>
      <c r="Z10" s="17"/>
      <c r="AA10" s="17">
        <v>9.7643323731957707E-2</v>
      </c>
      <c r="AB10" s="17">
        <v>0.42737218529145199</v>
      </c>
      <c r="AC10" s="17">
        <v>0.37143987320207</v>
      </c>
      <c r="AD10" s="17">
        <v>0.26696549691926602</v>
      </c>
      <c r="AE10" s="17">
        <v>0.31719124095225998</v>
      </c>
      <c r="AF10" s="17">
        <v>0.36311345231189501</v>
      </c>
      <c r="AG10" s="17">
        <v>0.24742159512353901</v>
      </c>
      <c r="AH10" s="17">
        <v>0.32698215599771102</v>
      </c>
      <c r="AI10" s="17">
        <v>0.312719460398939</v>
      </c>
      <c r="AJ10" s="17">
        <v>0.32738645691082202</v>
      </c>
      <c r="AK10" s="17">
        <v>0.297767591276695</v>
      </c>
      <c r="AL10" s="17">
        <v>0.32573047498346303</v>
      </c>
      <c r="AM10" s="17">
        <v>0.27766238930363701</v>
      </c>
      <c r="AN10" s="17">
        <v>0.26435119762167503</v>
      </c>
      <c r="AO10" s="17">
        <v>0.19062621708161401</v>
      </c>
      <c r="AP10" s="17">
        <v>0.19910584639332099</v>
      </c>
      <c r="AQ10" s="17"/>
      <c r="AR10" s="17">
        <v>0.28895402891518301</v>
      </c>
      <c r="AS10" s="17">
        <v>0.340825722601798</v>
      </c>
      <c r="AT10" s="17"/>
      <c r="AU10" s="17">
        <v>0.27847906420249102</v>
      </c>
      <c r="AV10" s="17">
        <v>0.31219680615630602</v>
      </c>
      <c r="AW10" s="17"/>
      <c r="AX10" s="17">
        <v>0.28647349923825299</v>
      </c>
      <c r="AY10" s="17">
        <v>0.303479245327409</v>
      </c>
      <c r="AZ10" s="17"/>
      <c r="BA10" s="17">
        <v>0.25665701185867501</v>
      </c>
      <c r="BB10" s="17">
        <v>0.31863083973912498</v>
      </c>
      <c r="BC10" s="17">
        <v>0.34491730979485802</v>
      </c>
      <c r="BD10" s="17"/>
      <c r="BE10" s="17">
        <v>0.29116346001422999</v>
      </c>
      <c r="BF10" s="17">
        <v>0.31113144819583199</v>
      </c>
      <c r="BG10" s="17">
        <v>0.33112266841518401</v>
      </c>
    </row>
    <row r="11" spans="2:59" x14ac:dyDescent="0.3">
      <c r="B11" s="18" t="s">
        <v>119</v>
      </c>
      <c r="C11" s="17">
        <v>6.1896893146913302E-2</v>
      </c>
      <c r="D11" s="17">
        <v>5.4527540129233797E-2</v>
      </c>
      <c r="E11" s="17">
        <v>6.9494718031201497E-2</v>
      </c>
      <c r="F11" s="17"/>
      <c r="G11" s="17">
        <v>3.2761738561025801E-2</v>
      </c>
      <c r="H11" s="17">
        <v>5.59669866667898E-2</v>
      </c>
      <c r="I11" s="17">
        <v>4.9980347661458299E-2</v>
      </c>
      <c r="J11" s="17">
        <v>0.110744352901129</v>
      </c>
      <c r="K11" s="17"/>
      <c r="L11" s="17">
        <v>2.8169988614113899E-2</v>
      </c>
      <c r="M11" s="17">
        <v>7.2451063430720899E-2</v>
      </c>
      <c r="N11" s="17">
        <v>5.2926079193945402E-2</v>
      </c>
      <c r="O11" s="17">
        <v>9.53173775435842E-2</v>
      </c>
      <c r="P11" s="17"/>
      <c r="Q11" s="17">
        <v>6.2281289180596798E-2</v>
      </c>
      <c r="R11" s="17">
        <v>4.48750506897874E-2</v>
      </c>
      <c r="S11" s="17">
        <v>9.4170163198665696E-2</v>
      </c>
      <c r="T11" s="17">
        <v>5.0624292655002803E-2</v>
      </c>
      <c r="U11" s="17">
        <v>7.7359285872435596E-2</v>
      </c>
      <c r="V11" s="17">
        <v>6.0986938462410101E-2</v>
      </c>
      <c r="W11" s="17">
        <v>5.6564046339872998E-2</v>
      </c>
      <c r="X11" s="17">
        <v>1.21012769892292E-2</v>
      </c>
      <c r="Y11" s="17">
        <v>8.0337894386912495E-2</v>
      </c>
      <c r="Z11" s="17"/>
      <c r="AA11" s="17">
        <v>0.26174068109007598</v>
      </c>
      <c r="AB11" s="17">
        <v>0.167490887658547</v>
      </c>
      <c r="AC11" s="17">
        <v>1.21732479708069E-2</v>
      </c>
      <c r="AD11" s="17">
        <v>0.117879669998667</v>
      </c>
      <c r="AE11" s="17">
        <v>0.100280366364905</v>
      </c>
      <c r="AF11" s="17">
        <v>8.5784645107248397E-2</v>
      </c>
      <c r="AG11" s="17">
        <v>7.8693584845058104E-2</v>
      </c>
      <c r="AH11" s="17">
        <v>4.6274660588952098E-2</v>
      </c>
      <c r="AI11" s="17">
        <v>1.30765798982118E-2</v>
      </c>
      <c r="AJ11" s="17">
        <v>4.5216209163813303E-2</v>
      </c>
      <c r="AK11" s="17">
        <v>4.7949202582791298E-2</v>
      </c>
      <c r="AL11" s="17">
        <v>7.7668571018059407E-2</v>
      </c>
      <c r="AM11" s="17">
        <v>5.6529784864707902E-2</v>
      </c>
      <c r="AN11" s="17">
        <v>3.6307987167525098E-2</v>
      </c>
      <c r="AO11" s="17">
        <v>4.4219602000870301E-2</v>
      </c>
      <c r="AP11" s="17">
        <v>0</v>
      </c>
      <c r="AQ11" s="17"/>
      <c r="AR11" s="17">
        <v>6.0251689333942302E-2</v>
      </c>
      <c r="AS11" s="17">
        <v>6.7866067413290695E-2</v>
      </c>
      <c r="AT11" s="17"/>
      <c r="AU11" s="17">
        <v>4.82700259399403E-2</v>
      </c>
      <c r="AV11" s="17">
        <v>6.7684637002668996E-2</v>
      </c>
      <c r="AW11" s="17"/>
      <c r="AX11" s="17">
        <v>8.0790459001363099E-2</v>
      </c>
      <c r="AY11" s="17">
        <v>5.6107277520411003E-2</v>
      </c>
      <c r="AZ11" s="17"/>
      <c r="BA11" s="17">
        <v>4.2705087621671002E-2</v>
      </c>
      <c r="BB11" s="17">
        <v>6.5152413377313395E-2</v>
      </c>
      <c r="BC11" s="17">
        <v>8.9624569153543193E-2</v>
      </c>
      <c r="BD11" s="17"/>
      <c r="BE11" s="17">
        <v>5.1680657947780997E-2</v>
      </c>
      <c r="BF11" s="17">
        <v>8.4579728794009407E-2</v>
      </c>
      <c r="BG11" s="17">
        <v>6.8377985923475701E-2</v>
      </c>
    </row>
    <row r="12" spans="2:59" x14ac:dyDescent="0.3">
      <c r="B12" s="18" t="s">
        <v>83</v>
      </c>
      <c r="C12" s="19">
        <v>3.0838013359835901E-3</v>
      </c>
      <c r="D12" s="19">
        <v>1.8881160841109901E-3</v>
      </c>
      <c r="E12" s="19">
        <v>4.2887381325657304E-3</v>
      </c>
      <c r="F12" s="19"/>
      <c r="G12" s="19">
        <v>6.5224052187438401E-3</v>
      </c>
      <c r="H12" s="19">
        <v>0</v>
      </c>
      <c r="I12" s="19">
        <v>2.1301547291131401E-3</v>
      </c>
      <c r="J12" s="19">
        <v>4.0433991804402604E-3</v>
      </c>
      <c r="K12" s="19"/>
      <c r="L12" s="19">
        <v>0</v>
      </c>
      <c r="M12" s="19">
        <v>3.8042765071824801E-3</v>
      </c>
      <c r="N12" s="19">
        <v>5.1192250531002697E-3</v>
      </c>
      <c r="O12" s="19">
        <v>3.8752806800787299E-3</v>
      </c>
      <c r="P12" s="19"/>
      <c r="Q12" s="19">
        <v>7.4694838495604999E-3</v>
      </c>
      <c r="R12" s="19">
        <v>0</v>
      </c>
      <c r="S12" s="19">
        <v>0</v>
      </c>
      <c r="T12" s="19">
        <v>5.0357060891179804E-3</v>
      </c>
      <c r="U12" s="19">
        <v>1.0764523949029201E-2</v>
      </c>
      <c r="V12" s="19">
        <v>3.6818561533951502E-3</v>
      </c>
      <c r="W12" s="19">
        <v>0</v>
      </c>
      <c r="X12" s="19">
        <v>0</v>
      </c>
      <c r="Y12" s="19">
        <v>0</v>
      </c>
      <c r="Z12" s="19"/>
      <c r="AA12" s="19">
        <v>0.13292933242812</v>
      </c>
      <c r="AB12" s="19">
        <v>0</v>
      </c>
      <c r="AC12" s="19">
        <v>0</v>
      </c>
      <c r="AD12" s="19">
        <v>0</v>
      </c>
      <c r="AE12" s="19">
        <v>7.5011804958200097E-3</v>
      </c>
      <c r="AF12" s="19">
        <v>0</v>
      </c>
      <c r="AG12" s="19">
        <v>0</v>
      </c>
      <c r="AH12" s="19">
        <v>0</v>
      </c>
      <c r="AI12" s="19">
        <v>8.3535898976660906E-3</v>
      </c>
      <c r="AJ12" s="19">
        <v>0</v>
      </c>
      <c r="AK12" s="19">
        <v>0</v>
      </c>
      <c r="AL12" s="19">
        <v>8.4827446554342299E-3</v>
      </c>
      <c r="AM12" s="19">
        <v>0</v>
      </c>
      <c r="AN12" s="19">
        <v>0</v>
      </c>
      <c r="AO12" s="19">
        <v>0</v>
      </c>
      <c r="AP12" s="19">
        <v>0</v>
      </c>
      <c r="AQ12" s="19"/>
      <c r="AR12" s="19">
        <v>2.41332242829449E-3</v>
      </c>
      <c r="AS12" s="19">
        <v>5.5164515707889997E-3</v>
      </c>
      <c r="AT12" s="19"/>
      <c r="AU12" s="19">
        <v>0</v>
      </c>
      <c r="AV12" s="19">
        <v>2.28770930252295E-3</v>
      </c>
      <c r="AW12" s="19"/>
      <c r="AX12" s="19">
        <v>4.7948518911874799E-3</v>
      </c>
      <c r="AY12" s="19">
        <v>2.7211328514145502E-3</v>
      </c>
      <c r="AZ12" s="19"/>
      <c r="BA12" s="19">
        <v>4.0173881602979297E-3</v>
      </c>
      <c r="BB12" s="19">
        <v>9.8267396525008699E-4</v>
      </c>
      <c r="BC12" s="19">
        <v>4.9056842712121296E-3</v>
      </c>
      <c r="BD12" s="19"/>
      <c r="BE12" s="19">
        <v>1.7516520897037601E-3</v>
      </c>
      <c r="BF12" s="19">
        <v>3.6865974072127499E-3</v>
      </c>
      <c r="BG12" s="19">
        <v>1.05300081052584E-2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BG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125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43.2" x14ac:dyDescent="0.3">
      <c r="B9" s="18" t="s">
        <v>121</v>
      </c>
      <c r="C9" s="17">
        <v>0.215503731386787</v>
      </c>
      <c r="D9" s="17">
        <v>0.22804399265950101</v>
      </c>
      <c r="E9" s="17">
        <v>0.20190033020207901</v>
      </c>
      <c r="F9" s="17"/>
      <c r="G9" s="17">
        <v>0.24098290128722299</v>
      </c>
      <c r="H9" s="17">
        <v>0.22477577707614099</v>
      </c>
      <c r="I9" s="17">
        <v>0.216459156263549</v>
      </c>
      <c r="J9" s="17">
        <v>0.17872851030281001</v>
      </c>
      <c r="K9" s="17"/>
      <c r="L9" s="17">
        <v>0.18738835597388401</v>
      </c>
      <c r="M9" s="17">
        <v>0.199305459449336</v>
      </c>
      <c r="N9" s="17">
        <v>0.21336289352381799</v>
      </c>
      <c r="O9" s="17">
        <v>0.26494085713515497</v>
      </c>
      <c r="P9" s="17"/>
      <c r="Q9" s="17">
        <v>0.145153575231011</v>
      </c>
      <c r="R9" s="17">
        <v>0.22810699225710601</v>
      </c>
      <c r="S9" s="17">
        <v>0.22650259404690401</v>
      </c>
      <c r="T9" s="17">
        <v>0.25849885676642098</v>
      </c>
      <c r="U9" s="17">
        <v>0.186727692720009</v>
      </c>
      <c r="V9" s="17">
        <v>0.24651528872549699</v>
      </c>
      <c r="W9" s="17">
        <v>0.23437507002262101</v>
      </c>
      <c r="X9" s="17">
        <v>0.30092028460422099</v>
      </c>
      <c r="Y9" s="17">
        <v>0.19015723821292099</v>
      </c>
      <c r="Z9" s="17"/>
      <c r="AA9" s="17">
        <v>4.32690433696932E-2</v>
      </c>
      <c r="AB9" s="17">
        <v>0.19326746640048301</v>
      </c>
      <c r="AC9" s="17">
        <v>0.38061498160340002</v>
      </c>
      <c r="AD9" s="17">
        <v>0.225173337170405</v>
      </c>
      <c r="AE9" s="17">
        <v>0.268124669164572</v>
      </c>
      <c r="AF9" s="17">
        <v>0.28754363465354599</v>
      </c>
      <c r="AG9" s="17">
        <v>0.277110761572401</v>
      </c>
      <c r="AH9" s="17">
        <v>0.269695824101086</v>
      </c>
      <c r="AI9" s="17">
        <v>0.19998996529885599</v>
      </c>
      <c r="AJ9" s="17">
        <v>0.204168935869777</v>
      </c>
      <c r="AK9" s="17">
        <v>0.163252858766988</v>
      </c>
      <c r="AL9" s="17">
        <v>0.211461522272617</v>
      </c>
      <c r="AM9" s="17">
        <v>0.19137786524542599</v>
      </c>
      <c r="AN9" s="17">
        <v>0.10923633803685</v>
      </c>
      <c r="AO9" s="17">
        <v>0.16588767651407299</v>
      </c>
      <c r="AP9" s="17">
        <v>0.124848955989774</v>
      </c>
      <c r="AQ9" s="17"/>
      <c r="AR9" s="17">
        <v>0.232085302714643</v>
      </c>
      <c r="AS9" s="17">
        <v>0.155342012768105</v>
      </c>
      <c r="AT9" s="17"/>
      <c r="AU9" s="17">
        <v>0.26845334036569901</v>
      </c>
      <c r="AV9" s="17">
        <v>0.193694579101621</v>
      </c>
      <c r="AW9" s="17"/>
      <c r="AX9" s="17">
        <v>0.28746988087187397</v>
      </c>
      <c r="AY9" s="17">
        <v>0.195315953168434</v>
      </c>
      <c r="AZ9" s="17"/>
      <c r="BA9" s="17">
        <v>0.16343692915248501</v>
      </c>
      <c r="BB9" s="17">
        <v>0.22189639615256901</v>
      </c>
      <c r="BC9" s="17">
        <v>0.29470944397645499</v>
      </c>
      <c r="BD9" s="17"/>
      <c r="BE9" s="17">
        <v>0.18072632203658501</v>
      </c>
      <c r="BF9" s="17">
        <v>0.24803902064553399</v>
      </c>
      <c r="BG9" s="17">
        <v>0.36280838777880903</v>
      </c>
    </row>
    <row r="10" spans="2:59" ht="28.8" x14ac:dyDescent="0.3">
      <c r="B10" s="18" t="s">
        <v>122</v>
      </c>
      <c r="C10" s="17">
        <v>0.15712026332557699</v>
      </c>
      <c r="D10" s="17">
        <v>0.17095192356579</v>
      </c>
      <c r="E10" s="17">
        <v>0.14290906574065099</v>
      </c>
      <c r="F10" s="17"/>
      <c r="G10" s="17">
        <v>0.14212800412369</v>
      </c>
      <c r="H10" s="17">
        <v>0.16242714154145699</v>
      </c>
      <c r="I10" s="17">
        <v>0.14648739562024601</v>
      </c>
      <c r="J10" s="17">
        <v>0.178970101568416</v>
      </c>
      <c r="K10" s="17"/>
      <c r="L10" s="17">
        <v>0.17370917486858201</v>
      </c>
      <c r="M10" s="17">
        <v>0.128041127036987</v>
      </c>
      <c r="N10" s="17">
        <v>0.18007988723192001</v>
      </c>
      <c r="O10" s="17">
        <v>0.149531331638841</v>
      </c>
      <c r="P10" s="17"/>
      <c r="Q10" s="17">
        <v>0.18934309488621801</v>
      </c>
      <c r="R10" s="17">
        <v>0.19037635262889599</v>
      </c>
      <c r="S10" s="17">
        <v>0.15398925191455001</v>
      </c>
      <c r="T10" s="17">
        <v>0.10823583642786</v>
      </c>
      <c r="U10" s="17">
        <v>0.111462453798806</v>
      </c>
      <c r="V10" s="17">
        <v>0.21750558071669401</v>
      </c>
      <c r="W10" s="17">
        <v>8.79876028394284E-2</v>
      </c>
      <c r="X10" s="17">
        <v>0.12204170771035</v>
      </c>
      <c r="Y10" s="17">
        <v>0.172259619032367</v>
      </c>
      <c r="Z10" s="17"/>
      <c r="AA10" s="17">
        <v>0.107684578454544</v>
      </c>
      <c r="AB10" s="17">
        <v>8.7491644984003594E-2</v>
      </c>
      <c r="AC10" s="17">
        <v>0.12095781316853001</v>
      </c>
      <c r="AD10" s="17">
        <v>0.11864685265979</v>
      </c>
      <c r="AE10" s="17">
        <v>0.145841831594447</v>
      </c>
      <c r="AF10" s="17">
        <v>0.13564294152064599</v>
      </c>
      <c r="AG10" s="17">
        <v>0.16453778101915101</v>
      </c>
      <c r="AH10" s="17">
        <v>0.14216411734488299</v>
      </c>
      <c r="AI10" s="17">
        <v>0.10908979827467701</v>
      </c>
      <c r="AJ10" s="17">
        <v>0.16090886604027099</v>
      </c>
      <c r="AK10" s="17">
        <v>0.17233027382115501</v>
      </c>
      <c r="AL10" s="17">
        <v>0.16928140510642301</v>
      </c>
      <c r="AM10" s="17">
        <v>0.164841084830715</v>
      </c>
      <c r="AN10" s="17">
        <v>0.22870763321715801</v>
      </c>
      <c r="AO10" s="17">
        <v>8.5851818805907407E-2</v>
      </c>
      <c r="AP10" s="17">
        <v>0.21301824146714901</v>
      </c>
      <c r="AQ10" s="17"/>
      <c r="AR10" s="17">
        <v>0.147452863246963</v>
      </c>
      <c r="AS10" s="17">
        <v>0.19219579337059201</v>
      </c>
      <c r="AT10" s="17"/>
      <c r="AU10" s="17">
        <v>0.17073914151210601</v>
      </c>
      <c r="AV10" s="17">
        <v>0.15135001862045999</v>
      </c>
      <c r="AW10" s="17"/>
      <c r="AX10" s="17">
        <v>0.21111842149162699</v>
      </c>
      <c r="AY10" s="17">
        <v>0.14322775807840099</v>
      </c>
      <c r="AZ10" s="17"/>
      <c r="BA10" s="17">
        <v>0.182051253488731</v>
      </c>
      <c r="BB10" s="17">
        <v>0.15227358336922101</v>
      </c>
      <c r="BC10" s="17">
        <v>0.12210879286620301</v>
      </c>
      <c r="BD10" s="17"/>
      <c r="BE10" s="17">
        <v>0.17539011487585399</v>
      </c>
      <c r="BF10" s="17">
        <v>0.13096060996926301</v>
      </c>
      <c r="BG10" s="17">
        <v>0.105153188780407</v>
      </c>
    </row>
    <row r="11" spans="2:59" ht="28.8" x14ac:dyDescent="0.3">
      <c r="B11" s="18" t="s">
        <v>123</v>
      </c>
      <c r="C11" s="17">
        <v>0.60201048432082005</v>
      </c>
      <c r="D11" s="17">
        <v>0.57372524073509701</v>
      </c>
      <c r="E11" s="17">
        <v>0.63163208650304603</v>
      </c>
      <c r="F11" s="17"/>
      <c r="G11" s="17">
        <v>0.59814196184440105</v>
      </c>
      <c r="H11" s="17">
        <v>0.58498678193845299</v>
      </c>
      <c r="I11" s="17">
        <v>0.61105860944275303</v>
      </c>
      <c r="J11" s="17">
        <v>0.61348241632776201</v>
      </c>
      <c r="K11" s="17"/>
      <c r="L11" s="17">
        <v>0.63202799631912798</v>
      </c>
      <c r="M11" s="17">
        <v>0.64591029982922799</v>
      </c>
      <c r="N11" s="17">
        <v>0.58426206414054305</v>
      </c>
      <c r="O11" s="17">
        <v>0.53890622861620197</v>
      </c>
      <c r="P11" s="17"/>
      <c r="Q11" s="17">
        <v>0.63657978879438204</v>
      </c>
      <c r="R11" s="17">
        <v>0.56724301284382905</v>
      </c>
      <c r="S11" s="17">
        <v>0.576749821350384</v>
      </c>
      <c r="T11" s="17">
        <v>0.60969295843778504</v>
      </c>
      <c r="U11" s="17">
        <v>0.67002239173324496</v>
      </c>
      <c r="V11" s="17">
        <v>0.50219236694352898</v>
      </c>
      <c r="W11" s="17">
        <v>0.65067751735319801</v>
      </c>
      <c r="X11" s="17">
        <v>0.57703800768542901</v>
      </c>
      <c r="Y11" s="17">
        <v>0.61718731113285996</v>
      </c>
      <c r="Z11" s="17"/>
      <c r="AA11" s="17">
        <v>0.56206094311211097</v>
      </c>
      <c r="AB11" s="17">
        <v>0.66669036248392399</v>
      </c>
      <c r="AC11" s="17">
        <v>0.487650541121464</v>
      </c>
      <c r="AD11" s="17">
        <v>0.62968511528527005</v>
      </c>
      <c r="AE11" s="17">
        <v>0.55485760335445</v>
      </c>
      <c r="AF11" s="17">
        <v>0.54020227426414902</v>
      </c>
      <c r="AG11" s="17">
        <v>0.53315215146055905</v>
      </c>
      <c r="AH11" s="17">
        <v>0.55767206528234303</v>
      </c>
      <c r="AI11" s="17">
        <v>0.66092130713921105</v>
      </c>
      <c r="AJ11" s="17">
        <v>0.63492219808995198</v>
      </c>
      <c r="AK11" s="17">
        <v>0.64487215029659495</v>
      </c>
      <c r="AL11" s="17">
        <v>0.59695836231622501</v>
      </c>
      <c r="AM11" s="17">
        <v>0.60849763384196598</v>
      </c>
      <c r="AN11" s="17">
        <v>0.66205602874599201</v>
      </c>
      <c r="AO11" s="17">
        <v>0.74826050468001903</v>
      </c>
      <c r="AP11" s="17">
        <v>0.66213280254307705</v>
      </c>
      <c r="AQ11" s="17"/>
      <c r="AR11" s="17">
        <v>0.599784738530449</v>
      </c>
      <c r="AS11" s="17">
        <v>0.61008599714824996</v>
      </c>
      <c r="AT11" s="17"/>
      <c r="AU11" s="17">
        <v>0.53844418189064502</v>
      </c>
      <c r="AV11" s="17">
        <v>0.62909405519428496</v>
      </c>
      <c r="AW11" s="17"/>
      <c r="AX11" s="17">
        <v>0.46643899316930998</v>
      </c>
      <c r="AY11" s="17">
        <v>0.638451721948884</v>
      </c>
      <c r="AZ11" s="17"/>
      <c r="BA11" s="17">
        <v>0.64156645302619697</v>
      </c>
      <c r="BB11" s="17">
        <v>0.59625024668528104</v>
      </c>
      <c r="BC11" s="17">
        <v>0.54331143310895902</v>
      </c>
      <c r="BD11" s="17"/>
      <c r="BE11" s="17">
        <v>0.62403976883732404</v>
      </c>
      <c r="BF11" s="17">
        <v>0.58689936527296205</v>
      </c>
      <c r="BG11" s="17">
        <v>0.49329115515185901</v>
      </c>
    </row>
    <row r="12" spans="2:59" ht="28.8" x14ac:dyDescent="0.3">
      <c r="B12" s="18" t="s">
        <v>124</v>
      </c>
      <c r="C12" s="17">
        <v>2.04457473383193E-2</v>
      </c>
      <c r="D12" s="17">
        <v>1.9905705366556701E-2</v>
      </c>
      <c r="E12" s="17">
        <v>2.1066130575967599E-2</v>
      </c>
      <c r="F12" s="17"/>
      <c r="G12" s="17">
        <v>1.24540489276094E-2</v>
      </c>
      <c r="H12" s="17">
        <v>2.5395475450877E-2</v>
      </c>
      <c r="I12" s="17">
        <v>2.3722440825042899E-2</v>
      </c>
      <c r="J12" s="17">
        <v>1.96536836270347E-2</v>
      </c>
      <c r="K12" s="17"/>
      <c r="L12" s="17">
        <v>6.8744728384050298E-3</v>
      </c>
      <c r="M12" s="17">
        <v>1.76859688076677E-2</v>
      </c>
      <c r="N12" s="17">
        <v>1.4413101950239E-2</v>
      </c>
      <c r="O12" s="17">
        <v>4.3289850800230401E-2</v>
      </c>
      <c r="P12" s="17"/>
      <c r="Q12" s="17">
        <v>2.11194621945562E-2</v>
      </c>
      <c r="R12" s="17">
        <v>1.10395224460975E-2</v>
      </c>
      <c r="S12" s="17">
        <v>3.6849181560297997E-2</v>
      </c>
      <c r="T12" s="17">
        <v>2.35723483679347E-2</v>
      </c>
      <c r="U12" s="17">
        <v>3.1787461747940199E-2</v>
      </c>
      <c r="V12" s="17">
        <v>3.0104907460884699E-2</v>
      </c>
      <c r="W12" s="17">
        <v>2.6959809784752198E-2</v>
      </c>
      <c r="X12" s="17">
        <v>0</v>
      </c>
      <c r="Y12" s="17">
        <v>3.5030604023748302E-3</v>
      </c>
      <c r="Z12" s="17"/>
      <c r="AA12" s="17">
        <v>0.28698543506365198</v>
      </c>
      <c r="AB12" s="17">
        <v>3.1902472181614898E-2</v>
      </c>
      <c r="AC12" s="17">
        <v>1.07766641066066E-2</v>
      </c>
      <c r="AD12" s="17">
        <v>1.23006253331661E-2</v>
      </c>
      <c r="AE12" s="17">
        <v>2.3430642572776599E-2</v>
      </c>
      <c r="AF12" s="17">
        <v>3.66111495616597E-2</v>
      </c>
      <c r="AG12" s="17">
        <v>1.4100137525293001E-2</v>
      </c>
      <c r="AH12" s="17">
        <v>3.0467993271688101E-2</v>
      </c>
      <c r="AI12" s="17">
        <v>2.2195221169669099E-2</v>
      </c>
      <c r="AJ12" s="17">
        <v>0</v>
      </c>
      <c r="AK12" s="17">
        <v>1.95447171152618E-2</v>
      </c>
      <c r="AL12" s="17">
        <v>1.38159656493007E-2</v>
      </c>
      <c r="AM12" s="17">
        <v>3.5283416081893199E-2</v>
      </c>
      <c r="AN12" s="17">
        <v>0</v>
      </c>
      <c r="AO12" s="17">
        <v>0</v>
      </c>
      <c r="AP12" s="17">
        <v>0</v>
      </c>
      <c r="AQ12" s="17"/>
      <c r="AR12" s="17">
        <v>1.7124255773894901E-2</v>
      </c>
      <c r="AS12" s="17">
        <v>3.2496875481857798E-2</v>
      </c>
      <c r="AT12" s="17"/>
      <c r="AU12" s="17">
        <v>1.8455558541862999E-2</v>
      </c>
      <c r="AV12" s="17">
        <v>2.03678869874831E-2</v>
      </c>
      <c r="AW12" s="17"/>
      <c r="AX12" s="17">
        <v>3.3058187048777998E-2</v>
      </c>
      <c r="AY12" s="17">
        <v>1.7274022525515201E-2</v>
      </c>
      <c r="AZ12" s="17"/>
      <c r="BA12" s="17">
        <v>8.0717834177390906E-3</v>
      </c>
      <c r="BB12" s="17">
        <v>2.3819851221290399E-2</v>
      </c>
      <c r="BC12" s="17">
        <v>3.62422009315874E-2</v>
      </c>
      <c r="BD12" s="17"/>
      <c r="BE12" s="17">
        <v>1.5596084803779E-2</v>
      </c>
      <c r="BF12" s="17">
        <v>2.9538411358963301E-2</v>
      </c>
      <c r="BG12" s="17">
        <v>2.8217260183666298E-2</v>
      </c>
    </row>
    <row r="13" spans="2:59" x14ac:dyDescent="0.3">
      <c r="B13" s="18" t="s">
        <v>90</v>
      </c>
      <c r="C13" s="19">
        <v>4.91977362849743E-3</v>
      </c>
      <c r="D13" s="19">
        <v>7.37313767305547E-3</v>
      </c>
      <c r="E13" s="19">
        <v>2.4923869782567699E-3</v>
      </c>
      <c r="F13" s="19"/>
      <c r="G13" s="19">
        <v>6.2930838170771599E-3</v>
      </c>
      <c r="H13" s="19">
        <v>2.4148239930714098E-3</v>
      </c>
      <c r="I13" s="19">
        <v>2.2723978484091899E-3</v>
      </c>
      <c r="J13" s="19">
        <v>9.1652881739768197E-3</v>
      </c>
      <c r="K13" s="19"/>
      <c r="L13" s="19">
        <v>0</v>
      </c>
      <c r="M13" s="19">
        <v>9.0571448767813902E-3</v>
      </c>
      <c r="N13" s="19">
        <v>7.8820531534800602E-3</v>
      </c>
      <c r="O13" s="19">
        <v>3.3317318095712001E-3</v>
      </c>
      <c r="P13" s="19"/>
      <c r="Q13" s="19">
        <v>7.8040788938332504E-3</v>
      </c>
      <c r="R13" s="19">
        <v>3.2341198240708E-3</v>
      </c>
      <c r="S13" s="19">
        <v>5.9091511278634799E-3</v>
      </c>
      <c r="T13" s="19">
        <v>0</v>
      </c>
      <c r="U13" s="19">
        <v>0</v>
      </c>
      <c r="V13" s="19">
        <v>3.6818561533951502E-3</v>
      </c>
      <c r="W13" s="19">
        <v>0</v>
      </c>
      <c r="X13" s="19">
        <v>0</v>
      </c>
      <c r="Y13" s="19">
        <v>1.6892771219477201E-2</v>
      </c>
      <c r="Z13" s="19"/>
      <c r="AA13" s="19">
        <v>0</v>
      </c>
      <c r="AB13" s="19">
        <v>2.0648053949974699E-2</v>
      </c>
      <c r="AC13" s="19">
        <v>0</v>
      </c>
      <c r="AD13" s="19">
        <v>1.4194069551368999E-2</v>
      </c>
      <c r="AE13" s="19">
        <v>7.74525331375432E-3</v>
      </c>
      <c r="AF13" s="19">
        <v>0</v>
      </c>
      <c r="AG13" s="19">
        <v>1.1099168422595399E-2</v>
      </c>
      <c r="AH13" s="19">
        <v>0</v>
      </c>
      <c r="AI13" s="19">
        <v>7.8037081175865303E-3</v>
      </c>
      <c r="AJ13" s="19">
        <v>0</v>
      </c>
      <c r="AK13" s="19">
        <v>0</v>
      </c>
      <c r="AL13" s="19">
        <v>8.4827446554342299E-3</v>
      </c>
      <c r="AM13" s="19">
        <v>0</v>
      </c>
      <c r="AN13" s="19">
        <v>0</v>
      </c>
      <c r="AO13" s="19">
        <v>0</v>
      </c>
      <c r="AP13" s="19">
        <v>0</v>
      </c>
      <c r="AQ13" s="19"/>
      <c r="AR13" s="19">
        <v>3.5528397340509198E-3</v>
      </c>
      <c r="AS13" s="19">
        <v>9.8793212311950596E-3</v>
      </c>
      <c r="AT13" s="19"/>
      <c r="AU13" s="19">
        <v>3.9077776896871003E-3</v>
      </c>
      <c r="AV13" s="19">
        <v>5.4934600961508099E-3</v>
      </c>
      <c r="AW13" s="19"/>
      <c r="AX13" s="19">
        <v>1.9145174184111999E-3</v>
      </c>
      <c r="AY13" s="19">
        <v>5.7305442787657498E-3</v>
      </c>
      <c r="AZ13" s="19"/>
      <c r="BA13" s="19">
        <v>4.8735809148483704E-3</v>
      </c>
      <c r="BB13" s="19">
        <v>5.75992257163911E-3</v>
      </c>
      <c r="BC13" s="19">
        <v>3.6281291167951299E-3</v>
      </c>
      <c r="BD13" s="19"/>
      <c r="BE13" s="19">
        <v>4.2477094464583604E-3</v>
      </c>
      <c r="BF13" s="19">
        <v>4.5625927532781498E-3</v>
      </c>
      <c r="BG13" s="19">
        <v>1.05300081052584E-2</v>
      </c>
    </row>
    <row r="14" spans="2:59" x14ac:dyDescent="0.3">
      <c r="B14" s="16"/>
    </row>
    <row r="15" spans="2:59" x14ac:dyDescent="0.3">
      <c r="B15" t="s">
        <v>87</v>
      </c>
    </row>
    <row r="16" spans="2:59" x14ac:dyDescent="0.3">
      <c r="B16" t="s">
        <v>88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129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126</v>
      </c>
      <c r="C9" s="17">
        <v>6.2526679440292304E-2</v>
      </c>
      <c r="D9" s="17">
        <v>6.5334244461200799E-2</v>
      </c>
      <c r="E9" s="17">
        <v>5.8840805149806302E-2</v>
      </c>
      <c r="F9" s="17"/>
      <c r="G9" s="17">
        <v>5.3607152457072899E-2</v>
      </c>
      <c r="H9" s="17">
        <v>6.59512381433668E-2</v>
      </c>
      <c r="I9" s="17">
        <v>6.4268367477383306E-2</v>
      </c>
      <c r="J9" s="17">
        <v>6.3921058076669104E-2</v>
      </c>
      <c r="K9" s="17"/>
      <c r="L9" s="17">
        <v>9.9941197902464099E-2</v>
      </c>
      <c r="M9" s="17">
        <v>4.9950534715802603E-2</v>
      </c>
      <c r="N9" s="17">
        <v>4.56902981630928E-2</v>
      </c>
      <c r="O9" s="17">
        <v>5.0188935644907597E-2</v>
      </c>
      <c r="P9" s="17"/>
      <c r="Q9" s="17">
        <v>0.121511970983887</v>
      </c>
      <c r="R9" s="17">
        <v>7.3200713716009599E-2</v>
      </c>
      <c r="S9" s="17">
        <v>6.2316575903313999E-2</v>
      </c>
      <c r="T9" s="17">
        <v>3.09419520997712E-2</v>
      </c>
      <c r="U9" s="17">
        <v>4.1155181330100002E-2</v>
      </c>
      <c r="V9" s="17">
        <v>5.2447308827538099E-2</v>
      </c>
      <c r="W9" s="17">
        <v>4.78429345385597E-2</v>
      </c>
      <c r="X9" s="17">
        <v>1.22556217748187E-2</v>
      </c>
      <c r="Y9" s="17">
        <v>5.7089810540420401E-2</v>
      </c>
      <c r="Z9" s="17"/>
      <c r="AA9" s="17">
        <v>0</v>
      </c>
      <c r="AB9" s="17">
        <v>8.4637463423275494E-2</v>
      </c>
      <c r="AC9" s="17">
        <v>5.1192830996631099E-2</v>
      </c>
      <c r="AD9" s="17">
        <v>3.4146706413390703E-2</v>
      </c>
      <c r="AE9" s="17">
        <v>2.77333436290466E-2</v>
      </c>
      <c r="AF9" s="17">
        <v>7.7247110687373194E-2</v>
      </c>
      <c r="AG9" s="17">
        <v>3.3607952849614597E-2</v>
      </c>
      <c r="AH9" s="17">
        <v>4.9306074296209902E-2</v>
      </c>
      <c r="AI9" s="17">
        <v>0.107868806290704</v>
      </c>
      <c r="AJ9" s="17">
        <v>3.5023910666733202E-2</v>
      </c>
      <c r="AK9" s="17">
        <v>5.8383213193473199E-2</v>
      </c>
      <c r="AL9" s="17">
        <v>4.8235660732945003E-2</v>
      </c>
      <c r="AM9" s="17">
        <v>7.2756979238835395E-2</v>
      </c>
      <c r="AN9" s="17">
        <v>4.44473033903773E-2</v>
      </c>
      <c r="AO9" s="17">
        <v>0.103461638390108</v>
      </c>
      <c r="AP9" s="17">
        <v>0.13408459608402201</v>
      </c>
      <c r="AQ9" s="17"/>
      <c r="AR9" s="17">
        <v>5.7838798005732599E-2</v>
      </c>
      <c r="AS9" s="17">
        <v>7.9535381342380598E-2</v>
      </c>
      <c r="AT9" s="17"/>
      <c r="AU9" s="17">
        <v>9.3114454465664007E-2</v>
      </c>
      <c r="AV9" s="17">
        <v>4.7061190446026399E-2</v>
      </c>
      <c r="AW9" s="17"/>
      <c r="AX9" s="17">
        <v>0.10636666869262699</v>
      </c>
      <c r="AY9" s="17">
        <v>5.1550210882453498E-2</v>
      </c>
      <c r="AZ9" s="17"/>
      <c r="BA9" s="17">
        <v>6.3037637670760094E-2</v>
      </c>
      <c r="BB9" s="17">
        <v>6.8238944232188001E-2</v>
      </c>
      <c r="BC9" s="17">
        <v>5.2324268305328603E-2</v>
      </c>
      <c r="BD9" s="17"/>
      <c r="BE9" s="17">
        <v>7.5149974149330695E-2</v>
      </c>
      <c r="BF9" s="17">
        <v>4.2402108614499702E-2</v>
      </c>
      <c r="BG9" s="17">
        <v>3.2366899325746497E-2</v>
      </c>
    </row>
    <row r="10" spans="2:59" x14ac:dyDescent="0.3">
      <c r="B10" s="18" t="s">
        <v>127</v>
      </c>
      <c r="C10" s="17">
        <v>9.1530328729701696E-2</v>
      </c>
      <c r="D10" s="17">
        <v>9.2497130754342904E-2</v>
      </c>
      <c r="E10" s="17">
        <v>9.0931899779087E-2</v>
      </c>
      <c r="F10" s="17"/>
      <c r="G10" s="17">
        <v>7.0100273587951997E-2</v>
      </c>
      <c r="H10" s="17">
        <v>8.3191008105718195E-2</v>
      </c>
      <c r="I10" s="17">
        <v>9.7522139115503698E-2</v>
      </c>
      <c r="J10" s="17">
        <v>0.11606363813225</v>
      </c>
      <c r="K10" s="17"/>
      <c r="L10" s="17">
        <v>9.9959948778888905E-2</v>
      </c>
      <c r="M10" s="17">
        <v>0.102938147258653</v>
      </c>
      <c r="N10" s="17">
        <v>7.8569574158128597E-2</v>
      </c>
      <c r="O10" s="17">
        <v>8.2190407364069504E-2</v>
      </c>
      <c r="P10" s="17"/>
      <c r="Q10" s="17">
        <v>0.121597896923845</v>
      </c>
      <c r="R10" s="17">
        <v>0.108097139591146</v>
      </c>
      <c r="S10" s="17">
        <v>9.9003688790771496E-2</v>
      </c>
      <c r="T10" s="17">
        <v>6.38774293960154E-2</v>
      </c>
      <c r="U10" s="17">
        <v>8.1234214694297799E-2</v>
      </c>
      <c r="V10" s="17">
        <v>0.101506205968816</v>
      </c>
      <c r="W10" s="17">
        <v>6.9455931444184493E-2</v>
      </c>
      <c r="X10" s="17">
        <v>5.9291939906783997E-2</v>
      </c>
      <c r="Y10" s="17">
        <v>8.0735833067429194E-2</v>
      </c>
      <c r="Z10" s="17"/>
      <c r="AA10" s="17">
        <v>0.107684578454544</v>
      </c>
      <c r="AB10" s="17">
        <v>0.12440295764079599</v>
      </c>
      <c r="AC10" s="17">
        <v>7.8308527702414699E-2</v>
      </c>
      <c r="AD10" s="17">
        <v>0.12687311552383601</v>
      </c>
      <c r="AE10" s="17">
        <v>5.6482427195933098E-2</v>
      </c>
      <c r="AF10" s="17">
        <v>0.122969661752834</v>
      </c>
      <c r="AG10" s="17">
        <v>0.15144929361676701</v>
      </c>
      <c r="AH10" s="17">
        <v>7.0963606674522201E-2</v>
      </c>
      <c r="AI10" s="17">
        <v>7.3920383270214093E-2</v>
      </c>
      <c r="AJ10" s="17">
        <v>5.5749909159199897E-2</v>
      </c>
      <c r="AK10" s="17">
        <v>9.4560704094826198E-2</v>
      </c>
      <c r="AL10" s="17">
        <v>7.6124002392950002E-2</v>
      </c>
      <c r="AM10" s="17">
        <v>2.9060829592971599E-2</v>
      </c>
      <c r="AN10" s="17">
        <v>0.107475322581649</v>
      </c>
      <c r="AO10" s="17">
        <v>9.4467616632346804E-2</v>
      </c>
      <c r="AP10" s="17">
        <v>0.13794202527175101</v>
      </c>
      <c r="AQ10" s="17"/>
      <c r="AR10" s="17">
        <v>9.0007668098738794E-2</v>
      </c>
      <c r="AS10" s="17">
        <v>9.7054888412283699E-2</v>
      </c>
      <c r="AT10" s="17"/>
      <c r="AU10" s="17">
        <v>0.13526941016114499</v>
      </c>
      <c r="AV10" s="17">
        <v>6.9770628147279107E-2</v>
      </c>
      <c r="AW10" s="17"/>
      <c r="AX10" s="17">
        <v>0.127974659660478</v>
      </c>
      <c r="AY10" s="17">
        <v>8.3538337776480801E-2</v>
      </c>
      <c r="AZ10" s="17"/>
      <c r="BA10" s="17">
        <v>0.103076397766486</v>
      </c>
      <c r="BB10" s="17">
        <v>7.5554462329726499E-2</v>
      </c>
      <c r="BC10" s="17">
        <v>9.7725977872997596E-2</v>
      </c>
      <c r="BD10" s="17"/>
      <c r="BE10" s="17">
        <v>0.101901134822492</v>
      </c>
      <c r="BF10" s="17">
        <v>7.5116557365783002E-2</v>
      </c>
      <c r="BG10" s="17">
        <v>6.6416448083214494E-2</v>
      </c>
    </row>
    <row r="11" spans="2:59" x14ac:dyDescent="0.3">
      <c r="B11" s="18" t="s">
        <v>128</v>
      </c>
      <c r="C11" s="17">
        <v>0.72857131735008096</v>
      </c>
      <c r="D11" s="17">
        <v>0.72205848496056901</v>
      </c>
      <c r="E11" s="17">
        <v>0.73797980942501396</v>
      </c>
      <c r="F11" s="17"/>
      <c r="G11" s="17">
        <v>0.69853026847067901</v>
      </c>
      <c r="H11" s="17">
        <v>0.73181679076615302</v>
      </c>
      <c r="I11" s="17">
        <v>0.729918530378596</v>
      </c>
      <c r="J11" s="17">
        <v>0.75684320445410003</v>
      </c>
      <c r="K11" s="17"/>
      <c r="L11" s="17">
        <v>0.71498490666715797</v>
      </c>
      <c r="M11" s="17">
        <v>0.73309537574305805</v>
      </c>
      <c r="N11" s="17">
        <v>0.734557977762753</v>
      </c>
      <c r="O11" s="17">
        <v>0.73271037692591001</v>
      </c>
      <c r="P11" s="17"/>
      <c r="Q11" s="17">
        <v>0.65467422877123305</v>
      </c>
      <c r="R11" s="17">
        <v>0.71741245427858602</v>
      </c>
      <c r="S11" s="17">
        <v>0.70731025291116401</v>
      </c>
      <c r="T11" s="17">
        <v>0.79880643473523905</v>
      </c>
      <c r="U11" s="17">
        <v>0.74509998071986905</v>
      </c>
      <c r="V11" s="17">
        <v>0.738335657057968</v>
      </c>
      <c r="W11" s="17">
        <v>0.73082411603395503</v>
      </c>
      <c r="X11" s="17">
        <v>0.781311482195166</v>
      </c>
      <c r="Y11" s="17">
        <v>0.74891960386996104</v>
      </c>
      <c r="Z11" s="17"/>
      <c r="AA11" s="17">
        <v>0.82673491895245099</v>
      </c>
      <c r="AB11" s="17">
        <v>0.70208683615853895</v>
      </c>
      <c r="AC11" s="17">
        <v>0.75945556529366698</v>
      </c>
      <c r="AD11" s="17">
        <v>0.75133851916522998</v>
      </c>
      <c r="AE11" s="17">
        <v>0.737290338118749</v>
      </c>
      <c r="AF11" s="17">
        <v>0.68519811766529104</v>
      </c>
      <c r="AG11" s="17">
        <v>0.69075853984324598</v>
      </c>
      <c r="AH11" s="17">
        <v>0.74934494096673399</v>
      </c>
      <c r="AI11" s="17">
        <v>0.75035011860368805</v>
      </c>
      <c r="AJ11" s="17">
        <v>0.79277847209070096</v>
      </c>
      <c r="AK11" s="17">
        <v>0.71223272451332198</v>
      </c>
      <c r="AL11" s="17">
        <v>0.78313323646770705</v>
      </c>
      <c r="AM11" s="17">
        <v>0.79710420079121103</v>
      </c>
      <c r="AN11" s="17">
        <v>0.72234553916699895</v>
      </c>
      <c r="AO11" s="17">
        <v>0.74155584795139495</v>
      </c>
      <c r="AP11" s="17">
        <v>0.64164754666461699</v>
      </c>
      <c r="AQ11" s="17"/>
      <c r="AR11" s="17">
        <v>0.74486470668770299</v>
      </c>
      <c r="AS11" s="17">
        <v>0.66945518864954601</v>
      </c>
      <c r="AT11" s="17"/>
      <c r="AU11" s="17">
        <v>0.66882017308782704</v>
      </c>
      <c r="AV11" s="17">
        <v>0.76051321229135405</v>
      </c>
      <c r="AW11" s="17"/>
      <c r="AX11" s="17">
        <v>0.64451437202662798</v>
      </c>
      <c r="AY11" s="17">
        <v>0.75427152588882895</v>
      </c>
      <c r="AZ11" s="17"/>
      <c r="BA11" s="17">
        <v>0.741701665860374</v>
      </c>
      <c r="BB11" s="17">
        <v>0.72416325834050799</v>
      </c>
      <c r="BC11" s="17">
        <v>0.71316013507847897</v>
      </c>
      <c r="BD11" s="17"/>
      <c r="BE11" s="17">
        <v>0.71488515599797997</v>
      </c>
      <c r="BF11" s="17">
        <v>0.746092098808677</v>
      </c>
      <c r="BG11" s="17">
        <v>0.77331890161898298</v>
      </c>
    </row>
    <row r="12" spans="2:59" x14ac:dyDescent="0.3">
      <c r="B12" s="18" t="s">
        <v>83</v>
      </c>
      <c r="C12" s="19">
        <v>0.117371674479925</v>
      </c>
      <c r="D12" s="19">
        <v>0.120110139823887</v>
      </c>
      <c r="E12" s="19">
        <v>0.11224748564609301</v>
      </c>
      <c r="F12" s="19"/>
      <c r="G12" s="19">
        <v>0.177762305484296</v>
      </c>
      <c r="H12" s="19">
        <v>0.11904096298476199</v>
      </c>
      <c r="I12" s="19">
        <v>0.108290963028517</v>
      </c>
      <c r="J12" s="19">
        <v>6.31720993369808E-2</v>
      </c>
      <c r="K12" s="19"/>
      <c r="L12" s="19">
        <v>8.5113946651489095E-2</v>
      </c>
      <c r="M12" s="19">
        <v>0.114015942282486</v>
      </c>
      <c r="N12" s="19">
        <v>0.14118214991602601</v>
      </c>
      <c r="O12" s="19">
        <v>0.13491028006511299</v>
      </c>
      <c r="P12" s="19"/>
      <c r="Q12" s="19">
        <v>0.102215903321035</v>
      </c>
      <c r="R12" s="19">
        <v>0.101289692414259</v>
      </c>
      <c r="S12" s="19">
        <v>0.13136948239475099</v>
      </c>
      <c r="T12" s="19">
        <v>0.10637418376897501</v>
      </c>
      <c r="U12" s="19">
        <v>0.13251062325573301</v>
      </c>
      <c r="V12" s="19">
        <v>0.10771082814567701</v>
      </c>
      <c r="W12" s="19">
        <v>0.1518770179833</v>
      </c>
      <c r="X12" s="19">
        <v>0.147140956123231</v>
      </c>
      <c r="Y12" s="19">
        <v>0.11325475252219</v>
      </c>
      <c r="Z12" s="19"/>
      <c r="AA12" s="19">
        <v>6.5580502593005394E-2</v>
      </c>
      <c r="AB12" s="19">
        <v>8.8872742777389796E-2</v>
      </c>
      <c r="AC12" s="19">
        <v>0.11104307600728699</v>
      </c>
      <c r="AD12" s="19">
        <v>8.7641658897543107E-2</v>
      </c>
      <c r="AE12" s="19">
        <v>0.178493891056272</v>
      </c>
      <c r="AF12" s="19">
        <v>0.114585109894502</v>
      </c>
      <c r="AG12" s="19">
        <v>0.124184213690372</v>
      </c>
      <c r="AH12" s="19">
        <v>0.130385378062534</v>
      </c>
      <c r="AI12" s="19">
        <v>6.7860691835394296E-2</v>
      </c>
      <c r="AJ12" s="19">
        <v>0.11644770808336501</v>
      </c>
      <c r="AK12" s="19">
        <v>0.13482335819837801</v>
      </c>
      <c r="AL12" s="19">
        <v>9.2507100406397799E-2</v>
      </c>
      <c r="AM12" s="19">
        <v>0.10107799037698199</v>
      </c>
      <c r="AN12" s="19">
        <v>0.125731834860974</v>
      </c>
      <c r="AO12" s="19">
        <v>6.0514897026150101E-2</v>
      </c>
      <c r="AP12" s="19">
        <v>8.6325831979609996E-2</v>
      </c>
      <c r="AQ12" s="19"/>
      <c r="AR12" s="19">
        <v>0.107288827207826</v>
      </c>
      <c r="AS12" s="19">
        <v>0.15395454159579</v>
      </c>
      <c r="AT12" s="19"/>
      <c r="AU12" s="19">
        <v>0.102795962285364</v>
      </c>
      <c r="AV12" s="19">
        <v>0.12265496911534</v>
      </c>
      <c r="AW12" s="19"/>
      <c r="AX12" s="19">
        <v>0.121144299620267</v>
      </c>
      <c r="AY12" s="19">
        <v>0.110639925452237</v>
      </c>
      <c r="AZ12" s="19"/>
      <c r="BA12" s="19">
        <v>9.2184298702379597E-2</v>
      </c>
      <c r="BB12" s="19">
        <v>0.13204333509757701</v>
      </c>
      <c r="BC12" s="19">
        <v>0.13678961874319501</v>
      </c>
      <c r="BD12" s="19"/>
      <c r="BE12" s="19">
        <v>0.10806373503019701</v>
      </c>
      <c r="BF12" s="19">
        <v>0.13638923521104099</v>
      </c>
      <c r="BG12" s="19">
        <v>0.127897750972056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BG19"/>
  <sheetViews>
    <sheetView showGridLines="0" topLeftCell="A5" workbookViewId="0">
      <pane xSplit="2" topLeftCell="C1" activePane="topRight" state="frozen"/>
      <selection pane="topRight" activeCell="B19" sqref="B19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135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130</v>
      </c>
      <c r="C9" s="17">
        <v>0.87665124733426303</v>
      </c>
      <c r="D9" s="17">
        <v>0.88095906564649495</v>
      </c>
      <c r="E9" s="17">
        <v>0.87186143225306001</v>
      </c>
      <c r="F9" s="17"/>
      <c r="G9" s="17">
        <v>0.90528375626601998</v>
      </c>
      <c r="H9" s="17">
        <v>0.88440564911726804</v>
      </c>
      <c r="I9" s="17">
        <v>0.85996235505025598</v>
      </c>
      <c r="J9" s="17">
        <v>0.85929828537309405</v>
      </c>
      <c r="K9" s="17"/>
      <c r="L9" s="17">
        <v>0.87214615961387598</v>
      </c>
      <c r="M9" s="17">
        <v>0.89822890982938297</v>
      </c>
      <c r="N9" s="17">
        <v>0.88159594742966996</v>
      </c>
      <c r="O9" s="17">
        <v>0.85451208463761397</v>
      </c>
      <c r="P9" s="17"/>
      <c r="Q9" s="17">
        <v>0.80605174237843402</v>
      </c>
      <c r="R9" s="17">
        <v>0.88791496818208904</v>
      </c>
      <c r="S9" s="17">
        <v>0.9375975628098</v>
      </c>
      <c r="T9" s="17">
        <v>0.93529149235196596</v>
      </c>
      <c r="U9" s="17">
        <v>0.88106643662501405</v>
      </c>
      <c r="V9" s="17">
        <v>0.86076067661407796</v>
      </c>
      <c r="W9" s="17">
        <v>0.87002762690881097</v>
      </c>
      <c r="X9" s="17">
        <v>0.80120760414282299</v>
      </c>
      <c r="Y9" s="17">
        <v>0.89618146544430199</v>
      </c>
      <c r="Z9" s="17"/>
      <c r="AA9" s="17">
        <v>0.59963477884471605</v>
      </c>
      <c r="AB9" s="17">
        <v>0.79760377915158498</v>
      </c>
      <c r="AC9" s="17">
        <v>0.88547621787079001</v>
      </c>
      <c r="AD9" s="17">
        <v>0.82302270491327001</v>
      </c>
      <c r="AE9" s="17">
        <v>0.82098347264444504</v>
      </c>
      <c r="AF9" s="17">
        <v>0.86944869554487902</v>
      </c>
      <c r="AG9" s="17">
        <v>0.93772121516497098</v>
      </c>
      <c r="AH9" s="17">
        <v>0.92907065510839304</v>
      </c>
      <c r="AI9" s="17">
        <v>0.89088537285191904</v>
      </c>
      <c r="AJ9" s="17">
        <v>0.89712501706499703</v>
      </c>
      <c r="AK9" s="17">
        <v>0.87859827461741002</v>
      </c>
      <c r="AL9" s="17">
        <v>0.87673068265867304</v>
      </c>
      <c r="AM9" s="17">
        <v>0.89352548332774895</v>
      </c>
      <c r="AN9" s="17">
        <v>0.878839143493227</v>
      </c>
      <c r="AO9" s="17">
        <v>0.84661339148514803</v>
      </c>
      <c r="AP9" s="17">
        <v>0.88925829192564898</v>
      </c>
      <c r="AQ9" s="17"/>
      <c r="AR9" s="17">
        <v>0.88243043518119901</v>
      </c>
      <c r="AS9" s="17">
        <v>0.85568303713166305</v>
      </c>
      <c r="AT9" s="17"/>
      <c r="AU9" s="17">
        <v>0.817816070757729</v>
      </c>
      <c r="AV9" s="17">
        <v>0.90820977631415301</v>
      </c>
      <c r="AW9" s="17"/>
      <c r="AX9" s="17">
        <v>0.83245270857667397</v>
      </c>
      <c r="AY9" s="17">
        <v>0.88973055878750595</v>
      </c>
      <c r="AZ9" s="17"/>
      <c r="BA9" s="17">
        <v>0.845255375393269</v>
      </c>
      <c r="BB9" s="17">
        <v>0.89822282827411704</v>
      </c>
      <c r="BC9" s="17">
        <v>0.89549676205094797</v>
      </c>
      <c r="BD9" s="17"/>
      <c r="BE9" s="17">
        <v>0.87775630388304904</v>
      </c>
      <c r="BF9" s="17">
        <v>0.86331547992540403</v>
      </c>
      <c r="BG9" s="17">
        <v>0.90645408398663796</v>
      </c>
    </row>
    <row r="10" spans="2:59" x14ac:dyDescent="0.3">
      <c r="B10" s="18" t="s">
        <v>131</v>
      </c>
      <c r="C10" s="17">
        <v>1.1494758902652899E-2</v>
      </c>
      <c r="D10" s="17">
        <v>1.08132406262289E-2</v>
      </c>
      <c r="E10" s="17">
        <v>1.22204735642907E-2</v>
      </c>
      <c r="F10" s="17"/>
      <c r="G10" s="17">
        <v>1.13925265370331E-2</v>
      </c>
      <c r="H10" s="17">
        <v>1.48958405458879E-2</v>
      </c>
      <c r="I10" s="17">
        <v>8.3194948777251601E-3</v>
      </c>
      <c r="J10" s="17">
        <v>1.14447652672965E-2</v>
      </c>
      <c r="K10" s="17"/>
      <c r="L10" s="17">
        <v>1.39946412938324E-2</v>
      </c>
      <c r="M10" s="17">
        <v>1.0963578051761E-2</v>
      </c>
      <c r="N10" s="17">
        <v>4.4656205822870597E-3</v>
      </c>
      <c r="O10" s="17">
        <v>1.55598826479144E-2</v>
      </c>
      <c r="P10" s="17"/>
      <c r="Q10" s="17">
        <v>2.7196890409250399E-2</v>
      </c>
      <c r="R10" s="17">
        <v>6.7639808541521502E-3</v>
      </c>
      <c r="S10" s="17">
        <v>4.4749530431545999E-3</v>
      </c>
      <c r="T10" s="17">
        <v>6.5797507205993498E-3</v>
      </c>
      <c r="U10" s="17">
        <v>0</v>
      </c>
      <c r="V10" s="17">
        <v>5.9748318308171797E-3</v>
      </c>
      <c r="W10" s="17">
        <v>1.2217352407033999E-2</v>
      </c>
      <c r="X10" s="17">
        <v>4.0221523191632802E-2</v>
      </c>
      <c r="Y10" s="17">
        <v>8.2113583211529898E-3</v>
      </c>
      <c r="Z10" s="17"/>
      <c r="AA10" s="17">
        <v>0</v>
      </c>
      <c r="AB10" s="17">
        <v>2.2574051592901601E-2</v>
      </c>
      <c r="AC10" s="17">
        <v>1.9786278437439599E-2</v>
      </c>
      <c r="AD10" s="17">
        <v>3.3096693923383998E-2</v>
      </c>
      <c r="AE10" s="17">
        <v>1.18578915014966E-2</v>
      </c>
      <c r="AF10" s="17">
        <v>8.2612376668484699E-3</v>
      </c>
      <c r="AG10" s="17">
        <v>0</v>
      </c>
      <c r="AH10" s="17">
        <v>1.0630462481177201E-2</v>
      </c>
      <c r="AI10" s="17">
        <v>8.5746923062511894E-3</v>
      </c>
      <c r="AJ10" s="17">
        <v>0</v>
      </c>
      <c r="AK10" s="17">
        <v>6.62384208846915E-3</v>
      </c>
      <c r="AL10" s="17">
        <v>0</v>
      </c>
      <c r="AM10" s="17">
        <v>3.16682090434042E-2</v>
      </c>
      <c r="AN10" s="17">
        <v>1.1018143549512201E-2</v>
      </c>
      <c r="AO10" s="17">
        <v>0</v>
      </c>
      <c r="AP10" s="17">
        <v>2.1777839051237601E-2</v>
      </c>
      <c r="AQ10" s="17"/>
      <c r="AR10" s="17">
        <v>1.20863922788457E-2</v>
      </c>
      <c r="AS10" s="17">
        <v>9.3481782197874994E-3</v>
      </c>
      <c r="AT10" s="17"/>
      <c r="AU10" s="17">
        <v>2.38319202721155E-2</v>
      </c>
      <c r="AV10" s="17">
        <v>5.0224902902425497E-3</v>
      </c>
      <c r="AW10" s="17"/>
      <c r="AX10" s="17">
        <v>2.2473858651112601E-2</v>
      </c>
      <c r="AY10" s="17">
        <v>8.1020975517441408E-3</v>
      </c>
      <c r="AZ10" s="17"/>
      <c r="BA10" s="17">
        <v>1.44468758280023E-2</v>
      </c>
      <c r="BB10" s="17">
        <v>8.8521332176806997E-3</v>
      </c>
      <c r="BC10" s="17">
        <v>1.07252692653148E-2</v>
      </c>
      <c r="BD10" s="17"/>
      <c r="BE10" s="17">
        <v>1.09057357799536E-2</v>
      </c>
      <c r="BF10" s="17">
        <v>1.2846426685256601E-2</v>
      </c>
      <c r="BG10" s="17">
        <v>1.1745443590405301E-2</v>
      </c>
    </row>
    <row r="11" spans="2:59" x14ac:dyDescent="0.3">
      <c r="B11" s="18" t="s">
        <v>132</v>
      </c>
      <c r="C11" s="17">
        <v>5.3389745107601798E-2</v>
      </c>
      <c r="D11" s="17">
        <v>5.9972040262324798E-2</v>
      </c>
      <c r="E11" s="17">
        <v>4.7037803787795797E-2</v>
      </c>
      <c r="F11" s="17"/>
      <c r="G11" s="17">
        <v>3.60915310000803E-2</v>
      </c>
      <c r="H11" s="17">
        <v>5.1060648094976298E-2</v>
      </c>
      <c r="I11" s="17">
        <v>6.7595509374415594E-2</v>
      </c>
      <c r="J11" s="17">
        <v>5.8122234312695302E-2</v>
      </c>
      <c r="K11" s="17"/>
      <c r="L11" s="17">
        <v>7.8565467400721498E-2</v>
      </c>
      <c r="M11" s="17">
        <v>4.4937858302069901E-2</v>
      </c>
      <c r="N11" s="17">
        <v>5.6007718125653499E-2</v>
      </c>
      <c r="O11" s="17">
        <v>3.28263382140907E-2</v>
      </c>
      <c r="P11" s="17"/>
      <c r="Q11" s="17">
        <v>8.3734826448602598E-2</v>
      </c>
      <c r="R11" s="17">
        <v>5.2542505101618897E-2</v>
      </c>
      <c r="S11" s="17">
        <v>4.1789623254295397E-3</v>
      </c>
      <c r="T11" s="17">
        <v>4.7298928827546299E-2</v>
      </c>
      <c r="U11" s="17">
        <v>6.3864634105227205E-2</v>
      </c>
      <c r="V11" s="17">
        <v>7.1942122280264101E-2</v>
      </c>
      <c r="W11" s="17">
        <v>4.1246241067686901E-2</v>
      </c>
      <c r="X11" s="17">
        <v>7.0892863257263197E-2</v>
      </c>
      <c r="Y11" s="17">
        <v>4.1298174642144803E-2</v>
      </c>
      <c r="Z11" s="17"/>
      <c r="AA11" s="17">
        <v>0.15095362182423699</v>
      </c>
      <c r="AB11" s="17">
        <v>6.21676862949661E-2</v>
      </c>
      <c r="AC11" s="17">
        <v>2.8531920573252E-2</v>
      </c>
      <c r="AD11" s="17">
        <v>2.7233361617004698E-2</v>
      </c>
      <c r="AE11" s="17">
        <v>7.4058709477663395E-2</v>
      </c>
      <c r="AF11" s="17">
        <v>5.9690140149678002E-2</v>
      </c>
      <c r="AG11" s="17">
        <v>1.3611465562527099E-2</v>
      </c>
      <c r="AH11" s="17">
        <v>2.4203143921042201E-2</v>
      </c>
      <c r="AI11" s="17">
        <v>4.8294579395006101E-2</v>
      </c>
      <c r="AJ11" s="17">
        <v>6.2029417515169903E-2</v>
      </c>
      <c r="AK11" s="17">
        <v>6.3876266907521503E-2</v>
      </c>
      <c r="AL11" s="17">
        <v>8.0670986376609896E-2</v>
      </c>
      <c r="AM11" s="17">
        <v>4.14267754346931E-2</v>
      </c>
      <c r="AN11" s="17">
        <v>6.8566413912584598E-2</v>
      </c>
      <c r="AO11" s="17">
        <v>0.11022420417529</v>
      </c>
      <c r="AP11" s="17">
        <v>5.7596628513914998E-2</v>
      </c>
      <c r="AQ11" s="17"/>
      <c r="AR11" s="17">
        <v>5.0207950981208303E-2</v>
      </c>
      <c r="AS11" s="17">
        <v>6.4934019118176298E-2</v>
      </c>
      <c r="AT11" s="17"/>
      <c r="AU11" s="17">
        <v>7.1510283017334794E-2</v>
      </c>
      <c r="AV11" s="17">
        <v>4.2429575407423599E-2</v>
      </c>
      <c r="AW11" s="17"/>
      <c r="AX11" s="17">
        <v>7.3608403032875996E-2</v>
      </c>
      <c r="AY11" s="17">
        <v>4.8792395929561298E-2</v>
      </c>
      <c r="AZ11" s="17"/>
      <c r="BA11" s="17">
        <v>7.6375681043178906E-2</v>
      </c>
      <c r="BB11" s="17">
        <v>3.6866190714573602E-2</v>
      </c>
      <c r="BC11" s="17">
        <v>4.0784224276687597E-2</v>
      </c>
      <c r="BD11" s="17"/>
      <c r="BE11" s="17">
        <v>6.28737199306654E-2</v>
      </c>
      <c r="BF11" s="17">
        <v>4.1118750221877699E-2</v>
      </c>
      <c r="BG11" s="17">
        <v>2.27451981780428E-2</v>
      </c>
    </row>
    <row r="12" spans="2:59" x14ac:dyDescent="0.3">
      <c r="B12" s="18" t="s">
        <v>133</v>
      </c>
      <c r="C12" s="17">
        <v>2.8298417379146099E-2</v>
      </c>
      <c r="D12" s="17">
        <v>2.4045182674250602E-2</v>
      </c>
      <c r="E12" s="17">
        <v>3.2653832172469699E-2</v>
      </c>
      <c r="F12" s="17"/>
      <c r="G12" s="17">
        <v>2.27760251267571E-2</v>
      </c>
      <c r="H12" s="17">
        <v>2.0602707822741501E-2</v>
      </c>
      <c r="I12" s="17">
        <v>3.81236910450325E-2</v>
      </c>
      <c r="J12" s="17">
        <v>2.9317453514208999E-2</v>
      </c>
      <c r="K12" s="17"/>
      <c r="L12" s="17">
        <v>2.3167786597911799E-2</v>
      </c>
      <c r="M12" s="17">
        <v>2.1323753568402899E-2</v>
      </c>
      <c r="N12" s="17">
        <v>2.58922097327535E-2</v>
      </c>
      <c r="O12" s="17">
        <v>4.3242997960451703E-2</v>
      </c>
      <c r="P12" s="17"/>
      <c r="Q12" s="17">
        <v>3.89000502173205E-2</v>
      </c>
      <c r="R12" s="17">
        <v>2.0909642905944201E-2</v>
      </c>
      <c r="S12" s="17">
        <v>4.24399839066123E-2</v>
      </c>
      <c r="T12" s="17">
        <v>5.4107539311918701E-3</v>
      </c>
      <c r="U12" s="17">
        <v>3.1806097341375003E-2</v>
      </c>
      <c r="V12" s="17">
        <v>1.27426348215646E-2</v>
      </c>
      <c r="W12" s="17">
        <v>4.9540932473228397E-2</v>
      </c>
      <c r="X12" s="17">
        <v>1.6874453272659899E-2</v>
      </c>
      <c r="Y12" s="17">
        <v>3.0464916610603601E-2</v>
      </c>
      <c r="Z12" s="17"/>
      <c r="AA12" s="17">
        <v>0.15783924221516801</v>
      </c>
      <c r="AB12" s="17">
        <v>5.0835993216877803E-2</v>
      </c>
      <c r="AC12" s="17">
        <v>0</v>
      </c>
      <c r="AD12" s="17">
        <v>3.7138367235710103E-2</v>
      </c>
      <c r="AE12" s="17">
        <v>3.5415288818813999E-2</v>
      </c>
      <c r="AF12" s="17">
        <v>2.8396296631686802E-2</v>
      </c>
      <c r="AG12" s="17">
        <v>3.5806670994050098E-2</v>
      </c>
      <c r="AH12" s="17">
        <v>2.10225316454845E-2</v>
      </c>
      <c r="AI12" s="17">
        <v>3.0134166910530901E-2</v>
      </c>
      <c r="AJ12" s="17">
        <v>2.67996621140669E-2</v>
      </c>
      <c r="AK12" s="17">
        <v>1.6257355564192801E-2</v>
      </c>
      <c r="AL12" s="17">
        <v>2.8658421497439399E-2</v>
      </c>
      <c r="AM12" s="17">
        <v>1.3231165100124899E-2</v>
      </c>
      <c r="AN12" s="17">
        <v>2.7645173791705498E-2</v>
      </c>
      <c r="AO12" s="17">
        <v>3.0849363568849202E-2</v>
      </c>
      <c r="AP12" s="17">
        <v>2.93689914697184E-2</v>
      </c>
      <c r="AQ12" s="17"/>
      <c r="AR12" s="17">
        <v>2.8637295540618401E-2</v>
      </c>
      <c r="AS12" s="17">
        <v>2.70688902014493E-2</v>
      </c>
      <c r="AT12" s="17"/>
      <c r="AU12" s="17">
        <v>4.5276799733108997E-2</v>
      </c>
      <c r="AV12" s="17">
        <v>2.1061820334772802E-2</v>
      </c>
      <c r="AW12" s="17"/>
      <c r="AX12" s="17">
        <v>4.3249873412041603E-2</v>
      </c>
      <c r="AY12" s="17">
        <v>2.2977420751365302E-2</v>
      </c>
      <c r="AZ12" s="17"/>
      <c r="BA12" s="17">
        <v>4.10837725147674E-2</v>
      </c>
      <c r="BB12" s="17">
        <v>2.32440692413859E-2</v>
      </c>
      <c r="BC12" s="17">
        <v>1.4535960653329299E-2</v>
      </c>
      <c r="BD12" s="17"/>
      <c r="BE12" s="17">
        <v>3.06206118740887E-2</v>
      </c>
      <c r="BF12" s="17">
        <v>1.8601922898410901E-2</v>
      </c>
      <c r="BG12" s="17">
        <v>3.9552903730760397E-2</v>
      </c>
    </row>
    <row r="13" spans="2:59" x14ac:dyDescent="0.3">
      <c r="B13" s="18" t="s">
        <v>134</v>
      </c>
      <c r="C13" s="17">
        <v>2.1445503464782099E-2</v>
      </c>
      <c r="D13" s="17">
        <v>1.80934874279907E-2</v>
      </c>
      <c r="E13" s="17">
        <v>2.4874623805643099E-2</v>
      </c>
      <c r="F13" s="17"/>
      <c r="G13" s="17">
        <v>1.0053429688968199E-2</v>
      </c>
      <c r="H13" s="17">
        <v>1.6412246272227E-2</v>
      </c>
      <c r="I13" s="17">
        <v>1.8301109266919299E-2</v>
      </c>
      <c r="J13" s="17">
        <v>4.1817261532705097E-2</v>
      </c>
      <c r="K13" s="17"/>
      <c r="L13" s="17">
        <v>1.0648278533272699E-2</v>
      </c>
      <c r="M13" s="17">
        <v>1.57094055154136E-2</v>
      </c>
      <c r="N13" s="17">
        <v>1.9569136992493599E-2</v>
      </c>
      <c r="O13" s="17">
        <v>4.0733075114937303E-2</v>
      </c>
      <c r="P13" s="17"/>
      <c r="Q13" s="17">
        <v>2.8727918009677299E-2</v>
      </c>
      <c r="R13" s="17">
        <v>2.2911760614807899E-2</v>
      </c>
      <c r="S13" s="17">
        <v>1.1308537915003801E-2</v>
      </c>
      <c r="T13" s="17">
        <v>0</v>
      </c>
      <c r="U13" s="17">
        <v>1.15404250934492E-2</v>
      </c>
      <c r="V13" s="17">
        <v>3.8912971657878798E-2</v>
      </c>
      <c r="W13" s="17">
        <v>2.2102363074608899E-2</v>
      </c>
      <c r="X13" s="17">
        <v>5.7949203961206897E-2</v>
      </c>
      <c r="Y13" s="17">
        <v>1.55259324700057E-2</v>
      </c>
      <c r="Z13" s="17"/>
      <c r="AA13" s="17">
        <v>9.1572357115879202E-2</v>
      </c>
      <c r="AB13" s="17">
        <v>3.1512577292567297E-2</v>
      </c>
      <c r="AC13" s="17">
        <v>5.3628895984756203E-2</v>
      </c>
      <c r="AD13" s="17">
        <v>5.5876721834633401E-2</v>
      </c>
      <c r="AE13" s="17">
        <v>4.2883046292091102E-2</v>
      </c>
      <c r="AF13" s="17">
        <v>1.5099498645625599E-2</v>
      </c>
      <c r="AG13" s="17">
        <v>6.4589685258585701E-3</v>
      </c>
      <c r="AH13" s="17">
        <v>1.5073206843902899E-2</v>
      </c>
      <c r="AI13" s="17">
        <v>1.43074804187058E-2</v>
      </c>
      <c r="AJ13" s="17">
        <v>1.4045903305765901E-2</v>
      </c>
      <c r="AK13" s="17">
        <v>3.4644260822406701E-2</v>
      </c>
      <c r="AL13" s="17">
        <v>0</v>
      </c>
      <c r="AM13" s="17">
        <v>0</v>
      </c>
      <c r="AN13" s="17">
        <v>1.39311252529711E-2</v>
      </c>
      <c r="AO13" s="17">
        <v>1.23130407707128E-2</v>
      </c>
      <c r="AP13" s="17">
        <v>1.9982490394803202E-3</v>
      </c>
      <c r="AQ13" s="17"/>
      <c r="AR13" s="17">
        <v>1.7592019491254701E-2</v>
      </c>
      <c r="AS13" s="17">
        <v>3.5426821274360899E-2</v>
      </c>
      <c r="AT13" s="17"/>
      <c r="AU13" s="17">
        <v>2.91285118827923E-2</v>
      </c>
      <c r="AV13" s="17">
        <v>1.68077172710333E-2</v>
      </c>
      <c r="AW13" s="17"/>
      <c r="AX13" s="17">
        <v>1.4102928738914E-2</v>
      </c>
      <c r="AY13" s="17">
        <v>2.2836818081010998E-2</v>
      </c>
      <c r="AZ13" s="17"/>
      <c r="BA13" s="17">
        <v>1.87563579073197E-2</v>
      </c>
      <c r="BB13" s="17">
        <v>2.56494377265017E-2</v>
      </c>
      <c r="BC13" s="17">
        <v>1.92141143428456E-2</v>
      </c>
      <c r="BD13" s="17"/>
      <c r="BE13" s="17">
        <v>1.3966062164914E-2</v>
      </c>
      <c r="BF13" s="17">
        <v>4.4863844433070399E-2</v>
      </c>
      <c r="BG13" s="17">
        <v>7.09594130717601E-3</v>
      </c>
    </row>
    <row r="14" spans="2:59" x14ac:dyDescent="0.3">
      <c r="B14" s="18" t="s">
        <v>90</v>
      </c>
      <c r="C14" s="19">
        <v>8.72032781155457E-3</v>
      </c>
      <c r="D14" s="19">
        <v>6.1169833627104696E-3</v>
      </c>
      <c r="E14" s="19">
        <v>1.13518344167408E-2</v>
      </c>
      <c r="F14" s="19"/>
      <c r="G14" s="19">
        <v>1.44027313811412E-2</v>
      </c>
      <c r="H14" s="19">
        <v>1.2622908146899099E-2</v>
      </c>
      <c r="I14" s="19">
        <v>7.6978403856514197E-3</v>
      </c>
      <c r="J14" s="19">
        <v>0</v>
      </c>
      <c r="K14" s="19"/>
      <c r="L14" s="19">
        <v>1.4776665603856199E-3</v>
      </c>
      <c r="M14" s="19">
        <v>8.8364947329695204E-3</v>
      </c>
      <c r="N14" s="19">
        <v>1.2469367137142799E-2</v>
      </c>
      <c r="O14" s="19">
        <v>1.3125621424991501E-2</v>
      </c>
      <c r="P14" s="19"/>
      <c r="Q14" s="19">
        <v>1.53885725367149E-2</v>
      </c>
      <c r="R14" s="19">
        <v>8.9571423413876295E-3</v>
      </c>
      <c r="S14" s="19">
        <v>0</v>
      </c>
      <c r="T14" s="19">
        <v>5.4190741686964998E-3</v>
      </c>
      <c r="U14" s="19">
        <v>1.17224068349346E-2</v>
      </c>
      <c r="V14" s="19">
        <v>9.6667627953974395E-3</v>
      </c>
      <c r="W14" s="19">
        <v>4.8654840686311604E-3</v>
      </c>
      <c r="X14" s="19">
        <v>1.2854352174414E-2</v>
      </c>
      <c r="Y14" s="19">
        <v>8.3181525117904907E-3</v>
      </c>
      <c r="Z14" s="19"/>
      <c r="AA14" s="19">
        <v>0</v>
      </c>
      <c r="AB14" s="19">
        <v>3.5305912451102199E-2</v>
      </c>
      <c r="AC14" s="19">
        <v>1.25766871337621E-2</v>
      </c>
      <c r="AD14" s="19">
        <v>2.36321504759976E-2</v>
      </c>
      <c r="AE14" s="19">
        <v>1.48015912654895E-2</v>
      </c>
      <c r="AF14" s="19">
        <v>1.91041313612825E-2</v>
      </c>
      <c r="AG14" s="19">
        <v>6.4016797525934801E-3</v>
      </c>
      <c r="AH14" s="19">
        <v>0</v>
      </c>
      <c r="AI14" s="19">
        <v>7.8037081175865303E-3</v>
      </c>
      <c r="AJ14" s="19">
        <v>0</v>
      </c>
      <c r="AK14" s="19">
        <v>0</v>
      </c>
      <c r="AL14" s="19">
        <v>1.3939909467278E-2</v>
      </c>
      <c r="AM14" s="19">
        <v>2.01483670940289E-2</v>
      </c>
      <c r="AN14" s="19">
        <v>0</v>
      </c>
      <c r="AO14" s="19">
        <v>0</v>
      </c>
      <c r="AP14" s="19">
        <v>0</v>
      </c>
      <c r="AQ14" s="19"/>
      <c r="AR14" s="19">
        <v>9.0459065268740507E-3</v>
      </c>
      <c r="AS14" s="19">
        <v>7.53905405456292E-3</v>
      </c>
      <c r="AT14" s="19"/>
      <c r="AU14" s="19">
        <v>1.2436414336919799E-2</v>
      </c>
      <c r="AV14" s="19">
        <v>6.4686203823751702E-3</v>
      </c>
      <c r="AW14" s="19"/>
      <c r="AX14" s="19">
        <v>1.41122275883815E-2</v>
      </c>
      <c r="AY14" s="19">
        <v>7.5607088988119703E-3</v>
      </c>
      <c r="AZ14" s="19"/>
      <c r="BA14" s="19">
        <v>4.0819373134629499E-3</v>
      </c>
      <c r="BB14" s="19">
        <v>7.1653408257414198E-3</v>
      </c>
      <c r="BC14" s="19">
        <v>1.9243669410874499E-2</v>
      </c>
      <c r="BD14" s="19"/>
      <c r="BE14" s="19">
        <v>3.8775663673291699E-3</v>
      </c>
      <c r="BF14" s="19">
        <v>1.92535758359801E-2</v>
      </c>
      <c r="BG14" s="19">
        <v>1.24064292069773E-2</v>
      </c>
    </row>
    <row r="15" spans="2:59" x14ac:dyDescent="0.3">
      <c r="B15" s="16"/>
    </row>
    <row r="16" spans="2:59" x14ac:dyDescent="0.3">
      <c r="B16" t="s">
        <v>87</v>
      </c>
    </row>
    <row r="17" spans="2:2" x14ac:dyDescent="0.3">
      <c r="B17" t="s">
        <v>88</v>
      </c>
    </row>
    <row r="19" spans="2:2" x14ac:dyDescent="0.3">
      <c r="B19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BG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140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136</v>
      </c>
      <c r="C9" s="17">
        <v>0.14099550452071</v>
      </c>
      <c r="D9" s="17">
        <v>0.137781599996396</v>
      </c>
      <c r="E9" s="17">
        <v>0.144764761417426</v>
      </c>
      <c r="F9" s="17"/>
      <c r="G9" s="17">
        <v>0.124466544839767</v>
      </c>
      <c r="H9" s="17">
        <v>0.13411050117185699</v>
      </c>
      <c r="I9" s="17">
        <v>0.13698020668792499</v>
      </c>
      <c r="J9" s="17">
        <v>0.16792266729237501</v>
      </c>
      <c r="K9" s="17"/>
      <c r="L9" s="17">
        <v>0.18347139234520801</v>
      </c>
      <c r="M9" s="17">
        <v>0.12305746439462301</v>
      </c>
      <c r="N9" s="17">
        <v>0.12071253515512199</v>
      </c>
      <c r="O9" s="17">
        <v>0.13195718714753801</v>
      </c>
      <c r="P9" s="17"/>
      <c r="Q9" s="17">
        <v>0.233037572874504</v>
      </c>
      <c r="R9" s="17">
        <v>0.106818354864032</v>
      </c>
      <c r="S9" s="17">
        <v>9.7512381734570497E-2</v>
      </c>
      <c r="T9" s="17">
        <v>0.117681540403547</v>
      </c>
      <c r="U9" s="17">
        <v>0.133165559274602</v>
      </c>
      <c r="V9" s="17">
        <v>0.15472122649341899</v>
      </c>
      <c r="W9" s="17">
        <v>0.130993420221689</v>
      </c>
      <c r="X9" s="17">
        <v>0.150653969911207</v>
      </c>
      <c r="Y9" s="17">
        <v>0.12215574033360101</v>
      </c>
      <c r="Z9" s="17"/>
      <c r="AA9" s="17">
        <v>0.36954174518006599</v>
      </c>
      <c r="AB9" s="17">
        <v>0.17166681414858401</v>
      </c>
      <c r="AC9" s="17">
        <v>9.5527249425803706E-2</v>
      </c>
      <c r="AD9" s="17">
        <v>0.235361515784758</v>
      </c>
      <c r="AE9" s="17">
        <v>9.1302331695274005E-2</v>
      </c>
      <c r="AF9" s="17">
        <v>7.2368218666054598E-2</v>
      </c>
      <c r="AG9" s="17">
        <v>0.164563697288721</v>
      </c>
      <c r="AH9" s="17">
        <v>0.20192950258956899</v>
      </c>
      <c r="AI9" s="17">
        <v>0.11084298597009901</v>
      </c>
      <c r="AJ9" s="17">
        <v>0.106415398372926</v>
      </c>
      <c r="AK9" s="17">
        <v>6.4396274859700703E-2</v>
      </c>
      <c r="AL9" s="17">
        <v>0.117647078582185</v>
      </c>
      <c r="AM9" s="17">
        <v>0.153054650320017</v>
      </c>
      <c r="AN9" s="17">
        <v>0.12684911233330501</v>
      </c>
      <c r="AO9" s="17">
        <v>0.172457445452944</v>
      </c>
      <c r="AP9" s="17">
        <v>0.31159587595155702</v>
      </c>
      <c r="AQ9" s="17"/>
      <c r="AR9" s="17">
        <v>0.127124222077624</v>
      </c>
      <c r="AS9" s="17">
        <v>0.191323677570224</v>
      </c>
      <c r="AT9" s="17"/>
      <c r="AU9" s="17">
        <v>0.19841679100451101</v>
      </c>
      <c r="AV9" s="17">
        <v>0.117284175478584</v>
      </c>
      <c r="AW9" s="17"/>
      <c r="AX9" s="17">
        <v>0.18595523172056</v>
      </c>
      <c r="AY9" s="17">
        <v>0.12901819404751899</v>
      </c>
      <c r="AZ9" s="17"/>
      <c r="BA9" s="17">
        <v>0.19198824669091</v>
      </c>
      <c r="BB9" s="17">
        <v>0.11802811936508301</v>
      </c>
      <c r="BC9" s="17">
        <v>9.0689787467447394E-2</v>
      </c>
      <c r="BD9" s="17"/>
      <c r="BE9" s="17">
        <v>0.15942329313258199</v>
      </c>
      <c r="BF9" s="17">
        <v>0.108632507633564</v>
      </c>
      <c r="BG9" s="17">
        <v>0.105333813098031</v>
      </c>
    </row>
    <row r="10" spans="2:59" x14ac:dyDescent="0.3">
      <c r="B10" s="18" t="s">
        <v>137</v>
      </c>
      <c r="C10" s="17">
        <v>0.48782386830562602</v>
      </c>
      <c r="D10" s="17">
        <v>0.478296550815349</v>
      </c>
      <c r="E10" s="17">
        <v>0.49731986083108098</v>
      </c>
      <c r="F10" s="17"/>
      <c r="G10" s="17">
        <v>0.41543400041463602</v>
      </c>
      <c r="H10" s="17">
        <v>0.53585600105608799</v>
      </c>
      <c r="I10" s="17">
        <v>0.52721485289717995</v>
      </c>
      <c r="J10" s="17">
        <v>0.46417129314046401</v>
      </c>
      <c r="K10" s="17"/>
      <c r="L10" s="17">
        <v>0.52895181592614504</v>
      </c>
      <c r="M10" s="17">
        <v>0.490490574572916</v>
      </c>
      <c r="N10" s="17">
        <v>0.46557112854030402</v>
      </c>
      <c r="O10" s="17">
        <v>0.46127795839535402</v>
      </c>
      <c r="P10" s="17"/>
      <c r="Q10" s="17">
        <v>0.43607524458691899</v>
      </c>
      <c r="R10" s="17">
        <v>0.53866103089672701</v>
      </c>
      <c r="S10" s="17">
        <v>0.54728221238934205</v>
      </c>
      <c r="T10" s="17">
        <v>0.46657741427490401</v>
      </c>
      <c r="U10" s="17">
        <v>0.510150012026234</v>
      </c>
      <c r="V10" s="17">
        <v>0.41742433415254199</v>
      </c>
      <c r="W10" s="17">
        <v>0.46812984610466102</v>
      </c>
      <c r="X10" s="17">
        <v>0.53764896207997703</v>
      </c>
      <c r="Y10" s="17">
        <v>0.49566587345038299</v>
      </c>
      <c r="Z10" s="17"/>
      <c r="AA10" s="17">
        <v>0.16322382632496299</v>
      </c>
      <c r="AB10" s="17">
        <v>0.41986318888100999</v>
      </c>
      <c r="AC10" s="17">
        <v>0.49068698759961998</v>
      </c>
      <c r="AD10" s="17">
        <v>0.324149041999093</v>
      </c>
      <c r="AE10" s="17">
        <v>0.46926223883062401</v>
      </c>
      <c r="AF10" s="17">
        <v>0.57528935423105798</v>
      </c>
      <c r="AG10" s="17">
        <v>0.429872631204891</v>
      </c>
      <c r="AH10" s="17">
        <v>0.43641417465162602</v>
      </c>
      <c r="AI10" s="17">
        <v>0.43436002178028799</v>
      </c>
      <c r="AJ10" s="17">
        <v>0.48798297159611598</v>
      </c>
      <c r="AK10" s="17">
        <v>0.55092645244306404</v>
      </c>
      <c r="AL10" s="17">
        <v>0.47460836754880797</v>
      </c>
      <c r="AM10" s="17">
        <v>0.50932953569920503</v>
      </c>
      <c r="AN10" s="17">
        <v>0.56985371937665896</v>
      </c>
      <c r="AO10" s="17">
        <v>0.61224142187271602</v>
      </c>
      <c r="AP10" s="17">
        <v>0.50852777660881898</v>
      </c>
      <c r="AQ10" s="17"/>
      <c r="AR10" s="17">
        <v>0.49145588800133</v>
      </c>
      <c r="AS10" s="17">
        <v>0.474646073353025</v>
      </c>
      <c r="AT10" s="17"/>
      <c r="AU10" s="17">
        <v>0.45450160453510102</v>
      </c>
      <c r="AV10" s="17">
        <v>0.50411656443356201</v>
      </c>
      <c r="AW10" s="17"/>
      <c r="AX10" s="17">
        <v>0.41923954039225197</v>
      </c>
      <c r="AY10" s="17">
        <v>0.50803960274611504</v>
      </c>
      <c r="AZ10" s="17"/>
      <c r="BA10" s="17">
        <v>0.51522443224833303</v>
      </c>
      <c r="BB10" s="17">
        <v>0.45722223140616303</v>
      </c>
      <c r="BC10" s="17">
        <v>0.49059429032477397</v>
      </c>
      <c r="BD10" s="17"/>
      <c r="BE10" s="17">
        <v>0.50864495013589395</v>
      </c>
      <c r="BF10" s="17">
        <v>0.45141326248173702</v>
      </c>
      <c r="BG10" s="17">
        <v>0.44709474417274903</v>
      </c>
    </row>
    <row r="11" spans="2:59" x14ac:dyDescent="0.3">
      <c r="B11" s="18" t="s">
        <v>138</v>
      </c>
      <c r="C11" s="17">
        <v>0.31491085673410402</v>
      </c>
      <c r="D11" s="17">
        <v>0.333260639600717</v>
      </c>
      <c r="E11" s="17">
        <v>0.29582653922794599</v>
      </c>
      <c r="F11" s="17"/>
      <c r="G11" s="17">
        <v>0.36634729561778301</v>
      </c>
      <c r="H11" s="17">
        <v>0.27547481405784302</v>
      </c>
      <c r="I11" s="17">
        <v>0.293880732386817</v>
      </c>
      <c r="J11" s="17">
        <v>0.33123060604527899</v>
      </c>
      <c r="K11" s="17"/>
      <c r="L11" s="17">
        <v>0.26830322440149201</v>
      </c>
      <c r="M11" s="17">
        <v>0.326367435106242</v>
      </c>
      <c r="N11" s="17">
        <v>0.35192911599889998</v>
      </c>
      <c r="O11" s="17">
        <v>0.32131570959882899</v>
      </c>
      <c r="P11" s="17"/>
      <c r="Q11" s="17">
        <v>0.25543871163440901</v>
      </c>
      <c r="R11" s="17">
        <v>0.29730995331683902</v>
      </c>
      <c r="S11" s="17">
        <v>0.31601871149313998</v>
      </c>
      <c r="T11" s="17">
        <v>0.378849142834286</v>
      </c>
      <c r="U11" s="17">
        <v>0.33795471248668502</v>
      </c>
      <c r="V11" s="17">
        <v>0.36188968224012502</v>
      </c>
      <c r="W11" s="17">
        <v>0.32691790618519301</v>
      </c>
      <c r="X11" s="17">
        <v>0.25775077853672002</v>
      </c>
      <c r="Y11" s="17">
        <v>0.31524023447939498</v>
      </c>
      <c r="Z11" s="17"/>
      <c r="AA11" s="17">
        <v>0.26797749292454798</v>
      </c>
      <c r="AB11" s="17">
        <v>0.336091035225</v>
      </c>
      <c r="AC11" s="17">
        <v>0.31056849710590201</v>
      </c>
      <c r="AD11" s="17">
        <v>0.38006575283781102</v>
      </c>
      <c r="AE11" s="17">
        <v>0.39903899130180098</v>
      </c>
      <c r="AF11" s="17">
        <v>0.26025043182825303</v>
      </c>
      <c r="AG11" s="17">
        <v>0.33574757347511802</v>
      </c>
      <c r="AH11" s="17">
        <v>0.31592378534709897</v>
      </c>
      <c r="AI11" s="17">
        <v>0.366199912847266</v>
      </c>
      <c r="AJ11" s="17">
        <v>0.38048086948800602</v>
      </c>
      <c r="AK11" s="17">
        <v>0.31176921029662102</v>
      </c>
      <c r="AL11" s="17">
        <v>0.38599311533193797</v>
      </c>
      <c r="AM11" s="17">
        <v>0.29152675360444602</v>
      </c>
      <c r="AN11" s="17">
        <v>0.24830290138488401</v>
      </c>
      <c r="AO11" s="17">
        <v>0.212529429070556</v>
      </c>
      <c r="AP11" s="17">
        <v>0.16529380301985599</v>
      </c>
      <c r="AQ11" s="17"/>
      <c r="AR11" s="17">
        <v>0.32523218609116999</v>
      </c>
      <c r="AS11" s="17">
        <v>0.27746272227972102</v>
      </c>
      <c r="AT11" s="17"/>
      <c r="AU11" s="17">
        <v>0.28702864368960201</v>
      </c>
      <c r="AV11" s="17">
        <v>0.32473677705517201</v>
      </c>
      <c r="AW11" s="17"/>
      <c r="AX11" s="17">
        <v>0.32058156030720197</v>
      </c>
      <c r="AY11" s="17">
        <v>0.31175004609398299</v>
      </c>
      <c r="AZ11" s="17"/>
      <c r="BA11" s="17">
        <v>0.25968373799178801</v>
      </c>
      <c r="BB11" s="17">
        <v>0.35668055045491298</v>
      </c>
      <c r="BC11" s="17">
        <v>0.34182010403077701</v>
      </c>
      <c r="BD11" s="17"/>
      <c r="BE11" s="17">
        <v>0.28905866844628603</v>
      </c>
      <c r="BF11" s="17">
        <v>0.35669521009423799</v>
      </c>
      <c r="BG11" s="17">
        <v>0.37508028857422598</v>
      </c>
    </row>
    <row r="12" spans="2:59" x14ac:dyDescent="0.3">
      <c r="B12" s="18" t="s">
        <v>139</v>
      </c>
      <c r="C12" s="17">
        <v>4.52329304879419E-2</v>
      </c>
      <c r="D12" s="17">
        <v>3.8399195327921701E-2</v>
      </c>
      <c r="E12" s="17">
        <v>5.2229902288887603E-2</v>
      </c>
      <c r="F12" s="17"/>
      <c r="G12" s="17">
        <v>6.6450057390050901E-2</v>
      </c>
      <c r="H12" s="17">
        <v>4.4438788684555301E-2</v>
      </c>
      <c r="I12" s="17">
        <v>3.8162491428057499E-2</v>
      </c>
      <c r="J12" s="17">
        <v>3.2905967748326798E-2</v>
      </c>
      <c r="K12" s="17"/>
      <c r="L12" s="17">
        <v>1.7577799108418099E-2</v>
      </c>
      <c r="M12" s="17">
        <v>4.3485573277713303E-2</v>
      </c>
      <c r="N12" s="17">
        <v>4.2873236481310403E-2</v>
      </c>
      <c r="O12" s="17">
        <v>7.7025915486097704E-2</v>
      </c>
      <c r="P12" s="17"/>
      <c r="Q12" s="17">
        <v>6.7937330151862096E-2</v>
      </c>
      <c r="R12" s="17">
        <v>4.4170522994884498E-2</v>
      </c>
      <c r="S12" s="17">
        <v>1.9646466383261299E-2</v>
      </c>
      <c r="T12" s="17">
        <v>3.6891902487262401E-2</v>
      </c>
      <c r="U12" s="17">
        <v>1.2345145094489701E-2</v>
      </c>
      <c r="V12" s="17">
        <v>4.0765729215581199E-2</v>
      </c>
      <c r="W12" s="17">
        <v>5.7873861079799499E-2</v>
      </c>
      <c r="X12" s="17">
        <v>4.1845012482866997E-2</v>
      </c>
      <c r="Y12" s="17">
        <v>6.3209592962887307E-2</v>
      </c>
      <c r="Z12" s="17"/>
      <c r="AA12" s="17">
        <v>0.19925693557042301</v>
      </c>
      <c r="AB12" s="17">
        <v>3.7073049294303301E-2</v>
      </c>
      <c r="AC12" s="17">
        <v>9.0640578734912006E-2</v>
      </c>
      <c r="AD12" s="17">
        <v>5.05139124037631E-2</v>
      </c>
      <c r="AE12" s="17">
        <v>3.0174093753131698E-2</v>
      </c>
      <c r="AF12" s="17">
        <v>7.3372899643664502E-2</v>
      </c>
      <c r="AG12" s="17">
        <v>5.7267292640915297E-2</v>
      </c>
      <c r="AH12" s="17">
        <v>4.1077105839772303E-2</v>
      </c>
      <c r="AI12" s="17">
        <v>5.8217317156804303E-2</v>
      </c>
      <c r="AJ12" s="17">
        <v>1.59957723183899E-2</v>
      </c>
      <c r="AK12" s="17">
        <v>5.7081515761136598E-2</v>
      </c>
      <c r="AL12" s="17">
        <v>2.1751438537068801E-2</v>
      </c>
      <c r="AM12" s="17">
        <v>3.6199735646092003E-2</v>
      </c>
      <c r="AN12" s="17">
        <v>5.4994266905152002E-2</v>
      </c>
      <c r="AO12" s="17">
        <v>2.7717036037845501E-3</v>
      </c>
      <c r="AP12" s="17">
        <v>1.4582544419767699E-2</v>
      </c>
      <c r="AQ12" s="17"/>
      <c r="AR12" s="17">
        <v>4.37711766216861E-2</v>
      </c>
      <c r="AS12" s="17">
        <v>5.0536506551551702E-2</v>
      </c>
      <c r="AT12" s="17"/>
      <c r="AU12" s="17">
        <v>5.2994656132338003E-2</v>
      </c>
      <c r="AV12" s="17">
        <v>4.1455554494535397E-2</v>
      </c>
      <c r="AW12" s="17"/>
      <c r="AX12" s="17">
        <v>5.7083150311968603E-2</v>
      </c>
      <c r="AY12" s="17">
        <v>4.1448422088634397E-2</v>
      </c>
      <c r="AZ12" s="17"/>
      <c r="BA12" s="17">
        <v>2.76947863752584E-2</v>
      </c>
      <c r="BB12" s="17">
        <v>5.60868364501797E-2</v>
      </c>
      <c r="BC12" s="17">
        <v>5.7712646441566297E-2</v>
      </c>
      <c r="BD12" s="17"/>
      <c r="BE12" s="17">
        <v>3.4539395528164901E-2</v>
      </c>
      <c r="BF12" s="17">
        <v>6.7196528101185093E-2</v>
      </c>
      <c r="BG12" s="17">
        <v>5.7003438822266703E-2</v>
      </c>
    </row>
    <row r="13" spans="2:59" x14ac:dyDescent="0.3">
      <c r="B13" s="18" t="s">
        <v>83</v>
      </c>
      <c r="C13" s="19">
        <v>1.10368399516176E-2</v>
      </c>
      <c r="D13" s="19">
        <v>1.22620142596159E-2</v>
      </c>
      <c r="E13" s="19">
        <v>9.8589362346599499E-3</v>
      </c>
      <c r="F13" s="19"/>
      <c r="G13" s="19">
        <v>2.7302101737763301E-2</v>
      </c>
      <c r="H13" s="19">
        <v>1.0119895029656999E-2</v>
      </c>
      <c r="I13" s="19">
        <v>3.7617166000212198E-3</v>
      </c>
      <c r="J13" s="19">
        <v>3.7694657735550898E-3</v>
      </c>
      <c r="K13" s="19"/>
      <c r="L13" s="19">
        <v>1.69576821873603E-3</v>
      </c>
      <c r="M13" s="19">
        <v>1.6598952648505701E-2</v>
      </c>
      <c r="N13" s="19">
        <v>1.8913983824363299E-2</v>
      </c>
      <c r="O13" s="19">
        <v>8.4232293721811496E-3</v>
      </c>
      <c r="P13" s="19"/>
      <c r="Q13" s="19">
        <v>7.5111407523055203E-3</v>
      </c>
      <c r="R13" s="19">
        <v>1.30401379275174E-2</v>
      </c>
      <c r="S13" s="19">
        <v>1.95402279996864E-2</v>
      </c>
      <c r="T13" s="19">
        <v>0</v>
      </c>
      <c r="U13" s="19">
        <v>6.3845711179881604E-3</v>
      </c>
      <c r="V13" s="19">
        <v>2.51990278983329E-2</v>
      </c>
      <c r="W13" s="19">
        <v>1.6084966408657999E-2</v>
      </c>
      <c r="X13" s="19">
        <v>1.21012769892292E-2</v>
      </c>
      <c r="Y13" s="19">
        <v>3.7285587737334799E-3</v>
      </c>
      <c r="Z13" s="19"/>
      <c r="AA13" s="19">
        <v>0</v>
      </c>
      <c r="AB13" s="19">
        <v>3.5305912451102199E-2</v>
      </c>
      <c r="AC13" s="19">
        <v>1.25766871337621E-2</v>
      </c>
      <c r="AD13" s="19">
        <v>9.9097769745750998E-3</v>
      </c>
      <c r="AE13" s="19">
        <v>1.02223444191696E-2</v>
      </c>
      <c r="AF13" s="19">
        <v>1.8719095630970298E-2</v>
      </c>
      <c r="AG13" s="19">
        <v>1.2548805390354301E-2</v>
      </c>
      <c r="AH13" s="19">
        <v>4.6554315719338404E-3</v>
      </c>
      <c r="AI13" s="19">
        <v>3.03797622455419E-2</v>
      </c>
      <c r="AJ13" s="19">
        <v>9.1249882245619893E-3</v>
      </c>
      <c r="AK13" s="19">
        <v>1.5826546639477499E-2</v>
      </c>
      <c r="AL13" s="19">
        <v>0</v>
      </c>
      <c r="AM13" s="19">
        <v>9.8893247302390096E-3</v>
      </c>
      <c r="AN13" s="19">
        <v>0</v>
      </c>
      <c r="AO13" s="19">
        <v>0</v>
      </c>
      <c r="AP13" s="19">
        <v>0</v>
      </c>
      <c r="AQ13" s="19"/>
      <c r="AR13" s="19">
        <v>1.2416527208190999E-2</v>
      </c>
      <c r="AS13" s="19">
        <v>6.0310202454776397E-3</v>
      </c>
      <c r="AT13" s="19"/>
      <c r="AU13" s="19">
        <v>7.0583046384479599E-3</v>
      </c>
      <c r="AV13" s="19">
        <v>1.24069285381464E-2</v>
      </c>
      <c r="AW13" s="19"/>
      <c r="AX13" s="19">
        <v>1.7140517268017099E-2</v>
      </c>
      <c r="AY13" s="19">
        <v>9.7437350237492299E-3</v>
      </c>
      <c r="AZ13" s="19"/>
      <c r="BA13" s="19">
        <v>5.4087966937104298E-3</v>
      </c>
      <c r="BB13" s="19">
        <v>1.19822623236616E-2</v>
      </c>
      <c r="BC13" s="19">
        <v>1.9183171735434702E-2</v>
      </c>
      <c r="BD13" s="19"/>
      <c r="BE13" s="19">
        <v>8.333692757073E-3</v>
      </c>
      <c r="BF13" s="19">
        <v>1.60624916892767E-2</v>
      </c>
      <c r="BG13" s="19">
        <v>1.5487715332727201E-2</v>
      </c>
    </row>
    <row r="14" spans="2:59" x14ac:dyDescent="0.3">
      <c r="B14" s="16"/>
    </row>
    <row r="15" spans="2:59" x14ac:dyDescent="0.3">
      <c r="B15" t="s">
        <v>87</v>
      </c>
    </row>
    <row r="16" spans="2:59" x14ac:dyDescent="0.3">
      <c r="B16" t="s">
        <v>88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BG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141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136</v>
      </c>
      <c r="C9" s="17">
        <v>7.8219967378791402E-2</v>
      </c>
      <c r="D9" s="17">
        <v>7.9894514780865594E-2</v>
      </c>
      <c r="E9" s="17">
        <v>7.6862406386924903E-2</v>
      </c>
      <c r="F9" s="17"/>
      <c r="G9" s="17">
        <v>6.6605727853585303E-2</v>
      </c>
      <c r="H9" s="17">
        <v>8.6906660540716496E-2</v>
      </c>
      <c r="I9" s="17">
        <v>6.1478126280011397E-2</v>
      </c>
      <c r="J9" s="17">
        <v>9.6782006311468993E-2</v>
      </c>
      <c r="K9" s="17"/>
      <c r="L9" s="17">
        <v>0.12698382298434499</v>
      </c>
      <c r="M9" s="17">
        <v>6.0896038976356301E-2</v>
      </c>
      <c r="N9" s="17">
        <v>5.8167222318660297E-2</v>
      </c>
      <c r="O9" s="17">
        <v>6.1437624305404899E-2</v>
      </c>
      <c r="P9" s="17"/>
      <c r="Q9" s="17">
        <v>0.170015887241766</v>
      </c>
      <c r="R9" s="17">
        <v>4.8405291982764297E-2</v>
      </c>
      <c r="S9" s="17">
        <v>6.9132964300480895E-2</v>
      </c>
      <c r="T9" s="17">
        <v>6.13462867062168E-2</v>
      </c>
      <c r="U9" s="17">
        <v>4.4662668707105203E-2</v>
      </c>
      <c r="V9" s="17">
        <v>7.5735669217850299E-2</v>
      </c>
      <c r="W9" s="17">
        <v>7.2060212154194503E-2</v>
      </c>
      <c r="X9" s="17">
        <v>6.5287966298482297E-2</v>
      </c>
      <c r="Y9" s="17">
        <v>5.8418465235800299E-2</v>
      </c>
      <c r="Z9" s="17"/>
      <c r="AA9" s="17">
        <v>6.2483745519652599E-2</v>
      </c>
      <c r="AB9" s="17">
        <v>0.111724040889565</v>
      </c>
      <c r="AC9" s="17">
        <v>5.92527858832511E-2</v>
      </c>
      <c r="AD9" s="17">
        <v>7.0545528804320301E-2</v>
      </c>
      <c r="AE9" s="17">
        <v>4.77805596812617E-2</v>
      </c>
      <c r="AF9" s="17">
        <v>2.90122201620302E-2</v>
      </c>
      <c r="AG9" s="17">
        <v>8.6495829433523505E-2</v>
      </c>
      <c r="AH9" s="17">
        <v>7.2508980629340899E-2</v>
      </c>
      <c r="AI9" s="17">
        <v>7.7628120814431503E-2</v>
      </c>
      <c r="AJ9" s="17">
        <v>8.2130308514009306E-2</v>
      </c>
      <c r="AK9" s="17">
        <v>3.65190182599609E-2</v>
      </c>
      <c r="AL9" s="17">
        <v>4.7678970291880902E-2</v>
      </c>
      <c r="AM9" s="17">
        <v>9.82554630848093E-2</v>
      </c>
      <c r="AN9" s="17">
        <v>8.3343923065170897E-2</v>
      </c>
      <c r="AO9" s="17">
        <v>0.15145566359561499</v>
      </c>
      <c r="AP9" s="17">
        <v>0.213882660158183</v>
      </c>
      <c r="AQ9" s="17"/>
      <c r="AR9" s="17">
        <v>7.3915109690851702E-2</v>
      </c>
      <c r="AS9" s="17">
        <v>9.3838971862413995E-2</v>
      </c>
      <c r="AT9" s="17"/>
      <c r="AU9" s="17">
        <v>0.126464264255604</v>
      </c>
      <c r="AV9" s="17">
        <v>5.6906550169674802E-2</v>
      </c>
      <c r="AW9" s="17"/>
      <c r="AX9" s="17">
        <v>0.122732302135082</v>
      </c>
      <c r="AY9" s="17">
        <v>6.6683131196364903E-2</v>
      </c>
      <c r="AZ9" s="17"/>
      <c r="BA9" s="17">
        <v>0.13312395511683101</v>
      </c>
      <c r="BB9" s="17">
        <v>5.05051994647207E-2</v>
      </c>
      <c r="BC9" s="17">
        <v>2.8928594367768699E-2</v>
      </c>
      <c r="BD9" s="17"/>
      <c r="BE9" s="17">
        <v>9.7671401950279096E-2</v>
      </c>
      <c r="BF9" s="17">
        <v>4.3458446138847202E-2</v>
      </c>
      <c r="BG9" s="17">
        <v>4.2261373145603999E-2</v>
      </c>
    </row>
    <row r="10" spans="2:59" x14ac:dyDescent="0.3">
      <c r="B10" s="18" t="s">
        <v>137</v>
      </c>
      <c r="C10" s="17">
        <v>0.25503653919414299</v>
      </c>
      <c r="D10" s="17">
        <v>0.27498403443376002</v>
      </c>
      <c r="E10" s="17">
        <v>0.23615984693443801</v>
      </c>
      <c r="F10" s="17"/>
      <c r="G10" s="17">
        <v>0.19134384870926699</v>
      </c>
      <c r="H10" s="17">
        <v>0.26039412943618601</v>
      </c>
      <c r="I10" s="17">
        <v>0.31158549108002398</v>
      </c>
      <c r="J10" s="17">
        <v>0.25319515964320799</v>
      </c>
      <c r="K10" s="17"/>
      <c r="L10" s="17">
        <v>0.34887385619537298</v>
      </c>
      <c r="M10" s="17">
        <v>0.24669910705281001</v>
      </c>
      <c r="N10" s="17">
        <v>0.228323608796622</v>
      </c>
      <c r="O10" s="17">
        <v>0.18655161785772501</v>
      </c>
      <c r="P10" s="17"/>
      <c r="Q10" s="17">
        <v>0.313558248575938</v>
      </c>
      <c r="R10" s="17">
        <v>0.27302836298507999</v>
      </c>
      <c r="S10" s="17">
        <v>0.150388274583169</v>
      </c>
      <c r="T10" s="17">
        <v>0.25012734987962099</v>
      </c>
      <c r="U10" s="17">
        <v>0.260899849296925</v>
      </c>
      <c r="V10" s="17">
        <v>0.22084303827652699</v>
      </c>
      <c r="W10" s="17">
        <v>0.23315210275867099</v>
      </c>
      <c r="X10" s="17">
        <v>0.30521967271818901</v>
      </c>
      <c r="Y10" s="17">
        <v>0.26552498021022702</v>
      </c>
      <c r="Z10" s="17"/>
      <c r="AA10" s="17">
        <v>0.312442583770208</v>
      </c>
      <c r="AB10" s="17">
        <v>0.27380882282632901</v>
      </c>
      <c r="AC10" s="17">
        <v>0.23535100886646301</v>
      </c>
      <c r="AD10" s="17">
        <v>0.21499171024869401</v>
      </c>
      <c r="AE10" s="17">
        <v>0.176648443960331</v>
      </c>
      <c r="AF10" s="17">
        <v>0.24541599191924901</v>
      </c>
      <c r="AG10" s="17">
        <v>0.20853487227027301</v>
      </c>
      <c r="AH10" s="17">
        <v>0.24839871915644601</v>
      </c>
      <c r="AI10" s="17">
        <v>0.178406154768986</v>
      </c>
      <c r="AJ10" s="17">
        <v>0.20499775188887201</v>
      </c>
      <c r="AK10" s="17">
        <v>0.27858076239954299</v>
      </c>
      <c r="AL10" s="17">
        <v>0.23439310625479501</v>
      </c>
      <c r="AM10" s="17">
        <v>0.27482473545045</v>
      </c>
      <c r="AN10" s="17">
        <v>0.38545439633620698</v>
      </c>
      <c r="AO10" s="17">
        <v>0.37190143235640899</v>
      </c>
      <c r="AP10" s="17">
        <v>0.39871639114726998</v>
      </c>
      <c r="AQ10" s="17"/>
      <c r="AR10" s="17">
        <v>0.23160515960751801</v>
      </c>
      <c r="AS10" s="17">
        <v>0.34005092279298998</v>
      </c>
      <c r="AT10" s="17"/>
      <c r="AU10" s="17">
        <v>0.27242253401373601</v>
      </c>
      <c r="AV10" s="17">
        <v>0.24755915616194199</v>
      </c>
      <c r="AW10" s="17"/>
      <c r="AX10" s="17">
        <v>0.28421359655211698</v>
      </c>
      <c r="AY10" s="17">
        <v>0.25108287136074298</v>
      </c>
      <c r="AZ10" s="17"/>
      <c r="BA10" s="17">
        <v>0.32493002944216098</v>
      </c>
      <c r="BB10" s="17">
        <v>0.20852279706128499</v>
      </c>
      <c r="BC10" s="17">
        <v>0.210620025587267</v>
      </c>
      <c r="BD10" s="17"/>
      <c r="BE10" s="17">
        <v>0.31071138572903301</v>
      </c>
      <c r="BF10" s="17">
        <v>0.168663399352245</v>
      </c>
      <c r="BG10" s="17">
        <v>0.11532921265500801</v>
      </c>
    </row>
    <row r="11" spans="2:59" x14ac:dyDescent="0.3">
      <c r="B11" s="18" t="s">
        <v>138</v>
      </c>
      <c r="C11" s="17">
        <v>0.38677367541420299</v>
      </c>
      <c r="D11" s="17">
        <v>0.37554950969128398</v>
      </c>
      <c r="E11" s="17">
        <v>0.39837959192980699</v>
      </c>
      <c r="F11" s="17"/>
      <c r="G11" s="17">
        <v>0.35946958656561401</v>
      </c>
      <c r="H11" s="17">
        <v>0.38832391478860101</v>
      </c>
      <c r="I11" s="17">
        <v>0.39354697210719403</v>
      </c>
      <c r="J11" s="17">
        <v>0.40309287667315102</v>
      </c>
      <c r="K11" s="17"/>
      <c r="L11" s="17">
        <v>0.35010844301504301</v>
      </c>
      <c r="M11" s="17">
        <v>0.39020378553766599</v>
      </c>
      <c r="N11" s="17">
        <v>0.41275876083364998</v>
      </c>
      <c r="O11" s="17">
        <v>0.39864501381405598</v>
      </c>
      <c r="P11" s="17"/>
      <c r="Q11" s="17">
        <v>0.33185109221604198</v>
      </c>
      <c r="R11" s="17">
        <v>0.427219119587883</v>
      </c>
      <c r="S11" s="17">
        <v>0.42842383553298702</v>
      </c>
      <c r="T11" s="17">
        <v>0.381401776903183</v>
      </c>
      <c r="U11" s="17">
        <v>0.46998948085588199</v>
      </c>
      <c r="V11" s="17">
        <v>0.41665562824103403</v>
      </c>
      <c r="W11" s="17">
        <v>0.35003587874052</v>
      </c>
      <c r="X11" s="17">
        <v>0.327907137232059</v>
      </c>
      <c r="Y11" s="17">
        <v>0.34718592019887801</v>
      </c>
      <c r="Z11" s="17"/>
      <c r="AA11" s="17">
        <v>0.19890690527579</v>
      </c>
      <c r="AB11" s="17">
        <v>0.36581490292786101</v>
      </c>
      <c r="AC11" s="17">
        <v>0.37949359219877699</v>
      </c>
      <c r="AD11" s="17">
        <v>0.38072128089464702</v>
      </c>
      <c r="AE11" s="17">
        <v>0.41568122216787901</v>
      </c>
      <c r="AF11" s="17">
        <v>0.40588725889745603</v>
      </c>
      <c r="AG11" s="17">
        <v>0.36057376658568702</v>
      </c>
      <c r="AH11" s="17">
        <v>0.42441809854836099</v>
      </c>
      <c r="AI11" s="17">
        <v>0.43194139884159</v>
      </c>
      <c r="AJ11" s="17">
        <v>0.49239701680308301</v>
      </c>
      <c r="AK11" s="17">
        <v>0.38184448930448101</v>
      </c>
      <c r="AL11" s="17">
        <v>0.40404022897699099</v>
      </c>
      <c r="AM11" s="17">
        <v>0.38869242251828301</v>
      </c>
      <c r="AN11" s="17">
        <v>0.267554035164977</v>
      </c>
      <c r="AO11" s="17">
        <v>0.302825480413077</v>
      </c>
      <c r="AP11" s="17">
        <v>0.31103497367876698</v>
      </c>
      <c r="AQ11" s="17"/>
      <c r="AR11" s="17">
        <v>0.39798272991470102</v>
      </c>
      <c r="AS11" s="17">
        <v>0.34610467188571598</v>
      </c>
      <c r="AT11" s="17"/>
      <c r="AU11" s="17">
        <v>0.32798025770603001</v>
      </c>
      <c r="AV11" s="17">
        <v>0.41651306372106001</v>
      </c>
      <c r="AW11" s="17"/>
      <c r="AX11" s="17">
        <v>0.31335002119394201</v>
      </c>
      <c r="AY11" s="17">
        <v>0.40629694829528301</v>
      </c>
      <c r="AZ11" s="17"/>
      <c r="BA11" s="17">
        <v>0.35632632730978098</v>
      </c>
      <c r="BB11" s="17">
        <v>0.421786637537158</v>
      </c>
      <c r="BC11" s="17">
        <v>0.38204910591491897</v>
      </c>
      <c r="BD11" s="17"/>
      <c r="BE11" s="17">
        <v>0.37232279694780201</v>
      </c>
      <c r="BF11" s="17">
        <v>0.43689686163541003</v>
      </c>
      <c r="BG11" s="17">
        <v>0.34537829142039</v>
      </c>
    </row>
    <row r="12" spans="2:59" x14ac:dyDescent="0.3">
      <c r="B12" s="18" t="s">
        <v>139</v>
      </c>
      <c r="C12" s="17">
        <v>0.25346497798993201</v>
      </c>
      <c r="D12" s="17">
        <v>0.242066842101574</v>
      </c>
      <c r="E12" s="17">
        <v>0.26298504941626</v>
      </c>
      <c r="F12" s="17"/>
      <c r="G12" s="17">
        <v>0.32693215301418299</v>
      </c>
      <c r="H12" s="17">
        <v>0.24385006850312199</v>
      </c>
      <c r="I12" s="17">
        <v>0.21749716014186801</v>
      </c>
      <c r="J12" s="17">
        <v>0.23134026297176499</v>
      </c>
      <c r="K12" s="17"/>
      <c r="L12" s="17">
        <v>0.16526759217346701</v>
      </c>
      <c r="M12" s="17">
        <v>0.27651521870162199</v>
      </c>
      <c r="N12" s="17">
        <v>0.26916902767620299</v>
      </c>
      <c r="O12" s="17">
        <v>0.31130297627340903</v>
      </c>
      <c r="P12" s="17"/>
      <c r="Q12" s="17">
        <v>0.15780483186848299</v>
      </c>
      <c r="R12" s="17">
        <v>0.227737679628118</v>
      </c>
      <c r="S12" s="17">
        <v>0.30292267812159401</v>
      </c>
      <c r="T12" s="17">
        <v>0.30109440357760597</v>
      </c>
      <c r="U12" s="17">
        <v>0.21789234664542101</v>
      </c>
      <c r="V12" s="17">
        <v>0.25372974840477402</v>
      </c>
      <c r="W12" s="17">
        <v>0.30830949455603601</v>
      </c>
      <c r="X12" s="17">
        <v>0.26373160249323502</v>
      </c>
      <c r="Y12" s="17">
        <v>0.30243069401421702</v>
      </c>
      <c r="Z12" s="17"/>
      <c r="AA12" s="17">
        <v>0.19925693557042301</v>
      </c>
      <c r="AB12" s="17">
        <v>0.17072439719381</v>
      </c>
      <c r="AC12" s="17">
        <v>0.28695018059277</v>
      </c>
      <c r="AD12" s="17">
        <v>0.25708234315615902</v>
      </c>
      <c r="AE12" s="17">
        <v>0.29720426271219202</v>
      </c>
      <c r="AF12" s="17">
        <v>0.296192846004455</v>
      </c>
      <c r="AG12" s="17">
        <v>0.32264931838895999</v>
      </c>
      <c r="AH12" s="17">
        <v>0.23679131409564999</v>
      </c>
      <c r="AI12" s="17">
        <v>0.28439144072061801</v>
      </c>
      <c r="AJ12" s="17">
        <v>0.21306977656156001</v>
      </c>
      <c r="AK12" s="17">
        <v>0.28850662878834099</v>
      </c>
      <c r="AL12" s="17">
        <v>0.31388769447633302</v>
      </c>
      <c r="AM12" s="17">
        <v>0.23547509805731101</v>
      </c>
      <c r="AN12" s="17">
        <v>0.25446618325423798</v>
      </c>
      <c r="AO12" s="17">
        <v>0.17381742363489799</v>
      </c>
      <c r="AP12" s="17">
        <v>6.94881265059792E-2</v>
      </c>
      <c r="AQ12" s="17"/>
      <c r="AR12" s="17">
        <v>0.27024875396700199</v>
      </c>
      <c r="AS12" s="17">
        <v>0.19256961483486701</v>
      </c>
      <c r="AT12" s="17"/>
      <c r="AU12" s="17">
        <v>0.23601325116156899</v>
      </c>
      <c r="AV12" s="17">
        <v>0.26062007483847399</v>
      </c>
      <c r="AW12" s="17"/>
      <c r="AX12" s="17">
        <v>0.24058762811419401</v>
      </c>
      <c r="AY12" s="17">
        <v>0.25426036554637199</v>
      </c>
      <c r="AZ12" s="17"/>
      <c r="BA12" s="17">
        <v>0.16451076824157199</v>
      </c>
      <c r="BB12" s="17">
        <v>0.29551587666359003</v>
      </c>
      <c r="BC12" s="17">
        <v>0.33798029342285801</v>
      </c>
      <c r="BD12" s="17"/>
      <c r="BE12" s="17">
        <v>0.20204783712562299</v>
      </c>
      <c r="BF12" s="17">
        <v>0.31656837761907702</v>
      </c>
      <c r="BG12" s="17">
        <v>0.42920003132846302</v>
      </c>
    </row>
    <row r="13" spans="2:59" x14ac:dyDescent="0.3">
      <c r="B13" s="18" t="s">
        <v>83</v>
      </c>
      <c r="C13" s="19">
        <v>2.65048400229312E-2</v>
      </c>
      <c r="D13" s="19">
        <v>2.7505098992517501E-2</v>
      </c>
      <c r="E13" s="19">
        <v>2.56131053325706E-2</v>
      </c>
      <c r="F13" s="19"/>
      <c r="G13" s="19">
        <v>5.56486838573515E-2</v>
      </c>
      <c r="H13" s="19">
        <v>2.0525226731374101E-2</v>
      </c>
      <c r="I13" s="19">
        <v>1.5892250390902599E-2</v>
      </c>
      <c r="J13" s="19">
        <v>1.5589694400407699E-2</v>
      </c>
      <c r="K13" s="19"/>
      <c r="L13" s="19">
        <v>8.7662856317715192E-3</v>
      </c>
      <c r="M13" s="19">
        <v>2.5685849731544801E-2</v>
      </c>
      <c r="N13" s="19">
        <v>3.1581380374864999E-2</v>
      </c>
      <c r="O13" s="19">
        <v>4.2062767749404498E-2</v>
      </c>
      <c r="P13" s="19"/>
      <c r="Q13" s="19">
        <v>2.67699400977701E-2</v>
      </c>
      <c r="R13" s="19">
        <v>2.36095458161549E-2</v>
      </c>
      <c r="S13" s="19">
        <v>4.9132247461768398E-2</v>
      </c>
      <c r="T13" s="19">
        <v>6.0301829333741404E-3</v>
      </c>
      <c r="U13" s="19">
        <v>6.5556544946663402E-3</v>
      </c>
      <c r="V13" s="19">
        <v>3.3035915859814302E-2</v>
      </c>
      <c r="W13" s="19">
        <v>3.6442311790577803E-2</v>
      </c>
      <c r="X13" s="19">
        <v>3.7853621258034299E-2</v>
      </c>
      <c r="Y13" s="19">
        <v>2.6439940340877498E-2</v>
      </c>
      <c r="Z13" s="19"/>
      <c r="AA13" s="19">
        <v>0.22690982986392599</v>
      </c>
      <c r="AB13" s="19">
        <v>7.7927836162434302E-2</v>
      </c>
      <c r="AC13" s="19">
        <v>3.8952432458740097E-2</v>
      </c>
      <c r="AD13" s="19">
        <v>7.66591368961798E-2</v>
      </c>
      <c r="AE13" s="19">
        <v>6.2685511478336897E-2</v>
      </c>
      <c r="AF13" s="19">
        <v>2.3491683016809199E-2</v>
      </c>
      <c r="AG13" s="19">
        <v>2.1746213321556199E-2</v>
      </c>
      <c r="AH13" s="19">
        <v>1.7882887570201501E-2</v>
      </c>
      <c r="AI13" s="19">
        <v>2.76328848543753E-2</v>
      </c>
      <c r="AJ13" s="19">
        <v>7.4051462324759799E-3</v>
      </c>
      <c r="AK13" s="19">
        <v>1.4549101247673699E-2</v>
      </c>
      <c r="AL13" s="19">
        <v>0</v>
      </c>
      <c r="AM13" s="19">
        <v>2.7522808891469598E-3</v>
      </c>
      <c r="AN13" s="19">
        <v>9.1814621794071398E-3</v>
      </c>
      <c r="AO13" s="19">
        <v>0</v>
      </c>
      <c r="AP13" s="19">
        <v>6.8778485098005496E-3</v>
      </c>
      <c r="AQ13" s="19"/>
      <c r="AR13" s="19">
        <v>2.6248246819927702E-2</v>
      </c>
      <c r="AS13" s="19">
        <v>2.74358186240139E-2</v>
      </c>
      <c r="AT13" s="19"/>
      <c r="AU13" s="19">
        <v>3.71196928630615E-2</v>
      </c>
      <c r="AV13" s="19">
        <v>1.8401155108849199E-2</v>
      </c>
      <c r="AW13" s="19"/>
      <c r="AX13" s="19">
        <v>3.9116452004664001E-2</v>
      </c>
      <c r="AY13" s="19">
        <v>2.1676683601237399E-2</v>
      </c>
      <c r="AZ13" s="19"/>
      <c r="BA13" s="19">
        <v>2.1108919889654E-2</v>
      </c>
      <c r="BB13" s="19">
        <v>2.36694892732465E-2</v>
      </c>
      <c r="BC13" s="19">
        <v>4.04219807071877E-2</v>
      </c>
      <c r="BD13" s="19"/>
      <c r="BE13" s="19">
        <v>1.7246578247263E-2</v>
      </c>
      <c r="BF13" s="19">
        <v>3.4412915254421798E-2</v>
      </c>
      <c r="BG13" s="19">
        <v>6.7831091450534994E-2</v>
      </c>
    </row>
    <row r="14" spans="2:59" x14ac:dyDescent="0.3">
      <c r="B14" s="16"/>
    </row>
    <row r="15" spans="2:59" x14ac:dyDescent="0.3">
      <c r="B15" t="s">
        <v>87</v>
      </c>
    </row>
    <row r="16" spans="2:59" x14ac:dyDescent="0.3">
      <c r="B16" t="s">
        <v>88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BG2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155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142</v>
      </c>
      <c r="C9" s="17">
        <v>3.2905147111626301E-2</v>
      </c>
      <c r="D9" s="17">
        <v>3.08751408089337E-2</v>
      </c>
      <c r="E9" s="17">
        <v>3.5061467533566801E-2</v>
      </c>
      <c r="F9" s="17"/>
      <c r="G9" s="17">
        <v>4.3316104394052202E-2</v>
      </c>
      <c r="H9" s="17">
        <v>3.4685601113984797E-2</v>
      </c>
      <c r="I9" s="17">
        <v>2.5435423285892201E-2</v>
      </c>
      <c r="J9" s="17">
        <v>2.8925564494569098E-2</v>
      </c>
      <c r="K9" s="17"/>
      <c r="L9" s="17">
        <v>1.0756008404661699E-2</v>
      </c>
      <c r="M9" s="17">
        <v>1.80510103378024E-2</v>
      </c>
      <c r="N9" s="17">
        <v>3.9890188543552203E-2</v>
      </c>
      <c r="O9" s="17">
        <v>6.6119486443091999E-2</v>
      </c>
      <c r="P9" s="17"/>
      <c r="Q9" s="17">
        <v>4.00256408949329E-2</v>
      </c>
      <c r="R9" s="17">
        <v>1.5708129910291899E-2</v>
      </c>
      <c r="S9" s="17">
        <v>7.5897077986802994E-2</v>
      </c>
      <c r="T9" s="17">
        <v>2.1262555957585E-2</v>
      </c>
      <c r="U9" s="17">
        <v>2.43731830858048E-2</v>
      </c>
      <c r="V9" s="17">
        <v>3.23469704177788E-2</v>
      </c>
      <c r="W9" s="17">
        <v>1.8217691412002801E-2</v>
      </c>
      <c r="X9" s="17">
        <v>2.3706652594690202E-2</v>
      </c>
      <c r="Y9" s="17">
        <v>4.3288155067997103E-2</v>
      </c>
      <c r="Z9" s="17"/>
      <c r="AA9" s="17">
        <v>0.35325232016294</v>
      </c>
      <c r="AB9" s="17">
        <v>0.233934615387733</v>
      </c>
      <c r="AC9" s="17">
        <v>0.10798209139908301</v>
      </c>
      <c r="AD9" s="17">
        <v>9.3228521738457207E-2</v>
      </c>
      <c r="AE9" s="17">
        <v>3.2991854912199102E-2</v>
      </c>
      <c r="AF9" s="17">
        <v>4.7840307447607797E-2</v>
      </c>
      <c r="AG9" s="17">
        <v>2.1658598181824602E-2</v>
      </c>
      <c r="AH9" s="17">
        <v>7.2005564928860301E-3</v>
      </c>
      <c r="AI9" s="17">
        <v>2.2547282416723199E-2</v>
      </c>
      <c r="AJ9" s="17">
        <v>2.3129677327316901E-2</v>
      </c>
      <c r="AK9" s="17">
        <v>6.9615752714553098E-3</v>
      </c>
      <c r="AL9" s="17">
        <v>5.5519280637124999E-3</v>
      </c>
      <c r="AM9" s="17">
        <v>1.2482904316192299E-2</v>
      </c>
      <c r="AN9" s="17">
        <v>2.7461570283907298E-3</v>
      </c>
      <c r="AO9" s="17">
        <v>1.3477831217181E-2</v>
      </c>
      <c r="AP9" s="17">
        <v>0</v>
      </c>
      <c r="AQ9" s="17"/>
      <c r="AR9" s="17">
        <v>3.3312424188542397E-2</v>
      </c>
      <c r="AS9" s="17">
        <v>3.1427453085119801E-2</v>
      </c>
      <c r="AT9" s="17"/>
      <c r="AU9" s="17">
        <v>6.6548375538553306E-2</v>
      </c>
      <c r="AV9" s="17">
        <v>1.6628226313768899E-2</v>
      </c>
      <c r="AW9" s="17"/>
      <c r="AX9" s="17">
        <v>4.0318788998201197E-2</v>
      </c>
      <c r="AY9" s="17">
        <v>3.1662375040967701E-2</v>
      </c>
      <c r="AZ9" s="17"/>
      <c r="BA9" s="17">
        <v>2.66442117819428E-2</v>
      </c>
      <c r="BB9" s="17">
        <v>2.6102824189288599E-2</v>
      </c>
      <c r="BC9" s="17">
        <v>5.4785832051106501E-2</v>
      </c>
      <c r="BD9" s="17"/>
      <c r="BE9" s="17">
        <v>3.1951244407905803E-2</v>
      </c>
      <c r="BF9" s="17">
        <v>2.44594918747458E-2</v>
      </c>
      <c r="BG9" s="17">
        <v>6.3120939028774997E-2</v>
      </c>
    </row>
    <row r="10" spans="2:59" x14ac:dyDescent="0.3">
      <c r="B10" s="18" t="s">
        <v>143</v>
      </c>
      <c r="C10" s="17">
        <v>4.29121572075397E-2</v>
      </c>
      <c r="D10" s="17">
        <v>4.22196895102388E-2</v>
      </c>
      <c r="E10" s="17">
        <v>4.3774381983799002E-2</v>
      </c>
      <c r="F10" s="17"/>
      <c r="G10" s="17">
        <v>4.8595784915346697E-2</v>
      </c>
      <c r="H10" s="17">
        <v>4.2222556063865498E-2</v>
      </c>
      <c r="I10" s="17">
        <v>3.4876051475749202E-2</v>
      </c>
      <c r="J10" s="17">
        <v>4.7004865317201897E-2</v>
      </c>
      <c r="K10" s="17"/>
      <c r="L10" s="17">
        <v>3.8102433802175102E-2</v>
      </c>
      <c r="M10" s="17">
        <v>5.0353885143322001E-2</v>
      </c>
      <c r="N10" s="17">
        <v>3.0835612930952098E-2</v>
      </c>
      <c r="O10" s="17">
        <v>5.1085708718992803E-2</v>
      </c>
      <c r="P10" s="17"/>
      <c r="Q10" s="17">
        <v>3.6842736245559997E-2</v>
      </c>
      <c r="R10" s="17">
        <v>4.0343749681669497E-2</v>
      </c>
      <c r="S10" s="17">
        <v>2.0952514289701001E-2</v>
      </c>
      <c r="T10" s="17">
        <v>2.56868389302321E-2</v>
      </c>
      <c r="U10" s="17">
        <v>4.7451536502176997E-2</v>
      </c>
      <c r="V10" s="17">
        <v>4.7987763813447597E-2</v>
      </c>
      <c r="W10" s="17">
        <v>3.42185063155434E-2</v>
      </c>
      <c r="X10" s="17">
        <v>0.10997556191117</v>
      </c>
      <c r="Y10" s="17">
        <v>5.8834041398539802E-2</v>
      </c>
      <c r="Z10" s="17"/>
      <c r="AA10" s="17">
        <v>0.16322382632496299</v>
      </c>
      <c r="AB10" s="17">
        <v>7.9641418471970704E-2</v>
      </c>
      <c r="AC10" s="17">
        <v>6.4087550350482803E-2</v>
      </c>
      <c r="AD10" s="17">
        <v>8.71859165105551E-2</v>
      </c>
      <c r="AE10" s="17">
        <v>0.12211226344763</v>
      </c>
      <c r="AF10" s="17">
        <v>5.1409668875857302E-2</v>
      </c>
      <c r="AG10" s="17">
        <v>1.98972932115439E-2</v>
      </c>
      <c r="AH10" s="17">
        <v>3.0393818342793599E-2</v>
      </c>
      <c r="AI10" s="17">
        <v>1.6988678297452601E-2</v>
      </c>
      <c r="AJ10" s="17">
        <v>2.1099693185330101E-2</v>
      </c>
      <c r="AK10" s="17">
        <v>1.77625288637214E-2</v>
      </c>
      <c r="AL10" s="17">
        <v>4.0234837929215797E-2</v>
      </c>
      <c r="AM10" s="17">
        <v>4.4341438293339502E-2</v>
      </c>
      <c r="AN10" s="17">
        <v>1.92536197113852E-2</v>
      </c>
      <c r="AO10" s="17">
        <v>3.6664401504181397E-2</v>
      </c>
      <c r="AP10" s="17">
        <v>2.8380709981534899E-2</v>
      </c>
      <c r="AQ10" s="17"/>
      <c r="AR10" s="17">
        <v>3.9076815832942202E-2</v>
      </c>
      <c r="AS10" s="17">
        <v>5.6827649534704601E-2</v>
      </c>
      <c r="AT10" s="17"/>
      <c r="AU10" s="17">
        <v>7.2112512677598994E-2</v>
      </c>
      <c r="AV10" s="17">
        <v>3.03422140914924E-2</v>
      </c>
      <c r="AW10" s="17"/>
      <c r="AX10" s="17">
        <v>7.4166425680726303E-2</v>
      </c>
      <c r="AY10" s="17">
        <v>3.5360063263518898E-2</v>
      </c>
      <c r="AZ10" s="17"/>
      <c r="BA10" s="17">
        <v>4.3750043868704701E-2</v>
      </c>
      <c r="BB10" s="17">
        <v>3.6286189635914699E-2</v>
      </c>
      <c r="BC10" s="17">
        <v>5.2283593473907097E-2</v>
      </c>
      <c r="BD10" s="17"/>
      <c r="BE10" s="17">
        <v>3.7556898927517103E-2</v>
      </c>
      <c r="BF10" s="17">
        <v>5.6282810026819299E-2</v>
      </c>
      <c r="BG10" s="17">
        <v>4.2159473465573499E-2</v>
      </c>
    </row>
    <row r="11" spans="2:59" x14ac:dyDescent="0.3">
      <c r="B11" s="18" t="s">
        <v>144</v>
      </c>
      <c r="C11" s="17">
        <v>6.8415810524376897E-2</v>
      </c>
      <c r="D11" s="17">
        <v>6.4843390336038004E-2</v>
      </c>
      <c r="E11" s="17">
        <v>7.2252528585548897E-2</v>
      </c>
      <c r="F11" s="17"/>
      <c r="G11" s="17">
        <v>0.106600105463154</v>
      </c>
      <c r="H11" s="17">
        <v>5.7945468798674502E-2</v>
      </c>
      <c r="I11" s="17">
        <v>6.3920255270648693E-2</v>
      </c>
      <c r="J11" s="17">
        <v>4.6986640914668601E-2</v>
      </c>
      <c r="K11" s="17"/>
      <c r="L11" s="17">
        <v>3.7308644660017903E-2</v>
      </c>
      <c r="M11" s="17">
        <v>5.0430020547500801E-2</v>
      </c>
      <c r="N11" s="17">
        <v>8.2631729288213704E-2</v>
      </c>
      <c r="O11" s="17">
        <v>0.10824540843102599</v>
      </c>
      <c r="P11" s="17"/>
      <c r="Q11" s="17">
        <v>3.4883049732349403E-2</v>
      </c>
      <c r="R11" s="17">
        <v>2.6813137385779898E-2</v>
      </c>
      <c r="S11" s="17">
        <v>2.22796905687761E-2</v>
      </c>
      <c r="T11" s="17">
        <v>0.11060743832997399</v>
      </c>
      <c r="U11" s="17">
        <v>9.8503712029655299E-2</v>
      </c>
      <c r="V11" s="17">
        <v>4.9110336750306301E-2</v>
      </c>
      <c r="W11" s="17">
        <v>0.106065052153146</v>
      </c>
      <c r="X11" s="17">
        <v>0.13454897681703601</v>
      </c>
      <c r="Y11" s="17">
        <v>0.100171406376001</v>
      </c>
      <c r="Z11" s="17"/>
      <c r="AA11" s="17">
        <v>0</v>
      </c>
      <c r="AB11" s="17">
        <v>0.11006272666781899</v>
      </c>
      <c r="AC11" s="17">
        <v>7.4723384248316593E-2</v>
      </c>
      <c r="AD11" s="17">
        <v>0.14226503514254801</v>
      </c>
      <c r="AE11" s="17">
        <v>0.13519144820884199</v>
      </c>
      <c r="AF11" s="17">
        <v>0.119797321363572</v>
      </c>
      <c r="AG11" s="17">
        <v>4.1068672630009802E-2</v>
      </c>
      <c r="AH11" s="17">
        <v>5.1377328273059103E-2</v>
      </c>
      <c r="AI11" s="17">
        <v>7.5235921226610394E-2</v>
      </c>
      <c r="AJ11" s="17">
        <v>2.8569134315123E-2</v>
      </c>
      <c r="AK11" s="17">
        <v>7.1049221284621003E-2</v>
      </c>
      <c r="AL11" s="17">
        <v>4.7659921261800298E-2</v>
      </c>
      <c r="AM11" s="17">
        <v>5.9191454963152097E-2</v>
      </c>
      <c r="AN11" s="17">
        <v>3.5815981435753499E-2</v>
      </c>
      <c r="AO11" s="17">
        <v>0</v>
      </c>
      <c r="AP11" s="17">
        <v>4.8572180777117897E-2</v>
      </c>
      <c r="AQ11" s="17"/>
      <c r="AR11" s="17">
        <v>6.3422020491934197E-2</v>
      </c>
      <c r="AS11" s="17">
        <v>8.6534418515881201E-2</v>
      </c>
      <c r="AT11" s="17"/>
      <c r="AU11" s="17">
        <v>9.4739600441051799E-2</v>
      </c>
      <c r="AV11" s="17">
        <v>5.47638383366457E-2</v>
      </c>
      <c r="AW11" s="17"/>
      <c r="AX11" s="17">
        <v>9.6734181561709404E-2</v>
      </c>
      <c r="AY11" s="17">
        <v>6.1779592469910098E-2</v>
      </c>
      <c r="AZ11" s="17"/>
      <c r="BA11" s="17">
        <v>5.2267904109256802E-2</v>
      </c>
      <c r="BB11" s="17">
        <v>7.8940456684313903E-2</v>
      </c>
      <c r="BC11" s="17">
        <v>7.9039445268569195E-2</v>
      </c>
      <c r="BD11" s="17"/>
      <c r="BE11" s="17">
        <v>6.6246496092008902E-2</v>
      </c>
      <c r="BF11" s="17">
        <v>7.0612244992265899E-2</v>
      </c>
      <c r="BG11" s="17">
        <v>7.7136198624069993E-2</v>
      </c>
    </row>
    <row r="12" spans="2:59" x14ac:dyDescent="0.3">
      <c r="B12" s="18" t="s">
        <v>145</v>
      </c>
      <c r="C12" s="17">
        <v>0.121222845411632</v>
      </c>
      <c r="D12" s="17">
        <v>0.118671731663007</v>
      </c>
      <c r="E12" s="17">
        <v>0.123208781952864</v>
      </c>
      <c r="F12" s="17"/>
      <c r="G12" s="17">
        <v>0.115446981172649</v>
      </c>
      <c r="H12" s="17">
        <v>0.127151022960661</v>
      </c>
      <c r="I12" s="17">
        <v>0.1212397582124</v>
      </c>
      <c r="J12" s="17">
        <v>0.11961836475337601</v>
      </c>
      <c r="K12" s="17"/>
      <c r="L12" s="17">
        <v>9.1780294606669102E-2</v>
      </c>
      <c r="M12" s="17">
        <v>0.11695529534174701</v>
      </c>
      <c r="N12" s="17">
        <v>0.15913198695136099</v>
      </c>
      <c r="O12" s="17">
        <v>0.124274033287786</v>
      </c>
      <c r="P12" s="17"/>
      <c r="Q12" s="17">
        <v>6.6917220352152501E-2</v>
      </c>
      <c r="R12" s="17">
        <v>8.6042663913404802E-2</v>
      </c>
      <c r="S12" s="17">
        <v>0.11956196632686</v>
      </c>
      <c r="T12" s="17">
        <v>7.7329712205641499E-2</v>
      </c>
      <c r="U12" s="17">
        <v>0.181416415691735</v>
      </c>
      <c r="V12" s="17">
        <v>0.15125081822857001</v>
      </c>
      <c r="W12" s="17">
        <v>0.17995787090325499</v>
      </c>
      <c r="X12" s="17">
        <v>0.19128990461911899</v>
      </c>
      <c r="Y12" s="17">
        <v>0.13266314699815801</v>
      </c>
      <c r="Z12" s="17"/>
      <c r="AA12" s="17">
        <v>0</v>
      </c>
      <c r="AB12" s="17">
        <v>4.2325845371290201E-2</v>
      </c>
      <c r="AC12" s="17">
        <v>0.21791349926720699</v>
      </c>
      <c r="AD12" s="17">
        <v>0.14198970757999099</v>
      </c>
      <c r="AE12" s="17">
        <v>0.14693365311647799</v>
      </c>
      <c r="AF12" s="17">
        <v>0.16757816068894699</v>
      </c>
      <c r="AG12" s="17">
        <v>0.205503074597434</v>
      </c>
      <c r="AH12" s="17">
        <v>0.143868044629022</v>
      </c>
      <c r="AI12" s="17">
        <v>0.125034108916172</v>
      </c>
      <c r="AJ12" s="17">
        <v>0.107219133769676</v>
      </c>
      <c r="AK12" s="17">
        <v>8.4741892325596105E-2</v>
      </c>
      <c r="AL12" s="17">
        <v>0.104247558060065</v>
      </c>
      <c r="AM12" s="17">
        <v>6.8524871646206006E-2</v>
      </c>
      <c r="AN12" s="17">
        <v>8.0506674237770998E-2</v>
      </c>
      <c r="AO12" s="17">
        <v>7.6450180099869799E-2</v>
      </c>
      <c r="AP12" s="17">
        <v>8.2845819893810402E-2</v>
      </c>
      <c r="AQ12" s="17"/>
      <c r="AR12" s="17">
        <v>0.118780873561539</v>
      </c>
      <c r="AS12" s="17">
        <v>0.13008287564732199</v>
      </c>
      <c r="AT12" s="17"/>
      <c r="AU12" s="17">
        <v>0.13501118201755899</v>
      </c>
      <c r="AV12" s="17">
        <v>0.114958271858011</v>
      </c>
      <c r="AW12" s="17"/>
      <c r="AX12" s="17">
        <v>0.12820992175757401</v>
      </c>
      <c r="AY12" s="17">
        <v>0.120919703420397</v>
      </c>
      <c r="AZ12" s="17"/>
      <c r="BA12" s="17">
        <v>0.10675155902355001</v>
      </c>
      <c r="BB12" s="17">
        <v>0.133941464702379</v>
      </c>
      <c r="BC12" s="17">
        <v>0.125379300709129</v>
      </c>
      <c r="BD12" s="17"/>
      <c r="BE12" s="17">
        <v>0.128084116022148</v>
      </c>
      <c r="BF12" s="17">
        <v>0.107437036048994</v>
      </c>
      <c r="BG12" s="17">
        <v>0.11281099694724001</v>
      </c>
    </row>
    <row r="13" spans="2:59" x14ac:dyDescent="0.3">
      <c r="B13" s="18" t="s">
        <v>146</v>
      </c>
      <c r="C13" s="17">
        <v>0.14713757331740901</v>
      </c>
      <c r="D13" s="17">
        <v>0.13341494424098399</v>
      </c>
      <c r="E13" s="17">
        <v>0.16141307500687299</v>
      </c>
      <c r="F13" s="17"/>
      <c r="G13" s="17">
        <v>0.112950690666448</v>
      </c>
      <c r="H13" s="17">
        <v>0.132222340737256</v>
      </c>
      <c r="I13" s="17">
        <v>0.18218874568957999</v>
      </c>
      <c r="J13" s="17">
        <v>0.15801265098975001</v>
      </c>
      <c r="K13" s="17"/>
      <c r="L13" s="17">
        <v>0.13352695596309</v>
      </c>
      <c r="M13" s="17">
        <v>0.16160646196088099</v>
      </c>
      <c r="N13" s="17">
        <v>0.15302691724704801</v>
      </c>
      <c r="O13" s="17">
        <v>0.141902764901992</v>
      </c>
      <c r="P13" s="17"/>
      <c r="Q13" s="17">
        <v>5.0047613093921403E-2</v>
      </c>
      <c r="R13" s="17">
        <v>9.7121999622810401E-2</v>
      </c>
      <c r="S13" s="17">
        <v>0.19135818967853099</v>
      </c>
      <c r="T13" s="17">
        <v>0.11575456709516101</v>
      </c>
      <c r="U13" s="17">
        <v>0.182911924061336</v>
      </c>
      <c r="V13" s="17">
        <v>0.20751542542487</v>
      </c>
      <c r="W13" s="17">
        <v>0.228711728147659</v>
      </c>
      <c r="X13" s="17">
        <v>0.121196014697888</v>
      </c>
      <c r="Y13" s="17">
        <v>0.19636528044559901</v>
      </c>
      <c r="Z13" s="17"/>
      <c r="AA13" s="17">
        <v>0.107684578454544</v>
      </c>
      <c r="AB13" s="17">
        <v>7.6214768541275194E-2</v>
      </c>
      <c r="AC13" s="17">
        <v>0.13027943934388</v>
      </c>
      <c r="AD13" s="17">
        <v>0.13130017073139999</v>
      </c>
      <c r="AE13" s="17">
        <v>0.15030686762369799</v>
      </c>
      <c r="AF13" s="17">
        <v>0.126243322631715</v>
      </c>
      <c r="AG13" s="17">
        <v>0.22486093606770199</v>
      </c>
      <c r="AH13" s="17">
        <v>0.17544525319253401</v>
      </c>
      <c r="AI13" s="17">
        <v>0.197423963119782</v>
      </c>
      <c r="AJ13" s="17">
        <v>0.141764447890463</v>
      </c>
      <c r="AK13" s="17">
        <v>0.13193728713532099</v>
      </c>
      <c r="AL13" s="17">
        <v>0.18931924219627499</v>
      </c>
      <c r="AM13" s="17">
        <v>0.16981901478441599</v>
      </c>
      <c r="AN13" s="17">
        <v>8.1122523163457E-2</v>
      </c>
      <c r="AO13" s="17">
        <v>0.101740127388845</v>
      </c>
      <c r="AP13" s="17">
        <v>9.9691004429705604E-2</v>
      </c>
      <c r="AQ13" s="17"/>
      <c r="AR13" s="17">
        <v>0.15279921824057099</v>
      </c>
      <c r="AS13" s="17">
        <v>0.12659583562250401</v>
      </c>
      <c r="AT13" s="17"/>
      <c r="AU13" s="17">
        <v>0.12934018268521999</v>
      </c>
      <c r="AV13" s="17">
        <v>0.15491668417759899</v>
      </c>
      <c r="AW13" s="17"/>
      <c r="AX13" s="17">
        <v>0.14639315740280601</v>
      </c>
      <c r="AY13" s="17">
        <v>0.14455621757288101</v>
      </c>
      <c r="AZ13" s="17"/>
      <c r="BA13" s="17">
        <v>0.13453922085155201</v>
      </c>
      <c r="BB13" s="17">
        <v>0.168765294745542</v>
      </c>
      <c r="BC13" s="17">
        <v>0.133529402911025</v>
      </c>
      <c r="BD13" s="17"/>
      <c r="BE13" s="17">
        <v>0.14305873489171</v>
      </c>
      <c r="BF13" s="17">
        <v>0.161650337784156</v>
      </c>
      <c r="BG13" s="17">
        <v>0.13442974589123699</v>
      </c>
    </row>
    <row r="14" spans="2:59" x14ac:dyDescent="0.3">
      <c r="B14" s="18" t="s">
        <v>147</v>
      </c>
      <c r="C14" s="17">
        <v>0.17857791124573499</v>
      </c>
      <c r="D14" s="17">
        <v>0.182991399242379</v>
      </c>
      <c r="E14" s="17">
        <v>0.17275677526251099</v>
      </c>
      <c r="F14" s="17"/>
      <c r="G14" s="17">
        <v>0.11716718952945</v>
      </c>
      <c r="H14" s="17">
        <v>0.21460916925869999</v>
      </c>
      <c r="I14" s="17">
        <v>0.20809298476000301</v>
      </c>
      <c r="J14" s="17">
        <v>0.170101308389701</v>
      </c>
      <c r="K14" s="17"/>
      <c r="L14" s="17">
        <v>0.19434846835370401</v>
      </c>
      <c r="M14" s="17">
        <v>0.18086877785335401</v>
      </c>
      <c r="N14" s="17">
        <v>0.21000976081004</v>
      </c>
      <c r="O14" s="17">
        <v>0.13189645935054001</v>
      </c>
      <c r="P14" s="17"/>
      <c r="Q14" s="17">
        <v>0.1061985596385</v>
      </c>
      <c r="R14" s="17">
        <v>0.18990448429332099</v>
      </c>
      <c r="S14" s="17">
        <v>0.20883599773440301</v>
      </c>
      <c r="T14" s="17">
        <v>0.216620407311332</v>
      </c>
      <c r="U14" s="17">
        <v>0.19185420763619401</v>
      </c>
      <c r="V14" s="17">
        <v>0.17441389636973001</v>
      </c>
      <c r="W14" s="17">
        <v>0.192328563033028</v>
      </c>
      <c r="X14" s="17">
        <v>0.15860080195381199</v>
      </c>
      <c r="Y14" s="17">
        <v>0.189088376070638</v>
      </c>
      <c r="Z14" s="17"/>
      <c r="AA14" s="17">
        <v>0.17502030172430999</v>
      </c>
      <c r="AB14" s="17">
        <v>6.5648318099482905E-2</v>
      </c>
      <c r="AC14" s="17">
        <v>0.156118711855083</v>
      </c>
      <c r="AD14" s="17">
        <v>0.124536942563834</v>
      </c>
      <c r="AE14" s="17">
        <v>0.129039830174807</v>
      </c>
      <c r="AF14" s="17">
        <v>0.129426737758357</v>
      </c>
      <c r="AG14" s="17">
        <v>0.16885967261929999</v>
      </c>
      <c r="AH14" s="17">
        <v>0.222794899542408</v>
      </c>
      <c r="AI14" s="17">
        <v>0.18433797150451101</v>
      </c>
      <c r="AJ14" s="17">
        <v>0.25207918521308098</v>
      </c>
      <c r="AK14" s="17">
        <v>0.267220069701185</v>
      </c>
      <c r="AL14" s="17">
        <v>0.184672031956994</v>
      </c>
      <c r="AM14" s="17">
        <v>0.136249635244896</v>
      </c>
      <c r="AN14" s="17">
        <v>0.187354013529763</v>
      </c>
      <c r="AO14" s="17">
        <v>0.224214448918298</v>
      </c>
      <c r="AP14" s="17">
        <v>0.20519081626517899</v>
      </c>
      <c r="AQ14" s="17"/>
      <c r="AR14" s="17">
        <v>0.193156356588288</v>
      </c>
      <c r="AS14" s="17">
        <v>0.12568399008139799</v>
      </c>
      <c r="AT14" s="17"/>
      <c r="AU14" s="17">
        <v>0.136623425283115</v>
      </c>
      <c r="AV14" s="17">
        <v>0.20096489078054</v>
      </c>
      <c r="AW14" s="17"/>
      <c r="AX14" s="17">
        <v>0.14238395023721001</v>
      </c>
      <c r="AY14" s="17">
        <v>0.18864580964945199</v>
      </c>
      <c r="AZ14" s="17"/>
      <c r="BA14" s="17">
        <v>0.17167639601974599</v>
      </c>
      <c r="BB14" s="17">
        <v>0.18393755987083699</v>
      </c>
      <c r="BC14" s="17">
        <v>0.18171240294009899</v>
      </c>
      <c r="BD14" s="17"/>
      <c r="BE14" s="17">
        <v>0.18521805646329001</v>
      </c>
      <c r="BF14" s="17">
        <v>0.176127045407587</v>
      </c>
      <c r="BG14" s="17">
        <v>0.139909699897898</v>
      </c>
    </row>
    <row r="15" spans="2:59" x14ac:dyDescent="0.3">
      <c r="B15" s="18" t="s">
        <v>148</v>
      </c>
      <c r="C15" s="17">
        <v>9.97237984993464E-2</v>
      </c>
      <c r="D15" s="17">
        <v>0.104051937017502</v>
      </c>
      <c r="E15" s="17">
        <v>9.5805432456123704E-2</v>
      </c>
      <c r="F15" s="17"/>
      <c r="G15" s="17">
        <v>0.114333361669975</v>
      </c>
      <c r="H15" s="17">
        <v>0.102406892257123</v>
      </c>
      <c r="I15" s="17">
        <v>9.8927078122727802E-2</v>
      </c>
      <c r="J15" s="17">
        <v>8.3798876613974504E-2</v>
      </c>
      <c r="K15" s="17"/>
      <c r="L15" s="17">
        <v>0.12662483173175201</v>
      </c>
      <c r="M15" s="17">
        <v>0.12680123713922301</v>
      </c>
      <c r="N15" s="17">
        <v>6.5559959459387099E-2</v>
      </c>
      <c r="O15" s="17">
        <v>7.2881729318784297E-2</v>
      </c>
      <c r="P15" s="17"/>
      <c r="Q15" s="17">
        <v>9.9295913667994298E-2</v>
      </c>
      <c r="R15" s="17">
        <v>0.16382886283764</v>
      </c>
      <c r="S15" s="17">
        <v>0.120334144689348</v>
      </c>
      <c r="T15" s="17">
        <v>0.14641084441062399</v>
      </c>
      <c r="U15" s="17">
        <v>5.3833413217418302E-2</v>
      </c>
      <c r="V15" s="17">
        <v>8.9822091771295395E-2</v>
      </c>
      <c r="W15" s="17">
        <v>3.19232506241523E-2</v>
      </c>
      <c r="X15" s="17">
        <v>4.2847463621582198E-2</v>
      </c>
      <c r="Y15" s="17">
        <v>7.9408470543077495E-2</v>
      </c>
      <c r="Z15" s="17"/>
      <c r="AA15" s="17">
        <v>0</v>
      </c>
      <c r="AB15" s="17">
        <v>0.10065711117663</v>
      </c>
      <c r="AC15" s="17">
        <v>5.7805819279917202E-2</v>
      </c>
      <c r="AD15" s="17">
        <v>4.5641474262350198E-2</v>
      </c>
      <c r="AE15" s="17">
        <v>6.8073783158321202E-2</v>
      </c>
      <c r="AF15" s="17">
        <v>5.0502627489458399E-2</v>
      </c>
      <c r="AG15" s="17">
        <v>2.17501639543735E-2</v>
      </c>
      <c r="AH15" s="17">
        <v>6.1943635260123898E-2</v>
      </c>
      <c r="AI15" s="17">
        <v>8.3343755005933898E-2</v>
      </c>
      <c r="AJ15" s="17">
        <v>0.160120480609207</v>
      </c>
      <c r="AK15" s="17">
        <v>0.15211962710222299</v>
      </c>
      <c r="AL15" s="17">
        <v>0.172559563644404</v>
      </c>
      <c r="AM15" s="17">
        <v>0.17151833728981</v>
      </c>
      <c r="AN15" s="17">
        <v>0.17084747014011401</v>
      </c>
      <c r="AO15" s="17">
        <v>0.14639134857528899</v>
      </c>
      <c r="AP15" s="17">
        <v>9.18894222691823E-2</v>
      </c>
      <c r="AQ15" s="17"/>
      <c r="AR15" s="17">
        <v>0.105353371781587</v>
      </c>
      <c r="AS15" s="17">
        <v>7.9298424024708103E-2</v>
      </c>
      <c r="AT15" s="17"/>
      <c r="AU15" s="17">
        <v>7.1917293207450494E-2</v>
      </c>
      <c r="AV15" s="17">
        <v>0.112072124302919</v>
      </c>
      <c r="AW15" s="17"/>
      <c r="AX15" s="17">
        <v>7.5709615049366505E-2</v>
      </c>
      <c r="AY15" s="17">
        <v>0.10702380728227</v>
      </c>
      <c r="AZ15" s="17"/>
      <c r="BA15" s="17">
        <v>0.127681416064829</v>
      </c>
      <c r="BB15" s="17">
        <v>9.0643593416152704E-2</v>
      </c>
      <c r="BC15" s="17">
        <v>6.6410997871173397E-2</v>
      </c>
      <c r="BD15" s="17"/>
      <c r="BE15" s="17">
        <v>0.11231848911997599</v>
      </c>
      <c r="BF15" s="17">
        <v>6.6347868287575301E-2</v>
      </c>
      <c r="BG15" s="17">
        <v>0.106904911594184</v>
      </c>
    </row>
    <row r="16" spans="2:59" x14ac:dyDescent="0.3">
      <c r="B16" s="18" t="s">
        <v>149</v>
      </c>
      <c r="C16" s="17">
        <v>5.6333289524887198E-2</v>
      </c>
      <c r="D16" s="17">
        <v>6.52496197313642E-2</v>
      </c>
      <c r="E16" s="17">
        <v>4.7665083751683303E-2</v>
      </c>
      <c r="F16" s="17"/>
      <c r="G16" s="17">
        <v>4.7196444710615001E-2</v>
      </c>
      <c r="H16" s="17">
        <v>4.9353524326913298E-2</v>
      </c>
      <c r="I16" s="17">
        <v>4.9100295347486902E-2</v>
      </c>
      <c r="J16" s="17">
        <v>8.1238291020177794E-2</v>
      </c>
      <c r="K16" s="17"/>
      <c r="L16" s="17">
        <v>7.2980806648289404E-2</v>
      </c>
      <c r="M16" s="17">
        <v>7.5522541505490606E-2</v>
      </c>
      <c r="N16" s="17">
        <v>2.6201137434371299E-2</v>
      </c>
      <c r="O16" s="17">
        <v>4.5097782928697198E-2</v>
      </c>
      <c r="P16" s="17"/>
      <c r="Q16" s="17">
        <v>0.107843910647862</v>
      </c>
      <c r="R16" s="17">
        <v>9.6821500901725893E-2</v>
      </c>
      <c r="S16" s="17">
        <v>5.1430902993316201E-2</v>
      </c>
      <c r="T16" s="17">
        <v>6.5322030569659503E-2</v>
      </c>
      <c r="U16" s="17">
        <v>3.2174374754871199E-2</v>
      </c>
      <c r="V16" s="17">
        <v>2.00872268699646E-2</v>
      </c>
      <c r="W16" s="17">
        <v>2.2302399467635198E-2</v>
      </c>
      <c r="X16" s="17">
        <v>2.4181475908993201E-2</v>
      </c>
      <c r="Y16" s="17">
        <v>2.2621603515107901E-2</v>
      </c>
      <c r="Z16" s="17"/>
      <c r="AA16" s="17">
        <v>0</v>
      </c>
      <c r="AB16" s="17">
        <v>6.7434107730821299E-2</v>
      </c>
      <c r="AC16" s="17">
        <v>1.8207974762066099E-2</v>
      </c>
      <c r="AD16" s="17">
        <v>1.9626043339675599E-2</v>
      </c>
      <c r="AE16" s="17">
        <v>7.3362152841204096E-3</v>
      </c>
      <c r="AF16" s="17">
        <v>8.6255391487726402E-2</v>
      </c>
      <c r="AG16" s="17">
        <v>5.8175300317126102E-2</v>
      </c>
      <c r="AH16" s="17">
        <v>7.3483914737378905E-2</v>
      </c>
      <c r="AI16" s="17">
        <v>6.4519169834713203E-2</v>
      </c>
      <c r="AJ16" s="17">
        <v>4.9149392149056399E-2</v>
      </c>
      <c r="AK16" s="17">
        <v>4.2193670448456302E-2</v>
      </c>
      <c r="AL16" s="17">
        <v>4.0462826510407897E-2</v>
      </c>
      <c r="AM16" s="17">
        <v>8.5052878754877298E-2</v>
      </c>
      <c r="AN16" s="17">
        <v>0.19513517690339499</v>
      </c>
      <c r="AO16" s="17">
        <v>3.5900793104254099E-2</v>
      </c>
      <c r="AP16" s="17">
        <v>7.7143678744520397E-2</v>
      </c>
      <c r="AQ16" s="17"/>
      <c r="AR16" s="17">
        <v>5.6814068596683101E-2</v>
      </c>
      <c r="AS16" s="17">
        <v>5.4588913514723399E-2</v>
      </c>
      <c r="AT16" s="17"/>
      <c r="AU16" s="17">
        <v>5.7860496123824302E-2</v>
      </c>
      <c r="AV16" s="17">
        <v>5.6659061696031097E-2</v>
      </c>
      <c r="AW16" s="17"/>
      <c r="AX16" s="17">
        <v>3.8627598875589197E-2</v>
      </c>
      <c r="AY16" s="17">
        <v>6.06852086680209E-2</v>
      </c>
      <c r="AZ16" s="17"/>
      <c r="BA16" s="17">
        <v>6.1876456526938503E-2</v>
      </c>
      <c r="BB16" s="17">
        <v>5.8734419951989303E-2</v>
      </c>
      <c r="BC16" s="17">
        <v>4.2871318743805099E-2</v>
      </c>
      <c r="BD16" s="17"/>
      <c r="BE16" s="17">
        <v>5.7293680674170698E-2</v>
      </c>
      <c r="BF16" s="17">
        <v>5.9441804214739297E-2</v>
      </c>
      <c r="BG16" s="17">
        <v>4.1033474187876097E-2</v>
      </c>
    </row>
    <row r="17" spans="2:59" x14ac:dyDescent="0.3">
      <c r="B17" s="18" t="s">
        <v>150</v>
      </c>
      <c r="C17" s="17">
        <v>4.18839803459067E-2</v>
      </c>
      <c r="D17" s="17">
        <v>4.1818723066226297E-2</v>
      </c>
      <c r="E17" s="17">
        <v>4.2116498051907501E-2</v>
      </c>
      <c r="F17" s="17"/>
      <c r="G17" s="17">
        <v>2.8748093854012301E-2</v>
      </c>
      <c r="H17" s="17">
        <v>3.0393784986012199E-2</v>
      </c>
      <c r="I17" s="17">
        <v>4.2597874509640497E-2</v>
      </c>
      <c r="J17" s="17">
        <v>6.6932099024544098E-2</v>
      </c>
      <c r="K17" s="17"/>
      <c r="L17" s="17">
        <v>6.3782673207966004E-2</v>
      </c>
      <c r="M17" s="17">
        <v>2.3836193382243E-2</v>
      </c>
      <c r="N17" s="17">
        <v>5.2216152540991399E-2</v>
      </c>
      <c r="O17" s="17">
        <v>2.80022487379071E-2</v>
      </c>
      <c r="P17" s="17"/>
      <c r="Q17" s="17">
        <v>0.116759742450259</v>
      </c>
      <c r="R17" s="17">
        <v>7.7349385119807795E-2</v>
      </c>
      <c r="S17" s="17">
        <v>1.40727872157527E-2</v>
      </c>
      <c r="T17" s="17">
        <v>2.8558894149041499E-2</v>
      </c>
      <c r="U17" s="17">
        <v>1.58356489947238E-3</v>
      </c>
      <c r="V17" s="17">
        <v>1.72118862821228E-2</v>
      </c>
      <c r="W17" s="17">
        <v>2.878399518409E-2</v>
      </c>
      <c r="X17" s="17">
        <v>1.6714837809508502E-2</v>
      </c>
      <c r="Y17" s="17">
        <v>5.6771192701313604E-3</v>
      </c>
      <c r="Z17" s="17"/>
      <c r="AA17" s="17">
        <v>0</v>
      </c>
      <c r="AB17" s="17">
        <v>3.5798626783366802E-2</v>
      </c>
      <c r="AC17" s="17">
        <v>0</v>
      </c>
      <c r="AD17" s="17">
        <v>0</v>
      </c>
      <c r="AE17" s="17">
        <v>2.37211093991988E-2</v>
      </c>
      <c r="AF17" s="17">
        <v>2.5651162242606201E-2</v>
      </c>
      <c r="AG17" s="17">
        <v>4.3398069025577801E-2</v>
      </c>
      <c r="AH17" s="17">
        <v>3.4507965371268497E-2</v>
      </c>
      <c r="AI17" s="17">
        <v>2.4684152868498701E-2</v>
      </c>
      <c r="AJ17" s="17">
        <v>4.8065547394911E-2</v>
      </c>
      <c r="AK17" s="17">
        <v>4.6646175215131903E-2</v>
      </c>
      <c r="AL17" s="17">
        <v>3.2590241713567003E-2</v>
      </c>
      <c r="AM17" s="17">
        <v>5.3753037190522303E-2</v>
      </c>
      <c r="AN17" s="17">
        <v>8.7049309333542699E-2</v>
      </c>
      <c r="AO17" s="17">
        <v>8.6367239418005906E-2</v>
      </c>
      <c r="AP17" s="17">
        <v>9.3598101741486098E-2</v>
      </c>
      <c r="AQ17" s="17"/>
      <c r="AR17" s="17">
        <v>4.2630905630157798E-2</v>
      </c>
      <c r="AS17" s="17">
        <v>3.9173965239871503E-2</v>
      </c>
      <c r="AT17" s="17"/>
      <c r="AU17" s="17">
        <v>3.7058056232551102E-2</v>
      </c>
      <c r="AV17" s="17">
        <v>4.4788774801438003E-2</v>
      </c>
      <c r="AW17" s="17"/>
      <c r="AX17" s="17">
        <v>4.45975884660487E-2</v>
      </c>
      <c r="AY17" s="17">
        <v>4.0184712930288101E-2</v>
      </c>
      <c r="AZ17" s="17"/>
      <c r="BA17" s="17">
        <v>5.9046267645467998E-2</v>
      </c>
      <c r="BB17" s="17">
        <v>3.59477706688658E-2</v>
      </c>
      <c r="BC17" s="17">
        <v>2.2025386544085399E-2</v>
      </c>
      <c r="BD17" s="17"/>
      <c r="BE17" s="17">
        <v>4.4413873091892E-2</v>
      </c>
      <c r="BF17" s="17">
        <v>4.1791421357643098E-2</v>
      </c>
      <c r="BG17" s="17">
        <v>2.4793393360860401E-2</v>
      </c>
    </row>
    <row r="18" spans="2:59" x14ac:dyDescent="0.3">
      <c r="B18" s="18" t="s">
        <v>151</v>
      </c>
      <c r="C18" s="17">
        <v>3.1394406269500297E-2</v>
      </c>
      <c r="D18" s="17">
        <v>3.2232187533771203E-2</v>
      </c>
      <c r="E18" s="17">
        <v>3.0684277033084399E-2</v>
      </c>
      <c r="F18" s="17"/>
      <c r="G18" s="17">
        <v>3.7472840338727997E-2</v>
      </c>
      <c r="H18" s="17">
        <v>2.72780264668008E-2</v>
      </c>
      <c r="I18" s="17">
        <v>3.0391465952278901E-2</v>
      </c>
      <c r="J18" s="17">
        <v>3.1085817274005601E-2</v>
      </c>
      <c r="K18" s="17"/>
      <c r="L18" s="17">
        <v>5.7018846123415602E-2</v>
      </c>
      <c r="M18" s="17">
        <v>2.74591256925369E-2</v>
      </c>
      <c r="N18" s="17">
        <v>2.8807354564945001E-2</v>
      </c>
      <c r="O18" s="17">
        <v>1.01954756584152E-2</v>
      </c>
      <c r="P18" s="17"/>
      <c r="Q18" s="17">
        <v>0.109192944261432</v>
      </c>
      <c r="R18" s="17">
        <v>3.4085638993699E-2</v>
      </c>
      <c r="S18" s="17">
        <v>2.1168698299098E-2</v>
      </c>
      <c r="T18" s="17">
        <v>2.28945685889352E-2</v>
      </c>
      <c r="U18" s="17">
        <v>1.4168274180174301E-2</v>
      </c>
      <c r="V18" s="17">
        <v>1.8842622747438999E-2</v>
      </c>
      <c r="W18" s="17">
        <v>0</v>
      </c>
      <c r="X18" s="17">
        <v>2.9376206057795998E-3</v>
      </c>
      <c r="Y18" s="17">
        <v>4.3688338714751498E-3</v>
      </c>
      <c r="Z18" s="17"/>
      <c r="AA18" s="17">
        <v>0</v>
      </c>
      <c r="AB18" s="17">
        <v>0</v>
      </c>
      <c r="AC18" s="17">
        <v>2.95141054870935E-2</v>
      </c>
      <c r="AD18" s="17">
        <v>0</v>
      </c>
      <c r="AE18" s="17">
        <v>1.25276224794888E-2</v>
      </c>
      <c r="AF18" s="17">
        <v>1.53138669744265E-2</v>
      </c>
      <c r="AG18" s="17">
        <v>2.15205472805973E-2</v>
      </c>
      <c r="AH18" s="17">
        <v>2.1815587882700299E-2</v>
      </c>
      <c r="AI18" s="17">
        <v>3.4795714297082898E-2</v>
      </c>
      <c r="AJ18" s="17">
        <v>3.7825588684917803E-2</v>
      </c>
      <c r="AK18" s="17">
        <v>3.2714945869557602E-2</v>
      </c>
      <c r="AL18" s="17">
        <v>3.16018286965793E-2</v>
      </c>
      <c r="AM18" s="17">
        <v>4.0798732352518997E-2</v>
      </c>
      <c r="AN18" s="17">
        <v>4.52010307536138E-2</v>
      </c>
      <c r="AO18" s="17">
        <v>0.11266549422587099</v>
      </c>
      <c r="AP18" s="17">
        <v>7.2686394774486004E-2</v>
      </c>
      <c r="AQ18" s="17"/>
      <c r="AR18" s="17">
        <v>2.8212904423158599E-2</v>
      </c>
      <c r="AS18" s="17">
        <v>4.2937619821455497E-2</v>
      </c>
      <c r="AT18" s="17"/>
      <c r="AU18" s="17">
        <v>2.71883806766583E-2</v>
      </c>
      <c r="AV18" s="17">
        <v>3.3073889884727203E-2</v>
      </c>
      <c r="AW18" s="17"/>
      <c r="AX18" s="17">
        <v>1.8559718165824201E-2</v>
      </c>
      <c r="AY18" s="17">
        <v>3.2216940689794402E-2</v>
      </c>
      <c r="AZ18" s="17"/>
      <c r="BA18" s="17">
        <v>4.2723341611678303E-2</v>
      </c>
      <c r="BB18" s="17">
        <v>2.7815108835892902E-2</v>
      </c>
      <c r="BC18" s="17">
        <v>1.77319752977123E-2</v>
      </c>
      <c r="BD18" s="17"/>
      <c r="BE18" s="17">
        <v>3.25048072526226E-2</v>
      </c>
      <c r="BF18" s="17">
        <v>3.3261435064976003E-2</v>
      </c>
      <c r="BG18" s="17">
        <v>1.8545815671639501E-2</v>
      </c>
    </row>
    <row r="19" spans="2:59" x14ac:dyDescent="0.3">
      <c r="B19" s="18" t="s">
        <v>152</v>
      </c>
      <c r="C19" s="17">
        <v>9.8369842155363093E-3</v>
      </c>
      <c r="D19" s="17">
        <v>1.3467566246090801E-2</v>
      </c>
      <c r="E19" s="17">
        <v>6.2550640174976599E-3</v>
      </c>
      <c r="F19" s="17"/>
      <c r="G19" s="17">
        <v>1.5361203647940001E-3</v>
      </c>
      <c r="H19" s="17">
        <v>2.2579045143573701E-2</v>
      </c>
      <c r="I19" s="17">
        <v>9.0091997815869001E-3</v>
      </c>
      <c r="J19" s="17">
        <v>5.3084533635228397E-3</v>
      </c>
      <c r="K19" s="17"/>
      <c r="L19" s="17">
        <v>2.7232890918774899E-2</v>
      </c>
      <c r="M19" s="17">
        <v>5.9150591963996598E-3</v>
      </c>
      <c r="N19" s="17">
        <v>4.3538352697862796E-3</v>
      </c>
      <c r="O19" s="17">
        <v>0</v>
      </c>
      <c r="P19" s="17"/>
      <c r="Q19" s="17">
        <v>2.8840788497859399E-2</v>
      </c>
      <c r="R19" s="17">
        <v>1.4670588382190999E-2</v>
      </c>
      <c r="S19" s="17">
        <v>1.75032477755292E-3</v>
      </c>
      <c r="T19" s="17">
        <v>6.8680180180373303E-3</v>
      </c>
      <c r="U19" s="17">
        <v>0</v>
      </c>
      <c r="V19" s="17">
        <v>1.09012688111844E-2</v>
      </c>
      <c r="W19" s="17">
        <v>3.6845922989980199E-3</v>
      </c>
      <c r="X19" s="17">
        <v>7.5104428835463099E-3</v>
      </c>
      <c r="Y19" s="17">
        <v>9.2479427209585805E-4</v>
      </c>
      <c r="Z19" s="17"/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5.74674377871721E-3</v>
      </c>
      <c r="AH19" s="17">
        <v>1.33656209266029E-2</v>
      </c>
      <c r="AI19" s="17">
        <v>0</v>
      </c>
      <c r="AJ19" s="17">
        <v>0</v>
      </c>
      <c r="AK19" s="17">
        <v>4.4360393724080299E-3</v>
      </c>
      <c r="AL19" s="17">
        <v>1.09143296236875E-2</v>
      </c>
      <c r="AM19" s="17">
        <v>2.6341993441665702E-2</v>
      </c>
      <c r="AN19" s="17">
        <v>2.0439679230965398E-2</v>
      </c>
      <c r="AO19" s="17">
        <v>2.5628395921326701E-2</v>
      </c>
      <c r="AP19" s="17">
        <v>4.8150637782234898E-2</v>
      </c>
      <c r="AQ19" s="17"/>
      <c r="AR19" s="17">
        <v>8.0291805548529296E-3</v>
      </c>
      <c r="AS19" s="17">
        <v>1.63961077751439E-2</v>
      </c>
      <c r="AT19" s="17"/>
      <c r="AU19" s="17">
        <v>1.39121173872332E-2</v>
      </c>
      <c r="AV19" s="17">
        <v>8.1656704251555808E-3</v>
      </c>
      <c r="AW19" s="17"/>
      <c r="AX19" s="17">
        <v>7.27356723707986E-3</v>
      </c>
      <c r="AY19" s="17">
        <v>1.06233909645519E-2</v>
      </c>
      <c r="AZ19" s="17"/>
      <c r="BA19" s="17">
        <v>1.6084900033523E-2</v>
      </c>
      <c r="BB19" s="17">
        <v>7.0040718879463802E-3</v>
      </c>
      <c r="BC19" s="17">
        <v>3.7039617135042999E-3</v>
      </c>
      <c r="BD19" s="17"/>
      <c r="BE19" s="17">
        <v>1.2369859489292499E-2</v>
      </c>
      <c r="BF19" s="17">
        <v>1.8730250896068501E-3</v>
      </c>
      <c r="BG19" s="17">
        <v>1.47901699956682E-2</v>
      </c>
    </row>
    <row r="20" spans="2:59" x14ac:dyDescent="0.3">
      <c r="B20" s="18" t="s">
        <v>153</v>
      </c>
      <c r="C20" s="17">
        <v>3.72272398386866E-3</v>
      </c>
      <c r="D20" s="17">
        <v>1.6652830566033501E-3</v>
      </c>
      <c r="E20" s="17">
        <v>5.7897537564209397E-3</v>
      </c>
      <c r="F20" s="17"/>
      <c r="G20" s="17">
        <v>4.0258075806366197E-3</v>
      </c>
      <c r="H20" s="17">
        <v>6.0462300721015397E-3</v>
      </c>
      <c r="I20" s="17">
        <v>4.5829272347714303E-3</v>
      </c>
      <c r="J20" s="17">
        <v>0</v>
      </c>
      <c r="K20" s="17"/>
      <c r="L20" s="17">
        <v>7.6880234214217096E-3</v>
      </c>
      <c r="M20" s="17">
        <v>3.9365791804437103E-3</v>
      </c>
      <c r="N20" s="17">
        <v>0</v>
      </c>
      <c r="O20" s="17">
        <v>2.50959204991374E-3</v>
      </c>
      <c r="P20" s="17"/>
      <c r="Q20" s="17">
        <v>1.3785630686177899E-2</v>
      </c>
      <c r="R20" s="17">
        <v>5.1664534712503596E-3</v>
      </c>
      <c r="S20" s="17">
        <v>0</v>
      </c>
      <c r="T20" s="17">
        <v>0</v>
      </c>
      <c r="U20" s="17">
        <v>1.47882178672037E-3</v>
      </c>
      <c r="V20" s="17">
        <v>4.0251775430359196E-3</v>
      </c>
      <c r="W20" s="17">
        <v>0</v>
      </c>
      <c r="X20" s="17">
        <v>3.1981535659592998E-3</v>
      </c>
      <c r="Y20" s="17">
        <v>0</v>
      </c>
      <c r="Z20" s="17"/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7.0655350047326704E-3</v>
      </c>
      <c r="AG20" s="17">
        <v>8.3603322314180807E-3</v>
      </c>
      <c r="AH20" s="17">
        <v>0</v>
      </c>
      <c r="AI20" s="17">
        <v>0</v>
      </c>
      <c r="AJ20" s="17">
        <v>0</v>
      </c>
      <c r="AK20" s="17">
        <v>3.7364034254199099E-3</v>
      </c>
      <c r="AL20" s="17">
        <v>0</v>
      </c>
      <c r="AM20" s="17">
        <v>0</v>
      </c>
      <c r="AN20" s="17">
        <v>1.1590775661115899E-2</v>
      </c>
      <c r="AO20" s="17">
        <v>0</v>
      </c>
      <c r="AP20" s="17">
        <v>2.09449518758353E-2</v>
      </c>
      <c r="AQ20" s="17"/>
      <c r="AR20" s="17">
        <v>4.7487686961829798E-3</v>
      </c>
      <c r="AS20" s="17">
        <v>0</v>
      </c>
      <c r="AT20" s="17"/>
      <c r="AU20" s="17">
        <v>7.9944017979626403E-3</v>
      </c>
      <c r="AV20" s="17">
        <v>1.8288365250933099E-3</v>
      </c>
      <c r="AW20" s="17"/>
      <c r="AX20" s="17">
        <v>8.0503268448283097E-3</v>
      </c>
      <c r="AY20" s="17">
        <v>2.5354766172121001E-3</v>
      </c>
      <c r="AZ20" s="17"/>
      <c r="BA20" s="17">
        <v>6.4136136282781399E-3</v>
      </c>
      <c r="BB20" s="17">
        <v>1.5130555880688199E-3</v>
      </c>
      <c r="BC20" s="17">
        <v>2.6963559856300499E-3</v>
      </c>
      <c r="BD20" s="17"/>
      <c r="BE20" s="17">
        <v>3.9426359323625204E-3</v>
      </c>
      <c r="BF20" s="17">
        <v>2.9974019744401299E-3</v>
      </c>
      <c r="BG20" s="17">
        <v>4.2477063215873301E-3</v>
      </c>
    </row>
    <row r="21" spans="2:59" x14ac:dyDescent="0.3">
      <c r="B21" s="18" t="s">
        <v>154</v>
      </c>
      <c r="C21" s="17">
        <v>8.8171347237575304E-3</v>
      </c>
      <c r="D21" s="17">
        <v>1.1269490983274E-2</v>
      </c>
      <c r="E21" s="17">
        <v>6.4063326954642303E-3</v>
      </c>
      <c r="F21" s="17"/>
      <c r="G21" s="17">
        <v>6.6052054649343699E-3</v>
      </c>
      <c r="H21" s="17">
        <v>8.9870013070637508E-3</v>
      </c>
      <c r="I21" s="17">
        <v>1.0651507059703001E-2</v>
      </c>
      <c r="J21" s="17">
        <v>8.9109320413399296E-3</v>
      </c>
      <c r="K21" s="17"/>
      <c r="L21" s="17">
        <v>1.8175076312556E-2</v>
      </c>
      <c r="M21" s="17">
        <v>7.1998389097589098E-3</v>
      </c>
      <c r="N21" s="17">
        <v>4.3538352697862796E-3</v>
      </c>
      <c r="O21" s="17">
        <v>4.3533645349055896E-3</v>
      </c>
      <c r="P21" s="17"/>
      <c r="Q21" s="17">
        <v>3.5024577717250302E-2</v>
      </c>
      <c r="R21" s="17">
        <v>3.2181880100315202E-3</v>
      </c>
      <c r="S21" s="17">
        <v>1.60103349076439E-3</v>
      </c>
      <c r="T21" s="17">
        <v>1.59725385303796E-3</v>
      </c>
      <c r="U21" s="17">
        <v>5.3378357169463903E-3</v>
      </c>
      <c r="V21" s="17">
        <v>5.5392053199512696E-3</v>
      </c>
      <c r="W21" s="17">
        <v>2.31792923188387E-3</v>
      </c>
      <c r="X21" s="17">
        <v>0</v>
      </c>
      <c r="Y21" s="17">
        <v>8.5365509509891108E-3</v>
      </c>
      <c r="Z21" s="17"/>
      <c r="AA21" s="17">
        <v>0</v>
      </c>
      <c r="AB21" s="17">
        <v>0</v>
      </c>
      <c r="AC21" s="17">
        <v>0</v>
      </c>
      <c r="AD21" s="17">
        <v>1.23006253331661E-2</v>
      </c>
      <c r="AE21" s="17">
        <v>6.7833602725590201E-3</v>
      </c>
      <c r="AF21" s="17">
        <v>4.5968668394553696E-3</v>
      </c>
      <c r="AG21" s="17">
        <v>0</v>
      </c>
      <c r="AH21" s="17">
        <v>2.93088165001361E-3</v>
      </c>
      <c r="AI21" s="17">
        <v>1.00143248509267E-2</v>
      </c>
      <c r="AJ21" s="17">
        <v>0</v>
      </c>
      <c r="AK21" s="17">
        <v>4.1114385125649699E-3</v>
      </c>
      <c r="AL21" s="17">
        <v>7.0561948500031096E-3</v>
      </c>
      <c r="AM21" s="17">
        <v>2.0793048559067701E-3</v>
      </c>
      <c r="AN21" s="17">
        <v>0</v>
      </c>
      <c r="AO21" s="17">
        <v>1.1051850735128099E-2</v>
      </c>
      <c r="AP21" s="17">
        <v>6.2368185088089501E-2</v>
      </c>
      <c r="AQ21" s="17"/>
      <c r="AR21" s="17">
        <v>7.1462617239117397E-3</v>
      </c>
      <c r="AS21" s="17">
        <v>1.4879442648423301E-2</v>
      </c>
      <c r="AT21" s="17"/>
      <c r="AU21" s="17">
        <v>1.53856089124945E-2</v>
      </c>
      <c r="AV21" s="17">
        <v>5.7587441306226599E-3</v>
      </c>
      <c r="AW21" s="17"/>
      <c r="AX21" s="17">
        <v>5.1453397790883499E-3</v>
      </c>
      <c r="AY21" s="17">
        <v>9.85490920949059E-3</v>
      </c>
      <c r="AZ21" s="17"/>
      <c r="BA21" s="17">
        <v>1.66890371903319E-2</v>
      </c>
      <c r="BB21" s="17">
        <v>6.1865394178722897E-4</v>
      </c>
      <c r="BC21" s="17">
        <v>8.6451457333971502E-3</v>
      </c>
      <c r="BD21" s="17"/>
      <c r="BE21" s="17">
        <v>1.17577437813243E-2</v>
      </c>
      <c r="BF21" s="17">
        <v>2.3536096723205499E-3</v>
      </c>
      <c r="BG21" s="17">
        <v>6.7682281184598004E-3</v>
      </c>
    </row>
    <row r="22" spans="2:59" x14ac:dyDescent="0.3">
      <c r="B22" s="18" t="s">
        <v>83</v>
      </c>
      <c r="C22" s="19">
        <v>0.157116237618878</v>
      </c>
      <c r="D22" s="19">
        <v>0.15722889656358699</v>
      </c>
      <c r="E22" s="19">
        <v>0.156810547912656</v>
      </c>
      <c r="F22" s="19"/>
      <c r="G22" s="19">
        <v>0.21600526987520499</v>
      </c>
      <c r="H22" s="19">
        <v>0.14411933650726999</v>
      </c>
      <c r="I22" s="19">
        <v>0.11898643329753</v>
      </c>
      <c r="J22" s="19">
        <v>0.15207613580316801</v>
      </c>
      <c r="K22" s="19"/>
      <c r="L22" s="19">
        <v>0.12067404584550701</v>
      </c>
      <c r="M22" s="19">
        <v>0.15106397380929601</v>
      </c>
      <c r="N22" s="19">
        <v>0.14298152968956701</v>
      </c>
      <c r="O22" s="19">
        <v>0.21343594563794899</v>
      </c>
      <c r="P22" s="19"/>
      <c r="Q22" s="19">
        <v>0.154341672113748</v>
      </c>
      <c r="R22" s="19">
        <v>0.14892521747637699</v>
      </c>
      <c r="S22" s="19">
        <v>0.15075667194909401</v>
      </c>
      <c r="T22" s="19">
        <v>0.16108687058073901</v>
      </c>
      <c r="U22" s="19">
        <v>0.16491273643749399</v>
      </c>
      <c r="V22" s="19">
        <v>0.17094530965030399</v>
      </c>
      <c r="W22" s="19">
        <v>0.15148842122860701</v>
      </c>
      <c r="X22" s="19">
        <v>0.16329209301091599</v>
      </c>
      <c r="Y22" s="19">
        <v>0.158052221220191</v>
      </c>
      <c r="Z22" s="19"/>
      <c r="AA22" s="19">
        <v>0.200818973333243</v>
      </c>
      <c r="AB22" s="19">
        <v>0.188282461769612</v>
      </c>
      <c r="AC22" s="19">
        <v>0.143367424006871</v>
      </c>
      <c r="AD22" s="19">
        <v>0.20192556279802301</v>
      </c>
      <c r="AE22" s="19">
        <v>0.164981991922658</v>
      </c>
      <c r="AF22" s="19">
        <v>0.16831903119553901</v>
      </c>
      <c r="AG22" s="19">
        <v>0.15920059610437501</v>
      </c>
      <c r="AH22" s="19">
        <v>0.160872493699209</v>
      </c>
      <c r="AI22" s="19">
        <v>0.16107495766159299</v>
      </c>
      <c r="AJ22" s="19">
        <v>0.13097771946091799</v>
      </c>
      <c r="AK22" s="19">
        <v>0.13436912547233801</v>
      </c>
      <c r="AL22" s="19">
        <v>0.13312949549329001</v>
      </c>
      <c r="AM22" s="19">
        <v>0.12984639686649599</v>
      </c>
      <c r="AN22" s="19">
        <v>6.2937588870733197E-2</v>
      </c>
      <c r="AO22" s="19">
        <v>0.12944788889174899</v>
      </c>
      <c r="AP22" s="19">
        <v>6.8538096376817806E-2</v>
      </c>
      <c r="AQ22" s="19"/>
      <c r="AR22" s="19">
        <v>0.14651682968964899</v>
      </c>
      <c r="AS22" s="19">
        <v>0.19557330448874499</v>
      </c>
      <c r="AT22" s="19"/>
      <c r="AU22" s="19">
        <v>0.134308367018727</v>
      </c>
      <c r="AV22" s="19">
        <v>0.165078772675956</v>
      </c>
      <c r="AW22" s="19"/>
      <c r="AX22" s="19">
        <v>0.173829819943948</v>
      </c>
      <c r="AY22" s="19">
        <v>0.153951792221245</v>
      </c>
      <c r="AZ22" s="19"/>
      <c r="BA22" s="19">
        <v>0.133855631644201</v>
      </c>
      <c r="BB22" s="19">
        <v>0.149749535881021</v>
      </c>
      <c r="BC22" s="19">
        <v>0.20918488075685701</v>
      </c>
      <c r="BD22" s="19"/>
      <c r="BE22" s="19">
        <v>0.13328336385378101</v>
      </c>
      <c r="BF22" s="19">
        <v>0.195364468204131</v>
      </c>
      <c r="BG22" s="19">
        <v>0.21334924689493101</v>
      </c>
    </row>
    <row r="23" spans="2:59" x14ac:dyDescent="0.3">
      <c r="B23" s="16"/>
    </row>
    <row r="24" spans="2:59" x14ac:dyDescent="0.3">
      <c r="B24" t="s">
        <v>87</v>
      </c>
    </row>
    <row r="25" spans="2:59" x14ac:dyDescent="0.3">
      <c r="B25" t="s">
        <v>88</v>
      </c>
    </row>
    <row r="27" spans="2:59" x14ac:dyDescent="0.3">
      <c r="B2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BG23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166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156</v>
      </c>
      <c r="C9" s="17">
        <v>2.2217170892466501E-2</v>
      </c>
      <c r="D9" s="17">
        <v>1.8419196628680901E-2</v>
      </c>
      <c r="E9" s="17">
        <v>2.6094186980755701E-2</v>
      </c>
      <c r="F9" s="17"/>
      <c r="G9" s="17">
        <v>3.2341499497444803E-2</v>
      </c>
      <c r="H9" s="17">
        <v>2.06766142567173E-2</v>
      </c>
      <c r="I9" s="17">
        <v>2.21965043636871E-2</v>
      </c>
      <c r="J9" s="17">
        <v>1.39562990674004E-2</v>
      </c>
      <c r="K9" s="17"/>
      <c r="L9" s="17">
        <v>2.12334303485077E-3</v>
      </c>
      <c r="M9" s="17">
        <v>1.28383311890701E-2</v>
      </c>
      <c r="N9" s="17">
        <v>1.7614984519640099E-2</v>
      </c>
      <c r="O9" s="17">
        <v>5.7707911284973802E-2</v>
      </c>
      <c r="P9" s="17"/>
      <c r="Q9" s="17">
        <v>2.2587140871492498E-2</v>
      </c>
      <c r="R9" s="17">
        <v>1.9604611618256301E-2</v>
      </c>
      <c r="S9" s="17">
        <v>2.9939789381888501E-2</v>
      </c>
      <c r="T9" s="17">
        <v>1.6289261381961798E-2</v>
      </c>
      <c r="U9" s="17">
        <v>2.5644660263237699E-2</v>
      </c>
      <c r="V9" s="17">
        <v>1.87284586223662E-2</v>
      </c>
      <c r="W9" s="17">
        <v>1.8464519712082801E-2</v>
      </c>
      <c r="X9" s="17">
        <v>0</v>
      </c>
      <c r="Y9" s="17">
        <v>3.57968248565467E-2</v>
      </c>
      <c r="Z9" s="17"/>
      <c r="AA9" s="17">
        <v>0.19541307794777199</v>
      </c>
      <c r="AB9" s="17">
        <v>0.33046759574086398</v>
      </c>
      <c r="AC9" s="17">
        <v>6.4234915038597504E-2</v>
      </c>
      <c r="AD9" s="17">
        <v>7.1550096649827005E-2</v>
      </c>
      <c r="AE9" s="17">
        <v>1.3926772407077801E-2</v>
      </c>
      <c r="AF9" s="17">
        <v>1.93890707676329E-2</v>
      </c>
      <c r="AG9" s="17">
        <v>0</v>
      </c>
      <c r="AH9" s="17">
        <v>1.0216195545288201E-2</v>
      </c>
      <c r="AI9" s="17">
        <v>8.5746923062511894E-3</v>
      </c>
      <c r="AJ9" s="17">
        <v>0</v>
      </c>
      <c r="AK9" s="17">
        <v>0</v>
      </c>
      <c r="AL9" s="17">
        <v>5.5519280637124999E-3</v>
      </c>
      <c r="AM9" s="17">
        <v>0</v>
      </c>
      <c r="AN9" s="17">
        <v>0</v>
      </c>
      <c r="AO9" s="17">
        <v>0</v>
      </c>
      <c r="AP9" s="17">
        <v>1.5397117305936099E-3</v>
      </c>
      <c r="AQ9" s="17"/>
      <c r="AR9" s="17">
        <v>2.1855858272986899E-2</v>
      </c>
      <c r="AS9" s="17">
        <v>2.35280953951395E-2</v>
      </c>
      <c r="AT9" s="17"/>
      <c r="AU9" s="17">
        <v>5.1944215082982803E-2</v>
      </c>
      <c r="AV9" s="17">
        <v>7.5197714910603701E-3</v>
      </c>
      <c r="AW9" s="17"/>
      <c r="AX9" s="17">
        <v>4.2659373842511603E-2</v>
      </c>
      <c r="AY9" s="17">
        <v>1.7638403779013701E-2</v>
      </c>
      <c r="AZ9" s="17"/>
      <c r="BA9" s="17">
        <v>1.4498535976736299E-2</v>
      </c>
      <c r="BB9" s="17">
        <v>1.2340803878891299E-2</v>
      </c>
      <c r="BC9" s="17">
        <v>5.1624464413140503E-2</v>
      </c>
      <c r="BD9" s="17"/>
      <c r="BE9" s="17">
        <v>2.12352850020411E-2</v>
      </c>
      <c r="BF9" s="17">
        <v>1.9012448641752899E-2</v>
      </c>
      <c r="BG9" s="17">
        <v>3.7934075704845603E-2</v>
      </c>
    </row>
    <row r="10" spans="2:59" x14ac:dyDescent="0.3">
      <c r="B10" s="18" t="s">
        <v>157</v>
      </c>
      <c r="C10" s="17">
        <v>0.267866810178985</v>
      </c>
      <c r="D10" s="17">
        <v>0.25094533005738101</v>
      </c>
      <c r="E10" s="17">
        <v>0.28477234632519599</v>
      </c>
      <c r="F10" s="17"/>
      <c r="G10" s="17">
        <v>0.32132611958579699</v>
      </c>
      <c r="H10" s="17">
        <v>0.23527753652029099</v>
      </c>
      <c r="I10" s="17">
        <v>0.29480096581684101</v>
      </c>
      <c r="J10" s="17">
        <v>0.22238320041743201</v>
      </c>
      <c r="K10" s="17"/>
      <c r="L10" s="17">
        <v>0.16444229070746999</v>
      </c>
      <c r="M10" s="17">
        <v>0.25962509725773197</v>
      </c>
      <c r="N10" s="17">
        <v>0.27116253141424201</v>
      </c>
      <c r="O10" s="17">
        <v>0.38554883911487198</v>
      </c>
      <c r="P10" s="17"/>
      <c r="Q10" s="17">
        <v>0.157068390075572</v>
      </c>
      <c r="R10" s="17">
        <v>0.24922477003276</v>
      </c>
      <c r="S10" s="17">
        <v>0.31211045608105298</v>
      </c>
      <c r="T10" s="17">
        <v>0.36221486532328301</v>
      </c>
      <c r="U10" s="17">
        <v>0.30312093677454099</v>
      </c>
      <c r="V10" s="17">
        <v>0.292029619194551</v>
      </c>
      <c r="W10" s="17">
        <v>0.266928428966627</v>
      </c>
      <c r="X10" s="17">
        <v>0.272682331500606</v>
      </c>
      <c r="Y10" s="17">
        <v>0.26875346899698799</v>
      </c>
      <c r="Z10" s="17"/>
      <c r="AA10" s="17">
        <v>0.16322382632496299</v>
      </c>
      <c r="AB10" s="17">
        <v>0.25983867850734199</v>
      </c>
      <c r="AC10" s="17">
        <v>0.63402696429940297</v>
      </c>
      <c r="AD10" s="17">
        <v>0.51881767295046699</v>
      </c>
      <c r="AE10" s="17">
        <v>0.38824847724122402</v>
      </c>
      <c r="AF10" s="17">
        <v>0.45988208737363601</v>
      </c>
      <c r="AG10" s="17">
        <v>0.29367206391382</v>
      </c>
      <c r="AH10" s="17">
        <v>0.22308586368192501</v>
      </c>
      <c r="AI10" s="17">
        <v>0.18668993159199099</v>
      </c>
      <c r="AJ10" s="17">
        <v>0.182980799008542</v>
      </c>
      <c r="AK10" s="17">
        <v>0.27710461586343399</v>
      </c>
      <c r="AL10" s="17">
        <v>0.22523776872659601</v>
      </c>
      <c r="AM10" s="17">
        <v>0.131280516483576</v>
      </c>
      <c r="AN10" s="17">
        <v>7.4624149358989894E-2</v>
      </c>
      <c r="AO10" s="17">
        <v>0.13388490307032899</v>
      </c>
      <c r="AP10" s="17">
        <v>9.4015725985190396E-2</v>
      </c>
      <c r="AQ10" s="17"/>
      <c r="AR10" s="17">
        <v>0.25057560350944302</v>
      </c>
      <c r="AS10" s="17">
        <v>0.33060324749616798</v>
      </c>
      <c r="AT10" s="17"/>
      <c r="AU10" s="17">
        <v>0.28932544073038102</v>
      </c>
      <c r="AV10" s="17">
        <v>0.25532586439716698</v>
      </c>
      <c r="AW10" s="17"/>
      <c r="AX10" s="17">
        <v>0.262590810864124</v>
      </c>
      <c r="AY10" s="17">
        <v>0.26891226220126402</v>
      </c>
      <c r="AZ10" s="17"/>
      <c r="BA10" s="17">
        <v>0.18427379804111299</v>
      </c>
      <c r="BB10" s="17">
        <v>0.30332948824799799</v>
      </c>
      <c r="BC10" s="17">
        <v>0.35390456413215199</v>
      </c>
      <c r="BD10" s="17"/>
      <c r="BE10" s="17">
        <v>0.265197071612288</v>
      </c>
      <c r="BF10" s="17">
        <v>0.26794441701293198</v>
      </c>
      <c r="BG10" s="17">
        <v>0.28595837385910799</v>
      </c>
    </row>
    <row r="11" spans="2:59" x14ac:dyDescent="0.3">
      <c r="B11" s="18" t="s">
        <v>158</v>
      </c>
      <c r="C11" s="17">
        <v>0.389506948839759</v>
      </c>
      <c r="D11" s="17">
        <v>0.39312642201558701</v>
      </c>
      <c r="E11" s="17">
        <v>0.38645643669471902</v>
      </c>
      <c r="F11" s="17"/>
      <c r="G11" s="17">
        <v>0.27656465284364701</v>
      </c>
      <c r="H11" s="17">
        <v>0.38957212748089598</v>
      </c>
      <c r="I11" s="17">
        <v>0.43650055044261699</v>
      </c>
      <c r="J11" s="17">
        <v>0.45383562660315602</v>
      </c>
      <c r="K11" s="17"/>
      <c r="L11" s="17">
        <v>0.44338080496573001</v>
      </c>
      <c r="M11" s="17">
        <v>0.42117248308389399</v>
      </c>
      <c r="N11" s="17">
        <v>0.42137159719532302</v>
      </c>
      <c r="O11" s="17">
        <v>0.26930023073533399</v>
      </c>
      <c r="P11" s="17"/>
      <c r="Q11" s="17">
        <v>0.37356051795085699</v>
      </c>
      <c r="R11" s="17">
        <v>0.42063396085221999</v>
      </c>
      <c r="S11" s="17">
        <v>0.37633279946000803</v>
      </c>
      <c r="T11" s="17">
        <v>0.35920219508166801</v>
      </c>
      <c r="U11" s="17">
        <v>0.40437503179040002</v>
      </c>
      <c r="V11" s="17">
        <v>0.34937423486188302</v>
      </c>
      <c r="W11" s="17">
        <v>0.42266720568521798</v>
      </c>
      <c r="X11" s="17">
        <v>0.36984840111309902</v>
      </c>
      <c r="Y11" s="17">
        <v>0.409167653938176</v>
      </c>
      <c r="Z11" s="17"/>
      <c r="AA11" s="17">
        <v>6.90705876487578E-2</v>
      </c>
      <c r="AB11" s="17">
        <v>0.213525082545859</v>
      </c>
      <c r="AC11" s="17">
        <v>0.115958679578131</v>
      </c>
      <c r="AD11" s="17">
        <v>0.13255323641386901</v>
      </c>
      <c r="AE11" s="17">
        <v>0.32329647417722401</v>
      </c>
      <c r="AF11" s="17">
        <v>0.31480032882262798</v>
      </c>
      <c r="AG11" s="17">
        <v>0.39192196636340798</v>
      </c>
      <c r="AH11" s="17">
        <v>0.53436081872160501</v>
      </c>
      <c r="AI11" s="17">
        <v>0.47160871152260597</v>
      </c>
      <c r="AJ11" s="17">
        <v>0.511044107953602</v>
      </c>
      <c r="AK11" s="17">
        <v>0.468781085440374</v>
      </c>
      <c r="AL11" s="17">
        <v>0.44526570622835099</v>
      </c>
      <c r="AM11" s="17">
        <v>0.481309904905172</v>
      </c>
      <c r="AN11" s="17">
        <v>0.54584559314230297</v>
      </c>
      <c r="AO11" s="17">
        <v>0.484960180482642</v>
      </c>
      <c r="AP11" s="17">
        <v>0.33141675664391101</v>
      </c>
      <c r="AQ11" s="17"/>
      <c r="AR11" s="17">
        <v>0.40486347922399701</v>
      </c>
      <c r="AS11" s="17">
        <v>0.33378995787017202</v>
      </c>
      <c r="AT11" s="17"/>
      <c r="AU11" s="17">
        <v>0.27633369074492797</v>
      </c>
      <c r="AV11" s="17">
        <v>0.44745571328345302</v>
      </c>
      <c r="AW11" s="17"/>
      <c r="AX11" s="17">
        <v>0.32419721547744401</v>
      </c>
      <c r="AY11" s="17">
        <v>0.406638831658378</v>
      </c>
      <c r="AZ11" s="17"/>
      <c r="BA11" s="17">
        <v>0.42447042129025397</v>
      </c>
      <c r="BB11" s="17">
        <v>0.41465862764213102</v>
      </c>
      <c r="BC11" s="17">
        <v>0.28826440782193702</v>
      </c>
      <c r="BD11" s="17"/>
      <c r="BE11" s="17">
        <v>0.40274971231480799</v>
      </c>
      <c r="BF11" s="17">
        <v>0.37557268459603299</v>
      </c>
      <c r="BG11" s="17">
        <v>0.33774686985118801</v>
      </c>
    </row>
    <row r="12" spans="2:59" x14ac:dyDescent="0.3">
      <c r="B12" s="18" t="s">
        <v>159</v>
      </c>
      <c r="C12" s="17">
        <v>7.9317881093592807E-2</v>
      </c>
      <c r="D12" s="17">
        <v>8.9481502678289096E-2</v>
      </c>
      <c r="E12" s="17">
        <v>6.9497471730552096E-2</v>
      </c>
      <c r="F12" s="17"/>
      <c r="G12" s="17">
        <v>8.9239931915471304E-2</v>
      </c>
      <c r="H12" s="17">
        <v>9.9249052452529796E-2</v>
      </c>
      <c r="I12" s="17">
        <v>6.0727688312656597E-2</v>
      </c>
      <c r="J12" s="17">
        <v>6.6243633360232701E-2</v>
      </c>
      <c r="K12" s="17"/>
      <c r="L12" s="17">
        <v>0.106428673458416</v>
      </c>
      <c r="M12" s="17">
        <v>8.4099930445811696E-2</v>
      </c>
      <c r="N12" s="17">
        <v>6.8072998578534494E-2</v>
      </c>
      <c r="O12" s="17">
        <v>5.5182812072148799E-2</v>
      </c>
      <c r="P12" s="17"/>
      <c r="Q12" s="17">
        <v>0.110681427185434</v>
      </c>
      <c r="R12" s="17">
        <v>8.1395805617903105E-2</v>
      </c>
      <c r="S12" s="17">
        <v>7.5967939919225E-2</v>
      </c>
      <c r="T12" s="17">
        <v>3.4136237540991203E-2</v>
      </c>
      <c r="U12" s="17">
        <v>4.9242703642032801E-2</v>
      </c>
      <c r="V12" s="17">
        <v>8.2659122785115696E-2</v>
      </c>
      <c r="W12" s="17">
        <v>7.1059573787092198E-2</v>
      </c>
      <c r="X12" s="17">
        <v>0.116907358840557</v>
      </c>
      <c r="Y12" s="17">
        <v>8.9236068791269593E-2</v>
      </c>
      <c r="Z12" s="17"/>
      <c r="AA12" s="17">
        <v>0.107684578454544</v>
      </c>
      <c r="AB12" s="17">
        <v>1.9716516511208398E-2</v>
      </c>
      <c r="AC12" s="17">
        <v>4.5024941652104099E-2</v>
      </c>
      <c r="AD12" s="17">
        <v>3.6257369404626899E-2</v>
      </c>
      <c r="AE12" s="17">
        <v>4.41305457203338E-2</v>
      </c>
      <c r="AF12" s="17">
        <v>2.5613413836189199E-2</v>
      </c>
      <c r="AG12" s="17">
        <v>0.10798778556168501</v>
      </c>
      <c r="AH12" s="17">
        <v>4.7472863414017401E-2</v>
      </c>
      <c r="AI12" s="17">
        <v>6.1311534510535601E-2</v>
      </c>
      <c r="AJ12" s="17">
        <v>0.119892585945305</v>
      </c>
      <c r="AK12" s="17">
        <v>7.7209204528390404E-2</v>
      </c>
      <c r="AL12" s="17">
        <v>0.12809145364917199</v>
      </c>
      <c r="AM12" s="17">
        <v>0.12856851567087299</v>
      </c>
      <c r="AN12" s="17">
        <v>0.13574100812414799</v>
      </c>
      <c r="AO12" s="17">
        <v>4.56569045492397E-2</v>
      </c>
      <c r="AP12" s="17">
        <v>0.17573026340692599</v>
      </c>
      <c r="AQ12" s="17"/>
      <c r="AR12" s="17">
        <v>8.1022992923708001E-2</v>
      </c>
      <c r="AS12" s="17">
        <v>7.3131346891949306E-2</v>
      </c>
      <c r="AT12" s="17"/>
      <c r="AU12" s="17">
        <v>0.107648446931343</v>
      </c>
      <c r="AV12" s="17">
        <v>6.5467905566874499E-2</v>
      </c>
      <c r="AW12" s="17"/>
      <c r="AX12" s="17">
        <v>9.9596525849804399E-2</v>
      </c>
      <c r="AY12" s="17">
        <v>7.5738803881524805E-2</v>
      </c>
      <c r="AZ12" s="17"/>
      <c r="BA12" s="17">
        <v>9.7436583159212206E-2</v>
      </c>
      <c r="BB12" s="17">
        <v>7.5203196415511306E-2</v>
      </c>
      <c r="BC12" s="17">
        <v>5.4839879222080702E-2</v>
      </c>
      <c r="BD12" s="17"/>
      <c r="BE12" s="17">
        <v>8.3296123798599603E-2</v>
      </c>
      <c r="BF12" s="17">
        <v>7.6988927575756094E-2</v>
      </c>
      <c r="BG12" s="17">
        <v>5.8563301487162503E-2</v>
      </c>
    </row>
    <row r="13" spans="2:59" x14ac:dyDescent="0.3">
      <c r="B13" s="18" t="s">
        <v>160</v>
      </c>
      <c r="C13" s="17">
        <v>2.9347572592549099E-2</v>
      </c>
      <c r="D13" s="17">
        <v>3.8940505462467599E-2</v>
      </c>
      <c r="E13" s="17">
        <v>1.9896631101096601E-2</v>
      </c>
      <c r="F13" s="17"/>
      <c r="G13" s="17">
        <v>2.9517158688579001E-2</v>
      </c>
      <c r="H13" s="17">
        <v>4.4078972728829602E-2</v>
      </c>
      <c r="I13" s="17">
        <v>2.5994312774547699E-2</v>
      </c>
      <c r="J13" s="17">
        <v>1.70912900151278E-2</v>
      </c>
      <c r="K13" s="17"/>
      <c r="L13" s="17">
        <v>5.453747275813E-2</v>
      </c>
      <c r="M13" s="17">
        <v>3.4241728059885401E-2</v>
      </c>
      <c r="N13" s="17">
        <v>8.6856884995127007E-3</v>
      </c>
      <c r="O13" s="17">
        <v>1.5353879986015E-2</v>
      </c>
      <c r="P13" s="17"/>
      <c r="Q13" s="17">
        <v>8.1477746166343595E-2</v>
      </c>
      <c r="R13" s="17">
        <v>1.87163120734311E-2</v>
      </c>
      <c r="S13" s="17">
        <v>2.1419920672691301E-2</v>
      </c>
      <c r="T13" s="17">
        <v>2.18060912292816E-2</v>
      </c>
      <c r="U13" s="17">
        <v>1.33503489498463E-2</v>
      </c>
      <c r="V13" s="17">
        <v>1.37384188396441E-2</v>
      </c>
      <c r="W13" s="17">
        <v>2.1819303323407101E-2</v>
      </c>
      <c r="X13" s="17">
        <v>5.4267002589465201E-2</v>
      </c>
      <c r="Y13" s="17">
        <v>1.02446319647074E-2</v>
      </c>
      <c r="Z13" s="17"/>
      <c r="AA13" s="17">
        <v>0</v>
      </c>
      <c r="AB13" s="17">
        <v>0</v>
      </c>
      <c r="AC13" s="17">
        <v>1.6841329777934198E-2</v>
      </c>
      <c r="AD13" s="17">
        <v>0</v>
      </c>
      <c r="AE13" s="17">
        <v>3.0305491158619802E-2</v>
      </c>
      <c r="AF13" s="17">
        <v>1.27059174120016E-2</v>
      </c>
      <c r="AG13" s="17">
        <v>8.3603322314180807E-3</v>
      </c>
      <c r="AH13" s="17">
        <v>8.6634251458948004E-3</v>
      </c>
      <c r="AI13" s="17">
        <v>2.26812695620702E-2</v>
      </c>
      <c r="AJ13" s="17">
        <v>8.8864891670030598E-3</v>
      </c>
      <c r="AK13" s="17">
        <v>1.7616413781761701E-2</v>
      </c>
      <c r="AL13" s="17">
        <v>3.9793625984170897E-2</v>
      </c>
      <c r="AM13" s="17">
        <v>7.8785908296648402E-2</v>
      </c>
      <c r="AN13" s="17">
        <v>5.3765066810744902E-2</v>
      </c>
      <c r="AO13" s="17">
        <v>7.5115630376432901E-2</v>
      </c>
      <c r="AP13" s="17">
        <v>9.6328624888994199E-2</v>
      </c>
      <c r="AQ13" s="17"/>
      <c r="AR13" s="17">
        <v>3.1427326022121803E-2</v>
      </c>
      <c r="AS13" s="17">
        <v>2.1801753312081298E-2</v>
      </c>
      <c r="AT13" s="17"/>
      <c r="AU13" s="17">
        <v>4.9739030338821801E-2</v>
      </c>
      <c r="AV13" s="17">
        <v>2.05562730442066E-2</v>
      </c>
      <c r="AW13" s="17"/>
      <c r="AX13" s="17">
        <v>3.4233176704782597E-2</v>
      </c>
      <c r="AY13" s="17">
        <v>2.8463059535026099E-2</v>
      </c>
      <c r="AZ13" s="17"/>
      <c r="BA13" s="17">
        <v>4.7476179752123697E-2</v>
      </c>
      <c r="BB13" s="17">
        <v>1.9197130010790299E-2</v>
      </c>
      <c r="BC13" s="17">
        <v>1.47032156183604E-2</v>
      </c>
      <c r="BD13" s="17"/>
      <c r="BE13" s="17">
        <v>3.3033879877703599E-2</v>
      </c>
      <c r="BF13" s="17">
        <v>2.88420721724565E-2</v>
      </c>
      <c r="BG13" s="17">
        <v>5.4837905334528996E-3</v>
      </c>
    </row>
    <row r="14" spans="2:59" x14ac:dyDescent="0.3">
      <c r="B14" s="18" t="s">
        <v>161</v>
      </c>
      <c r="C14" s="17">
        <v>1.9036593588960302E-2</v>
      </c>
      <c r="D14" s="17">
        <v>2.0319466259911101E-2</v>
      </c>
      <c r="E14" s="17">
        <v>1.7833118387672701E-2</v>
      </c>
      <c r="F14" s="17"/>
      <c r="G14" s="17">
        <v>1.36611695341639E-2</v>
      </c>
      <c r="H14" s="17">
        <v>2.5939466865321201E-2</v>
      </c>
      <c r="I14" s="17">
        <v>1.37279466950704E-2</v>
      </c>
      <c r="J14" s="17">
        <v>2.2829644534626901E-2</v>
      </c>
      <c r="K14" s="17"/>
      <c r="L14" s="17">
        <v>4.0099194607942E-2</v>
      </c>
      <c r="M14" s="17">
        <v>1.1386394616993501E-2</v>
      </c>
      <c r="N14" s="17">
        <v>1.17804813256861E-2</v>
      </c>
      <c r="O14" s="17">
        <v>1.06954682022589E-2</v>
      </c>
      <c r="P14" s="17"/>
      <c r="Q14" s="17">
        <v>3.7028449094509301E-2</v>
      </c>
      <c r="R14" s="17">
        <v>2.4253471061758701E-2</v>
      </c>
      <c r="S14" s="17">
        <v>0</v>
      </c>
      <c r="T14" s="17">
        <v>1.06247013900769E-2</v>
      </c>
      <c r="U14" s="17">
        <v>6.1597908019976099E-3</v>
      </c>
      <c r="V14" s="17">
        <v>2.4389823856891799E-2</v>
      </c>
      <c r="W14" s="17">
        <v>3.13484540508479E-2</v>
      </c>
      <c r="X14" s="17">
        <v>2.7306491804085999E-3</v>
      </c>
      <c r="Y14" s="17">
        <v>1.3901283593514601E-2</v>
      </c>
      <c r="Z14" s="17"/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5.3694905591138101E-3</v>
      </c>
      <c r="AH14" s="17">
        <v>5.6613683530665204E-3</v>
      </c>
      <c r="AI14" s="17">
        <v>3.2329735156860898E-2</v>
      </c>
      <c r="AJ14" s="17">
        <v>2.1332680739382801E-2</v>
      </c>
      <c r="AK14" s="17">
        <v>9.3069558420667102E-3</v>
      </c>
      <c r="AL14" s="17">
        <v>2.5929957276932002E-2</v>
      </c>
      <c r="AM14" s="17">
        <v>1.7024581063500199E-2</v>
      </c>
      <c r="AN14" s="17">
        <v>8.4523083468200699E-2</v>
      </c>
      <c r="AO14" s="17">
        <v>7.7602543081716505E-2</v>
      </c>
      <c r="AP14" s="17">
        <v>6.0313652119469999E-2</v>
      </c>
      <c r="AQ14" s="17"/>
      <c r="AR14" s="17">
        <v>1.9254047693908299E-2</v>
      </c>
      <c r="AS14" s="17">
        <v>1.8247620552829701E-2</v>
      </c>
      <c r="AT14" s="17"/>
      <c r="AU14" s="17">
        <v>3.1221732058422401E-2</v>
      </c>
      <c r="AV14" s="17">
        <v>1.38155687842386E-2</v>
      </c>
      <c r="AW14" s="17"/>
      <c r="AX14" s="17">
        <v>1.6902579423547E-2</v>
      </c>
      <c r="AY14" s="17">
        <v>1.98736516580609E-2</v>
      </c>
      <c r="AZ14" s="17"/>
      <c r="BA14" s="17">
        <v>3.2929468976364902E-2</v>
      </c>
      <c r="BB14" s="17">
        <v>1.01041801122491E-2</v>
      </c>
      <c r="BC14" s="17">
        <v>9.6966367645452793E-3</v>
      </c>
      <c r="BD14" s="17"/>
      <c r="BE14" s="17">
        <v>2.4731226239171102E-2</v>
      </c>
      <c r="BF14" s="17">
        <v>6.3758946292578897E-3</v>
      </c>
      <c r="BG14" s="17">
        <v>1.54717802854741E-2</v>
      </c>
    </row>
    <row r="15" spans="2:59" x14ac:dyDescent="0.3">
      <c r="B15" s="18" t="s">
        <v>162</v>
      </c>
      <c r="C15" s="17">
        <v>1.14911328883086E-2</v>
      </c>
      <c r="D15" s="17">
        <v>1.45166757545472E-2</v>
      </c>
      <c r="E15" s="17">
        <v>8.5193078184080499E-3</v>
      </c>
      <c r="F15" s="17"/>
      <c r="G15" s="17">
        <v>5.8366983270303902E-3</v>
      </c>
      <c r="H15" s="17">
        <v>1.1093515789496401E-2</v>
      </c>
      <c r="I15" s="17">
        <v>1.5843013702508499E-2</v>
      </c>
      <c r="J15" s="17">
        <v>1.2920090595372E-2</v>
      </c>
      <c r="K15" s="17"/>
      <c r="L15" s="17">
        <v>2.77527610328447E-2</v>
      </c>
      <c r="M15" s="17">
        <v>1.1370773514008699E-2</v>
      </c>
      <c r="N15" s="17">
        <v>2.3405397908658298E-3</v>
      </c>
      <c r="O15" s="17">
        <v>2.1615349705483501E-3</v>
      </c>
      <c r="P15" s="17"/>
      <c r="Q15" s="17">
        <v>3.5890279624653097E-2</v>
      </c>
      <c r="R15" s="17">
        <v>7.8871724798655705E-3</v>
      </c>
      <c r="S15" s="17">
        <v>4.9164474388806896E-3</v>
      </c>
      <c r="T15" s="17">
        <v>8.8181474555079804E-3</v>
      </c>
      <c r="U15" s="17">
        <v>5.6326506527249499E-3</v>
      </c>
      <c r="V15" s="17">
        <v>6.1859799152734398E-3</v>
      </c>
      <c r="W15" s="17">
        <v>5.4037117708534196E-3</v>
      </c>
      <c r="X15" s="17">
        <v>2.50282954118159E-2</v>
      </c>
      <c r="Y15" s="17">
        <v>9.2479427209585805E-4</v>
      </c>
      <c r="Z15" s="17"/>
      <c r="AA15" s="17">
        <v>0</v>
      </c>
      <c r="AB15" s="17">
        <v>0</v>
      </c>
      <c r="AC15" s="17">
        <v>0</v>
      </c>
      <c r="AD15" s="17">
        <v>0</v>
      </c>
      <c r="AE15" s="17">
        <v>1.3346679190081799E-2</v>
      </c>
      <c r="AF15" s="17">
        <v>0</v>
      </c>
      <c r="AG15" s="17">
        <v>7.5767215871000099E-3</v>
      </c>
      <c r="AH15" s="17">
        <v>0</v>
      </c>
      <c r="AI15" s="17">
        <v>2.1039317255070202E-3</v>
      </c>
      <c r="AJ15" s="17">
        <v>0</v>
      </c>
      <c r="AK15" s="17">
        <v>9.5963640412938898E-3</v>
      </c>
      <c r="AL15" s="17">
        <v>0</v>
      </c>
      <c r="AM15" s="17">
        <v>8.8618679625365893E-3</v>
      </c>
      <c r="AN15" s="17">
        <v>3.0972734563764499E-2</v>
      </c>
      <c r="AO15" s="17">
        <v>1.2537297726301799E-2</v>
      </c>
      <c r="AP15" s="17">
        <v>8.3777088726307597E-2</v>
      </c>
      <c r="AQ15" s="17"/>
      <c r="AR15" s="17">
        <v>1.1195051577851599E-2</v>
      </c>
      <c r="AS15" s="17">
        <v>1.25653833399557E-2</v>
      </c>
      <c r="AT15" s="17"/>
      <c r="AU15" s="17">
        <v>2.5531481287326699E-2</v>
      </c>
      <c r="AV15" s="17">
        <v>5.2501658984826201E-3</v>
      </c>
      <c r="AW15" s="17"/>
      <c r="AX15" s="17">
        <v>1.0869782420631901E-2</v>
      </c>
      <c r="AY15" s="17">
        <v>1.1834867798640099E-2</v>
      </c>
      <c r="AZ15" s="17"/>
      <c r="BA15" s="17">
        <v>2.2712123031600299E-2</v>
      </c>
      <c r="BB15" s="17">
        <v>4.2014312505288904E-3</v>
      </c>
      <c r="BC15" s="17">
        <v>4.0701309402499403E-3</v>
      </c>
      <c r="BD15" s="17"/>
      <c r="BE15" s="17">
        <v>1.6297962540884E-2</v>
      </c>
      <c r="BF15" s="17">
        <v>1.8708441086699901E-3</v>
      </c>
      <c r="BG15" s="17">
        <v>5.4923471260497798E-3</v>
      </c>
    </row>
    <row r="16" spans="2:59" x14ac:dyDescent="0.3">
      <c r="B16" s="18" t="s">
        <v>163</v>
      </c>
      <c r="C16" s="17">
        <v>4.2571616114748098E-3</v>
      </c>
      <c r="D16" s="17">
        <v>2.8465178587543799E-3</v>
      </c>
      <c r="E16" s="17">
        <v>5.6811943835787301E-3</v>
      </c>
      <c r="F16" s="17"/>
      <c r="G16" s="17">
        <v>9.0083146906200905E-3</v>
      </c>
      <c r="H16" s="17">
        <v>1.77727189934204E-3</v>
      </c>
      <c r="I16" s="17">
        <v>5.3162103200560303E-3</v>
      </c>
      <c r="J16" s="17">
        <v>1.0777046662864801E-3</v>
      </c>
      <c r="K16" s="17"/>
      <c r="L16" s="17">
        <v>7.5096769290822997E-3</v>
      </c>
      <c r="M16" s="17">
        <v>6.3925873471919904E-3</v>
      </c>
      <c r="N16" s="17">
        <v>2.6013576440230501E-3</v>
      </c>
      <c r="O16" s="17">
        <v>0</v>
      </c>
      <c r="P16" s="17"/>
      <c r="Q16" s="17">
        <v>1.9575190928475102E-2</v>
      </c>
      <c r="R16" s="17">
        <v>0</v>
      </c>
      <c r="S16" s="17">
        <v>0</v>
      </c>
      <c r="T16" s="17">
        <v>0</v>
      </c>
      <c r="U16" s="17">
        <v>0</v>
      </c>
      <c r="V16" s="17">
        <v>2.8510545030302598E-3</v>
      </c>
      <c r="W16" s="17">
        <v>0</v>
      </c>
      <c r="X16" s="17">
        <v>1.45524790167875E-2</v>
      </c>
      <c r="Y16" s="17">
        <v>9.2479427209585805E-4</v>
      </c>
      <c r="Z16" s="17"/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7.0655350047326704E-3</v>
      </c>
      <c r="AG16" s="17">
        <v>0</v>
      </c>
      <c r="AH16" s="17">
        <v>7.8269498210090608E-3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3.0657433051426799E-3</v>
      </c>
      <c r="AP16" s="17">
        <v>3.6916619263389197E-2</v>
      </c>
      <c r="AQ16" s="17"/>
      <c r="AR16" s="17">
        <v>4.69329644327535E-3</v>
      </c>
      <c r="AS16" s="17">
        <v>2.6747650754776501E-3</v>
      </c>
      <c r="AT16" s="17"/>
      <c r="AU16" s="17">
        <v>1.0356596549129699E-2</v>
      </c>
      <c r="AV16" s="17">
        <v>1.53011536775952E-3</v>
      </c>
      <c r="AW16" s="17"/>
      <c r="AX16" s="17">
        <v>1.15075679920971E-2</v>
      </c>
      <c r="AY16" s="17">
        <v>2.3708232623042701E-3</v>
      </c>
      <c r="AZ16" s="17"/>
      <c r="BA16" s="17">
        <v>7.6332841806242202E-3</v>
      </c>
      <c r="BB16" s="17">
        <v>0</v>
      </c>
      <c r="BC16" s="17">
        <v>5.3927119712600998E-3</v>
      </c>
      <c r="BD16" s="17"/>
      <c r="BE16" s="17">
        <v>3.3088037734866202E-3</v>
      </c>
      <c r="BF16" s="17">
        <v>7.3973386632309804E-3</v>
      </c>
      <c r="BG16" s="17">
        <v>1.9588197329667599E-3</v>
      </c>
    </row>
    <row r="17" spans="2:59" x14ac:dyDescent="0.3">
      <c r="B17" s="18" t="s">
        <v>164</v>
      </c>
      <c r="C17" s="17">
        <v>6.6526709519987796E-3</v>
      </c>
      <c r="D17" s="17">
        <v>4.73192480265549E-3</v>
      </c>
      <c r="E17" s="17">
        <v>8.5950698339384395E-3</v>
      </c>
      <c r="F17" s="17"/>
      <c r="G17" s="17">
        <v>5.0953051791406403E-3</v>
      </c>
      <c r="H17" s="17">
        <v>1.31816554491956E-2</v>
      </c>
      <c r="I17" s="17">
        <v>4.84395063437213E-3</v>
      </c>
      <c r="J17" s="17">
        <v>3.1558130498861399E-3</v>
      </c>
      <c r="K17" s="17"/>
      <c r="L17" s="17">
        <v>1.7888746013995E-2</v>
      </c>
      <c r="M17" s="17">
        <v>4.0081865680018196E-3</v>
      </c>
      <c r="N17" s="17">
        <v>3.5827415970666101E-3</v>
      </c>
      <c r="O17" s="17">
        <v>0</v>
      </c>
      <c r="P17" s="17"/>
      <c r="Q17" s="17">
        <v>1.63781039006346E-2</v>
      </c>
      <c r="R17" s="17">
        <v>8.8532473026568994E-3</v>
      </c>
      <c r="S17" s="17">
        <v>0</v>
      </c>
      <c r="T17" s="17">
        <v>3.0819724433560798E-3</v>
      </c>
      <c r="U17" s="17">
        <v>9.8952544422841893E-3</v>
      </c>
      <c r="V17" s="17">
        <v>8.9919460749461194E-3</v>
      </c>
      <c r="W17" s="17">
        <v>0</v>
      </c>
      <c r="X17" s="17">
        <v>0</v>
      </c>
      <c r="Y17" s="17">
        <v>3.7832860374140799E-3</v>
      </c>
      <c r="Z17" s="17"/>
      <c r="AA17" s="17">
        <v>0</v>
      </c>
      <c r="AB17" s="17">
        <v>0</v>
      </c>
      <c r="AC17" s="17">
        <v>0</v>
      </c>
      <c r="AD17" s="17">
        <v>0</v>
      </c>
      <c r="AE17" s="17">
        <v>4.9346246592833097E-3</v>
      </c>
      <c r="AF17" s="17">
        <v>0</v>
      </c>
      <c r="AG17" s="17">
        <v>0</v>
      </c>
      <c r="AH17" s="17">
        <v>0</v>
      </c>
      <c r="AI17" s="17">
        <v>1.3705624786020601E-2</v>
      </c>
      <c r="AJ17" s="17">
        <v>7.0347377113031302E-3</v>
      </c>
      <c r="AK17" s="17">
        <v>0</v>
      </c>
      <c r="AL17" s="17">
        <v>0</v>
      </c>
      <c r="AM17" s="17">
        <v>1.17120875348162E-2</v>
      </c>
      <c r="AN17" s="17">
        <v>0</v>
      </c>
      <c r="AO17" s="17">
        <v>4.6829991884685396E-3</v>
      </c>
      <c r="AP17" s="17">
        <v>5.2099507235981703E-2</v>
      </c>
      <c r="AQ17" s="17"/>
      <c r="AR17" s="17">
        <v>5.8916093522418597E-3</v>
      </c>
      <c r="AS17" s="17">
        <v>9.4139758314187201E-3</v>
      </c>
      <c r="AT17" s="17"/>
      <c r="AU17" s="17">
        <v>1.2664385325330599E-2</v>
      </c>
      <c r="AV17" s="17">
        <v>4.0177793344122999E-3</v>
      </c>
      <c r="AW17" s="17"/>
      <c r="AX17" s="17">
        <v>1.18642154866446E-2</v>
      </c>
      <c r="AY17" s="17">
        <v>5.5019801229830197E-3</v>
      </c>
      <c r="AZ17" s="17"/>
      <c r="BA17" s="17">
        <v>1.29218209812325E-2</v>
      </c>
      <c r="BB17" s="17">
        <v>3.0169115015499801E-3</v>
      </c>
      <c r="BC17" s="17">
        <v>1.79338317634244E-3</v>
      </c>
      <c r="BD17" s="17"/>
      <c r="BE17" s="17">
        <v>8.7422528834065708E-3</v>
      </c>
      <c r="BF17" s="17">
        <v>2.3469629774915098E-3</v>
      </c>
      <c r="BG17" s="17">
        <v>4.3915685779732502E-3</v>
      </c>
    </row>
    <row r="18" spans="2:59" x14ac:dyDescent="0.3">
      <c r="B18" s="18" t="s">
        <v>165</v>
      </c>
      <c r="C18" s="19">
        <v>0.17030605736190399</v>
      </c>
      <c r="D18" s="19">
        <v>0.16667245848172599</v>
      </c>
      <c r="E18" s="19">
        <v>0.17265423674408401</v>
      </c>
      <c r="F18" s="19"/>
      <c r="G18" s="19">
        <v>0.21740914973810599</v>
      </c>
      <c r="H18" s="19">
        <v>0.15915378655738099</v>
      </c>
      <c r="I18" s="19">
        <v>0.120048856937643</v>
      </c>
      <c r="J18" s="19">
        <v>0.18650669769047901</v>
      </c>
      <c r="K18" s="19"/>
      <c r="L18" s="19">
        <v>0.135837036491539</v>
      </c>
      <c r="M18" s="19">
        <v>0.154864487917411</v>
      </c>
      <c r="N18" s="19">
        <v>0.19278707943510601</v>
      </c>
      <c r="O18" s="19">
        <v>0.20404932363384901</v>
      </c>
      <c r="P18" s="19"/>
      <c r="Q18" s="19">
        <v>0.14575275420202899</v>
      </c>
      <c r="R18" s="19">
        <v>0.16943064896114801</v>
      </c>
      <c r="S18" s="19">
        <v>0.17931264704625299</v>
      </c>
      <c r="T18" s="19">
        <v>0.18382652815387299</v>
      </c>
      <c r="U18" s="19">
        <v>0.18257862268293501</v>
      </c>
      <c r="V18" s="19">
        <v>0.20105134134629801</v>
      </c>
      <c r="W18" s="19">
        <v>0.16230880270387199</v>
      </c>
      <c r="X18" s="19">
        <v>0.14398348234726099</v>
      </c>
      <c r="Y18" s="19">
        <v>0.167267193277192</v>
      </c>
      <c r="Z18" s="19"/>
      <c r="AA18" s="19">
        <v>0.46460792962396302</v>
      </c>
      <c r="AB18" s="19">
        <v>0.17645212669472701</v>
      </c>
      <c r="AC18" s="19">
        <v>0.12391316965383101</v>
      </c>
      <c r="AD18" s="19">
        <v>0.24082162458121001</v>
      </c>
      <c r="AE18" s="19">
        <v>0.18181093544615601</v>
      </c>
      <c r="AF18" s="19">
        <v>0.16054364678318001</v>
      </c>
      <c r="AG18" s="19">
        <v>0.18511163978345499</v>
      </c>
      <c r="AH18" s="19">
        <v>0.162712515317194</v>
      </c>
      <c r="AI18" s="19">
        <v>0.200994568838157</v>
      </c>
      <c r="AJ18" s="19">
        <v>0.14882859947486199</v>
      </c>
      <c r="AK18" s="19">
        <v>0.14038536050268</v>
      </c>
      <c r="AL18" s="19">
        <v>0.13012956007106599</v>
      </c>
      <c r="AM18" s="19">
        <v>0.14245661808287699</v>
      </c>
      <c r="AN18" s="19">
        <v>7.4528364531849106E-2</v>
      </c>
      <c r="AO18" s="19">
        <v>0.16249379821972701</v>
      </c>
      <c r="AP18" s="19">
        <v>6.7862049999236507E-2</v>
      </c>
      <c r="AQ18" s="19"/>
      <c r="AR18" s="19">
        <v>0.169220734980466</v>
      </c>
      <c r="AS18" s="19">
        <v>0.17424385423480701</v>
      </c>
      <c r="AT18" s="19"/>
      <c r="AU18" s="19">
        <v>0.145234980951334</v>
      </c>
      <c r="AV18" s="19">
        <v>0.179060842832346</v>
      </c>
      <c r="AW18" s="19"/>
      <c r="AX18" s="19">
        <v>0.185578751938412</v>
      </c>
      <c r="AY18" s="19">
        <v>0.16302731610280599</v>
      </c>
      <c r="AZ18" s="19"/>
      <c r="BA18" s="19">
        <v>0.155647784610739</v>
      </c>
      <c r="BB18" s="19">
        <v>0.15794823094035099</v>
      </c>
      <c r="BC18" s="19">
        <v>0.21571060593993199</v>
      </c>
      <c r="BD18" s="19"/>
      <c r="BE18" s="19">
        <v>0.141407681957611</v>
      </c>
      <c r="BF18" s="19">
        <v>0.21364840962241999</v>
      </c>
      <c r="BG18" s="19">
        <v>0.24699907284177899</v>
      </c>
    </row>
    <row r="19" spans="2:59" x14ac:dyDescent="0.3">
      <c r="B19" s="16"/>
    </row>
    <row r="20" spans="2:59" x14ac:dyDescent="0.3">
      <c r="B20" t="s">
        <v>87</v>
      </c>
    </row>
    <row r="21" spans="2:59" x14ac:dyDescent="0.3">
      <c r="B21" t="s">
        <v>88</v>
      </c>
    </row>
    <row r="23" spans="2:59" x14ac:dyDescent="0.3">
      <c r="B23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7" width="20.77734375" customWidth="1"/>
  </cols>
  <sheetData>
    <row r="2" spans="2:7" ht="40.049999999999997" customHeight="1" x14ac:dyDescent="0.3">
      <c r="D2" s="30" t="s">
        <v>179</v>
      </c>
      <c r="E2" s="26"/>
      <c r="F2" s="26"/>
      <c r="G2" s="26"/>
    </row>
    <row r="6" spans="2:7" ht="49.95" customHeight="1" x14ac:dyDescent="0.3">
      <c r="B6" s="20" t="s">
        <v>12</v>
      </c>
      <c r="C6" s="20" t="s">
        <v>167</v>
      </c>
      <c r="D6" s="20" t="s">
        <v>168</v>
      </c>
      <c r="E6" s="20" t="s">
        <v>169</v>
      </c>
      <c r="F6" s="20" t="s">
        <v>170</v>
      </c>
    </row>
    <row r="7" spans="2:7" x14ac:dyDescent="0.3">
      <c r="B7" s="18" t="s">
        <v>171</v>
      </c>
      <c r="C7" s="17">
        <v>0.29958091173846302</v>
      </c>
      <c r="D7" s="17">
        <v>0.114138153193896</v>
      </c>
      <c r="E7" s="17">
        <v>0.14799248994624001</v>
      </c>
      <c r="F7" s="17">
        <v>0.13223376277120799</v>
      </c>
    </row>
    <row r="8" spans="2:7" x14ac:dyDescent="0.3">
      <c r="B8" s="18" t="s">
        <v>172</v>
      </c>
      <c r="C8" s="17">
        <v>0.413200460856186</v>
      </c>
      <c r="D8" s="17">
        <v>0.21007630179815601</v>
      </c>
      <c r="E8" s="17">
        <v>0.20969430184473101</v>
      </c>
      <c r="F8" s="17">
        <v>0.173107676324883</v>
      </c>
    </row>
    <row r="9" spans="2:7" x14ac:dyDescent="0.3">
      <c r="B9" s="18" t="s">
        <v>173</v>
      </c>
      <c r="C9" s="17">
        <v>0.16116086156830201</v>
      </c>
      <c r="D9" s="17">
        <v>0.24776982542994699</v>
      </c>
      <c r="E9" s="17">
        <v>0.26821882479446901</v>
      </c>
      <c r="F9" s="17">
        <v>0.227594004270323</v>
      </c>
    </row>
    <row r="10" spans="2:7" x14ac:dyDescent="0.3">
      <c r="B10" s="18" t="s">
        <v>174</v>
      </c>
      <c r="C10" s="17">
        <v>3.4497482375791103E-2</v>
      </c>
      <c r="D10" s="17">
        <v>0.141554173167073</v>
      </c>
      <c r="E10" s="17">
        <v>0.182266222630101</v>
      </c>
      <c r="F10" s="17">
        <v>0.199574694129734</v>
      </c>
    </row>
    <row r="11" spans="2:7" x14ac:dyDescent="0.3">
      <c r="B11" s="18" t="s">
        <v>175</v>
      </c>
      <c r="C11" s="17">
        <v>1.55560948435059E-2</v>
      </c>
      <c r="D11" s="17">
        <v>8.1921715684926996E-2</v>
      </c>
      <c r="E11" s="17">
        <v>6.9655397369676395E-2</v>
      </c>
      <c r="F11" s="17">
        <v>0.12506341598781301</v>
      </c>
    </row>
    <row r="12" spans="2:7" x14ac:dyDescent="0.3">
      <c r="B12" s="18" t="s">
        <v>83</v>
      </c>
      <c r="C12" s="17">
        <v>7.6004188617751406E-2</v>
      </c>
      <c r="D12" s="17">
        <v>0.20453983072600099</v>
      </c>
      <c r="E12" s="17">
        <v>0.122172763414782</v>
      </c>
      <c r="F12" s="17">
        <v>0.142426446516039</v>
      </c>
    </row>
    <row r="13" spans="2:7" x14ac:dyDescent="0.3">
      <c r="B13" s="23" t="s">
        <v>176</v>
      </c>
      <c r="C13" s="21">
        <v>0.71278137259464902</v>
      </c>
      <c r="D13" s="21">
        <v>0.32421445499205198</v>
      </c>
      <c r="E13" s="21">
        <v>0.35768679179097101</v>
      </c>
      <c r="F13" s="21">
        <v>0.30534143909609102</v>
      </c>
    </row>
    <row r="14" spans="2:7" x14ac:dyDescent="0.3">
      <c r="B14" s="23" t="s">
        <v>177</v>
      </c>
      <c r="C14" s="21">
        <v>5.0053577219296999E-2</v>
      </c>
      <c r="D14" s="21">
        <v>0.22347588885200001</v>
      </c>
      <c r="E14" s="21">
        <v>0.25192161999977702</v>
      </c>
      <c r="F14" s="21">
        <v>0.32463811011754701</v>
      </c>
    </row>
    <row r="15" spans="2:7" x14ac:dyDescent="0.3">
      <c r="B15" s="23" t="s">
        <v>178</v>
      </c>
      <c r="C15" s="22">
        <v>0.66272779537535198</v>
      </c>
      <c r="D15" s="22">
        <v>0.100738566140052</v>
      </c>
      <c r="E15" s="22">
        <v>0.105765171791194</v>
      </c>
      <c r="F15" s="22">
        <v>-1.9296671021455901E-2</v>
      </c>
    </row>
    <row r="16" spans="2:7" x14ac:dyDescent="0.3">
      <c r="B16" s="16"/>
      <c r="C16" s="16"/>
      <c r="D16" s="16"/>
      <c r="E16" s="16"/>
      <c r="F16" s="16"/>
    </row>
    <row r="17" spans="2:2" x14ac:dyDescent="0.3">
      <c r="B17" t="s">
        <v>87</v>
      </c>
    </row>
    <row r="18" spans="2:2" x14ac:dyDescent="0.3">
      <c r="B18" t="s">
        <v>88</v>
      </c>
    </row>
    <row r="22" spans="2:2" x14ac:dyDescent="0.3">
      <c r="B22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0.13223376277120799</v>
      </c>
      <c r="D9" s="17">
        <v>0.13450726724342499</v>
      </c>
      <c r="E9" s="17">
        <v>0.13049470182583101</v>
      </c>
      <c r="F9" s="17"/>
      <c r="G9" s="17">
        <v>0.14416305775277899</v>
      </c>
      <c r="H9" s="17">
        <v>0.156450903888046</v>
      </c>
      <c r="I9" s="17">
        <v>0.11302141476779499</v>
      </c>
      <c r="J9" s="17">
        <v>0.11356355388686</v>
      </c>
      <c r="K9" s="17"/>
      <c r="L9" s="17">
        <v>0.21564556897756801</v>
      </c>
      <c r="M9" s="17">
        <v>0.12617668976778501</v>
      </c>
      <c r="N9" s="17">
        <v>8.2706280408466795E-2</v>
      </c>
      <c r="O9" s="17">
        <v>9.24517294630606E-2</v>
      </c>
      <c r="P9" s="17"/>
      <c r="Q9" s="17">
        <v>0.277148762922027</v>
      </c>
      <c r="R9" s="17">
        <v>7.2543948840920802E-2</v>
      </c>
      <c r="S9" s="17">
        <v>5.1564438245813499E-2</v>
      </c>
      <c r="T9" s="17">
        <v>0.114689706438489</v>
      </c>
      <c r="U9" s="17">
        <v>5.6441894694141397E-2</v>
      </c>
      <c r="V9" s="17">
        <v>0.123763656482431</v>
      </c>
      <c r="W9" s="17">
        <v>0.181005295415435</v>
      </c>
      <c r="X9" s="17">
        <v>0.105671890360394</v>
      </c>
      <c r="Y9" s="17">
        <v>0.13649457757903799</v>
      </c>
      <c r="Z9" s="17"/>
      <c r="AA9" s="17">
        <v>4.32690433696932E-2</v>
      </c>
      <c r="AB9" s="17">
        <v>5.2675319619513702E-2</v>
      </c>
      <c r="AC9" s="17">
        <v>0.12908195931517799</v>
      </c>
      <c r="AD9" s="17">
        <v>0.11069903684407401</v>
      </c>
      <c r="AE9" s="17">
        <v>0.10701759974854599</v>
      </c>
      <c r="AF9" s="17">
        <v>2.2782375687388799E-2</v>
      </c>
      <c r="AG9" s="17">
        <v>9.4479463540322994E-2</v>
      </c>
      <c r="AH9" s="17">
        <v>0.10532582085150601</v>
      </c>
      <c r="AI9" s="17">
        <v>8.8924119932224294E-2</v>
      </c>
      <c r="AJ9" s="17">
        <v>0.14660146330062099</v>
      </c>
      <c r="AK9" s="17">
        <v>0.14019975141199101</v>
      </c>
      <c r="AL9" s="17">
        <v>0.16754972036073801</v>
      </c>
      <c r="AM9" s="17">
        <v>0.146092421402685</v>
      </c>
      <c r="AN9" s="17">
        <v>0.195243396937961</v>
      </c>
      <c r="AO9" s="17">
        <v>9.7341322353708806E-2</v>
      </c>
      <c r="AP9" s="17">
        <v>0.40968129567917899</v>
      </c>
      <c r="AQ9" s="17"/>
      <c r="AR9" s="17">
        <v>8.4233529107195906E-2</v>
      </c>
      <c r="AS9" s="17">
        <v>0.30638954657644601</v>
      </c>
      <c r="AT9" s="17"/>
      <c r="AU9" s="17">
        <v>0.21397334453226</v>
      </c>
      <c r="AV9" s="17">
        <v>9.6403581546066E-2</v>
      </c>
      <c r="AW9" s="17"/>
      <c r="AX9" s="17">
        <v>0.117578476838922</v>
      </c>
      <c r="AY9" s="17">
        <v>0.137002845502805</v>
      </c>
      <c r="AZ9" s="17"/>
      <c r="BA9" s="17">
        <v>0.194842460275788</v>
      </c>
      <c r="BB9" s="17">
        <v>0.103278931836447</v>
      </c>
      <c r="BC9" s="17">
        <v>7.1701711341473198E-2</v>
      </c>
      <c r="BD9" s="17"/>
      <c r="BE9" s="17">
        <v>0.173908656631757</v>
      </c>
      <c r="BF9" s="17">
        <v>6.5438019500224903E-2</v>
      </c>
      <c r="BG9" s="17">
        <v>3.3661132479916402E-2</v>
      </c>
    </row>
    <row r="10" spans="2:59" x14ac:dyDescent="0.3">
      <c r="B10" s="18" t="s">
        <v>172</v>
      </c>
      <c r="C10" s="17">
        <v>0.173107676324883</v>
      </c>
      <c r="D10" s="17">
        <v>0.18466702710975699</v>
      </c>
      <c r="E10" s="17">
        <v>0.162270046251797</v>
      </c>
      <c r="F10" s="17"/>
      <c r="G10" s="17">
        <v>0.18023169974777201</v>
      </c>
      <c r="H10" s="17">
        <v>0.157100023659382</v>
      </c>
      <c r="I10" s="17">
        <v>0.17563426860119399</v>
      </c>
      <c r="J10" s="17">
        <v>0.181764736223472</v>
      </c>
      <c r="K10" s="17"/>
      <c r="L10" s="17">
        <v>0.224023364764319</v>
      </c>
      <c r="M10" s="17">
        <v>0.171984053033406</v>
      </c>
      <c r="N10" s="17">
        <v>0.161473456930319</v>
      </c>
      <c r="O10" s="17">
        <v>0.12997121358358901</v>
      </c>
      <c r="P10" s="17"/>
      <c r="Q10" s="17">
        <v>0.23840386276636999</v>
      </c>
      <c r="R10" s="17">
        <v>0.16180837302571599</v>
      </c>
      <c r="S10" s="17">
        <v>0.17713136367891</v>
      </c>
      <c r="T10" s="17">
        <v>0.14372987528803599</v>
      </c>
      <c r="U10" s="17">
        <v>0.18200781730972901</v>
      </c>
      <c r="V10" s="17">
        <v>0.15137817139452101</v>
      </c>
      <c r="W10" s="17">
        <v>0.13120981879364499</v>
      </c>
      <c r="X10" s="17">
        <v>0.19264833569247899</v>
      </c>
      <c r="Y10" s="17">
        <v>0.163936428022115</v>
      </c>
      <c r="Z10" s="17"/>
      <c r="AA10" s="17">
        <v>0.105949714075552</v>
      </c>
      <c r="AB10" s="17">
        <v>0.23178996373694399</v>
      </c>
      <c r="AC10" s="17">
        <v>0.129899437736026</v>
      </c>
      <c r="AD10" s="17">
        <v>0.124494180080974</v>
      </c>
      <c r="AE10" s="17">
        <v>0.122617651856465</v>
      </c>
      <c r="AF10" s="17">
        <v>0.168081920350141</v>
      </c>
      <c r="AG10" s="17">
        <v>0.15993842163126001</v>
      </c>
      <c r="AH10" s="17">
        <v>0.126271280281121</v>
      </c>
      <c r="AI10" s="17">
        <v>0.185276750374605</v>
      </c>
      <c r="AJ10" s="17">
        <v>0.15574521951566</v>
      </c>
      <c r="AK10" s="17">
        <v>0.16364828661460401</v>
      </c>
      <c r="AL10" s="17">
        <v>0.19067654874233</v>
      </c>
      <c r="AM10" s="17">
        <v>0.18447036630828401</v>
      </c>
      <c r="AN10" s="17">
        <v>0.218532093480308</v>
      </c>
      <c r="AO10" s="17">
        <v>0.21943326639100399</v>
      </c>
      <c r="AP10" s="17">
        <v>0.28934662506902198</v>
      </c>
      <c r="AQ10" s="17"/>
      <c r="AR10" s="17">
        <v>0.148066890211559</v>
      </c>
      <c r="AS10" s="17">
        <v>0.26396135347968303</v>
      </c>
      <c r="AT10" s="17"/>
      <c r="AU10" s="17">
        <v>0.22467535916481099</v>
      </c>
      <c r="AV10" s="17">
        <v>0.150774999664745</v>
      </c>
      <c r="AW10" s="17"/>
      <c r="AX10" s="17">
        <v>0.18050691477553699</v>
      </c>
      <c r="AY10" s="17">
        <v>0.172553042482048</v>
      </c>
      <c r="AZ10" s="17"/>
      <c r="BA10" s="17">
        <v>0.22593059256137099</v>
      </c>
      <c r="BB10" s="17">
        <v>0.14439193706768999</v>
      </c>
      <c r="BC10" s="17">
        <v>0.12903274555602201</v>
      </c>
      <c r="BD10" s="17"/>
      <c r="BE10" s="17">
        <v>0.20939086548736499</v>
      </c>
      <c r="BF10" s="17">
        <v>0.118431273865079</v>
      </c>
      <c r="BG10" s="17">
        <v>7.7539849937678998E-2</v>
      </c>
    </row>
    <row r="11" spans="2:59" x14ac:dyDescent="0.3">
      <c r="B11" s="18" t="s">
        <v>173</v>
      </c>
      <c r="C11" s="17">
        <v>0.227594004270323</v>
      </c>
      <c r="D11" s="17">
        <v>0.22010628861530299</v>
      </c>
      <c r="E11" s="17">
        <v>0.23597224997133801</v>
      </c>
      <c r="F11" s="17"/>
      <c r="G11" s="17">
        <v>0.17854420911990601</v>
      </c>
      <c r="H11" s="17">
        <v>0.227815828698892</v>
      </c>
      <c r="I11" s="17">
        <v>0.26315846477434301</v>
      </c>
      <c r="J11" s="17">
        <v>0.239278423747395</v>
      </c>
      <c r="K11" s="17"/>
      <c r="L11" s="17">
        <v>0.22565469763759699</v>
      </c>
      <c r="M11" s="17">
        <v>0.20876156664034501</v>
      </c>
      <c r="N11" s="17">
        <v>0.24361852578489701</v>
      </c>
      <c r="O11" s="17">
        <v>0.23358625615603401</v>
      </c>
      <c r="P11" s="17"/>
      <c r="Q11" s="17">
        <v>0.19428885396378601</v>
      </c>
      <c r="R11" s="17">
        <v>0.230842895953217</v>
      </c>
      <c r="S11" s="17">
        <v>0.18915292900357</v>
      </c>
      <c r="T11" s="17">
        <v>0.224420522330609</v>
      </c>
      <c r="U11" s="17">
        <v>0.25803595798522</v>
      </c>
      <c r="V11" s="17">
        <v>0.27469245041811302</v>
      </c>
      <c r="W11" s="17">
        <v>0.21043181200771899</v>
      </c>
      <c r="X11" s="17">
        <v>0.272696921096795</v>
      </c>
      <c r="Y11" s="17">
        <v>0.235260730421266</v>
      </c>
      <c r="Z11" s="17"/>
      <c r="AA11" s="17">
        <v>0.32771825393774601</v>
      </c>
      <c r="AB11" s="17">
        <v>0.20662585129681699</v>
      </c>
      <c r="AC11" s="17">
        <v>0.30197449440344498</v>
      </c>
      <c r="AD11" s="17">
        <v>0.23596185971150099</v>
      </c>
      <c r="AE11" s="17">
        <v>0.26236978733141397</v>
      </c>
      <c r="AF11" s="17">
        <v>0.22351140148203999</v>
      </c>
      <c r="AG11" s="17">
        <v>0.22448909566435299</v>
      </c>
      <c r="AH11" s="17">
        <v>0.20274105140804499</v>
      </c>
      <c r="AI11" s="17">
        <v>0.183512347493059</v>
      </c>
      <c r="AJ11" s="17">
        <v>0.209841365645202</v>
      </c>
      <c r="AK11" s="17">
        <v>0.21598879007039401</v>
      </c>
      <c r="AL11" s="17">
        <v>0.17379262111426799</v>
      </c>
      <c r="AM11" s="17">
        <v>0.28803472085312098</v>
      </c>
      <c r="AN11" s="17">
        <v>0.19887077244029</v>
      </c>
      <c r="AO11" s="17">
        <v>0.297773757193176</v>
      </c>
      <c r="AP11" s="17">
        <v>0.18448984945872501</v>
      </c>
      <c r="AQ11" s="17"/>
      <c r="AR11" s="17">
        <v>0.239171824400018</v>
      </c>
      <c r="AS11" s="17">
        <v>0.185587035021862</v>
      </c>
      <c r="AT11" s="17"/>
      <c r="AU11" s="17">
        <v>0.20526165585105799</v>
      </c>
      <c r="AV11" s="17">
        <v>0.236203304532005</v>
      </c>
      <c r="AW11" s="17"/>
      <c r="AX11" s="17">
        <v>0.20409339661349299</v>
      </c>
      <c r="AY11" s="17">
        <v>0.23583203316380999</v>
      </c>
      <c r="AZ11" s="17"/>
      <c r="BA11" s="17">
        <v>0.21334813237269101</v>
      </c>
      <c r="BB11" s="17">
        <v>0.24518350640897099</v>
      </c>
      <c r="BC11" s="17">
        <v>0.223412827182428</v>
      </c>
      <c r="BD11" s="17"/>
      <c r="BE11" s="17">
        <v>0.24183316724311199</v>
      </c>
      <c r="BF11" s="17">
        <v>0.21502070003006099</v>
      </c>
      <c r="BG11" s="17">
        <v>0.16518571372055399</v>
      </c>
    </row>
    <row r="12" spans="2:59" x14ac:dyDescent="0.3">
      <c r="B12" s="18" t="s">
        <v>174</v>
      </c>
      <c r="C12" s="17">
        <v>0.199574694129734</v>
      </c>
      <c r="D12" s="17">
        <v>0.19863671682356401</v>
      </c>
      <c r="E12" s="17">
        <v>0.20017256715804499</v>
      </c>
      <c r="F12" s="17"/>
      <c r="G12" s="17">
        <v>0.17221246995238301</v>
      </c>
      <c r="H12" s="17">
        <v>0.218498661365957</v>
      </c>
      <c r="I12" s="17">
        <v>0.20105632948295199</v>
      </c>
      <c r="J12" s="17">
        <v>0.20618996691008601</v>
      </c>
      <c r="K12" s="17"/>
      <c r="L12" s="17">
        <v>0.16590778456313601</v>
      </c>
      <c r="M12" s="17">
        <v>0.22506806061969101</v>
      </c>
      <c r="N12" s="17">
        <v>0.222572243946732</v>
      </c>
      <c r="O12" s="17">
        <v>0.189566813775252</v>
      </c>
      <c r="P12" s="17"/>
      <c r="Q12" s="17">
        <v>0.13706999941135201</v>
      </c>
      <c r="R12" s="17">
        <v>0.245525490671504</v>
      </c>
      <c r="S12" s="17">
        <v>0.239694829107645</v>
      </c>
      <c r="T12" s="17">
        <v>0.21948045258229401</v>
      </c>
      <c r="U12" s="17">
        <v>0.242059624138556</v>
      </c>
      <c r="V12" s="17">
        <v>0.19426084925946199</v>
      </c>
      <c r="W12" s="17">
        <v>0.16339083043701699</v>
      </c>
      <c r="X12" s="17">
        <v>0.122682875389233</v>
      </c>
      <c r="Y12" s="17">
        <v>0.20408077731480601</v>
      </c>
      <c r="Z12" s="17"/>
      <c r="AA12" s="17">
        <v>6.90705876487578E-2</v>
      </c>
      <c r="AB12" s="17">
        <v>0.30988645446152002</v>
      </c>
      <c r="AC12" s="17">
        <v>0.15105749856850301</v>
      </c>
      <c r="AD12" s="17">
        <v>0.18928835781464401</v>
      </c>
      <c r="AE12" s="17">
        <v>0.19625297175915099</v>
      </c>
      <c r="AF12" s="17">
        <v>0.22018591485536701</v>
      </c>
      <c r="AG12" s="17">
        <v>0.19106865574491599</v>
      </c>
      <c r="AH12" s="17">
        <v>0.19677661955041001</v>
      </c>
      <c r="AI12" s="17">
        <v>0.25670707457387698</v>
      </c>
      <c r="AJ12" s="17">
        <v>0.25617125751224301</v>
      </c>
      <c r="AK12" s="17">
        <v>0.22597818651262899</v>
      </c>
      <c r="AL12" s="17">
        <v>0.241324226844953</v>
      </c>
      <c r="AM12" s="17">
        <v>0.158088718128192</v>
      </c>
      <c r="AN12" s="17">
        <v>0.17139967465271</v>
      </c>
      <c r="AO12" s="17">
        <v>0.21305946750077401</v>
      </c>
      <c r="AP12" s="17">
        <v>5.9073497610141502E-2</v>
      </c>
      <c r="AQ12" s="17"/>
      <c r="AR12" s="17">
        <v>0.23054885257511301</v>
      </c>
      <c r="AS12" s="17">
        <v>8.71933903318933E-2</v>
      </c>
      <c r="AT12" s="17"/>
      <c r="AU12" s="17">
        <v>0.147330146051181</v>
      </c>
      <c r="AV12" s="17">
        <v>0.226085951467176</v>
      </c>
      <c r="AW12" s="17"/>
      <c r="AX12" s="17">
        <v>0.20192946051139399</v>
      </c>
      <c r="AY12" s="17">
        <v>0.193553809789281</v>
      </c>
      <c r="AZ12" s="17"/>
      <c r="BA12" s="17">
        <v>0.158368218603606</v>
      </c>
      <c r="BB12" s="17">
        <v>0.23054685627537999</v>
      </c>
      <c r="BC12" s="17">
        <v>0.219967995830298</v>
      </c>
      <c r="BD12" s="17"/>
      <c r="BE12" s="17">
        <v>0.18088886734635101</v>
      </c>
      <c r="BF12" s="17">
        <v>0.23383846387103899</v>
      </c>
      <c r="BG12" s="17">
        <v>0.231677981242977</v>
      </c>
    </row>
    <row r="13" spans="2:59" x14ac:dyDescent="0.3">
      <c r="B13" s="18" t="s">
        <v>175</v>
      </c>
      <c r="C13" s="17">
        <v>0.12506341598781301</v>
      </c>
      <c r="D13" s="17">
        <v>0.117806948842967</v>
      </c>
      <c r="E13" s="17">
        <v>0.13175795446278299</v>
      </c>
      <c r="F13" s="17"/>
      <c r="G13" s="17">
        <v>0.114640711436979</v>
      </c>
      <c r="H13" s="17">
        <v>0.11317880578363999</v>
      </c>
      <c r="I13" s="17">
        <v>0.13470277107456499</v>
      </c>
      <c r="J13" s="17">
        <v>0.13871973318820299</v>
      </c>
      <c r="K13" s="17"/>
      <c r="L13" s="17">
        <v>7.0238062960458897E-2</v>
      </c>
      <c r="M13" s="17">
        <v>0.12621909853559701</v>
      </c>
      <c r="N13" s="17">
        <v>0.12851871826286301</v>
      </c>
      <c r="O13" s="17">
        <v>0.18017500889663299</v>
      </c>
      <c r="P13" s="17"/>
      <c r="Q13" s="17">
        <v>5.69307473771693E-2</v>
      </c>
      <c r="R13" s="17">
        <v>0.138016722283303</v>
      </c>
      <c r="S13" s="17">
        <v>0.21475567564937201</v>
      </c>
      <c r="T13" s="17">
        <v>0.163716678303441</v>
      </c>
      <c r="U13" s="17">
        <v>0.111858261822293</v>
      </c>
      <c r="V13" s="17">
        <v>8.7016145551305199E-2</v>
      </c>
      <c r="W13" s="17">
        <v>0.11187616562517901</v>
      </c>
      <c r="X13" s="17">
        <v>0.154230936700403</v>
      </c>
      <c r="Y13" s="17">
        <v>0.128343831523893</v>
      </c>
      <c r="Z13" s="17"/>
      <c r="AA13" s="17">
        <v>9.7643323731957707E-2</v>
      </c>
      <c r="AB13" s="17">
        <v>6.7124624340007294E-2</v>
      </c>
      <c r="AC13" s="17">
        <v>0.12827511023406499</v>
      </c>
      <c r="AD13" s="17">
        <v>0.182449515063412</v>
      </c>
      <c r="AE13" s="17">
        <v>0.176124590346798</v>
      </c>
      <c r="AF13" s="17">
        <v>0.19057859114370901</v>
      </c>
      <c r="AG13" s="17">
        <v>0.174541396326929</v>
      </c>
      <c r="AH13" s="17">
        <v>0.167933410804321</v>
      </c>
      <c r="AI13" s="17">
        <v>0.16167287096632399</v>
      </c>
      <c r="AJ13" s="17">
        <v>8.9618311218249203E-2</v>
      </c>
      <c r="AK13" s="17">
        <v>9.6732633361620801E-2</v>
      </c>
      <c r="AL13" s="17">
        <v>8.3553220617700305E-2</v>
      </c>
      <c r="AM13" s="17">
        <v>7.5407468171454203E-2</v>
      </c>
      <c r="AN13" s="17">
        <v>0.127906317758331</v>
      </c>
      <c r="AO13" s="17">
        <v>7.5752739927264695E-2</v>
      </c>
      <c r="AP13" s="17">
        <v>8.4187623837132502E-3</v>
      </c>
      <c r="AQ13" s="17"/>
      <c r="AR13" s="17">
        <v>0.144165975946455</v>
      </c>
      <c r="AS13" s="17">
        <v>5.5754976250401302E-2</v>
      </c>
      <c r="AT13" s="17"/>
      <c r="AU13" s="17">
        <v>0.102984754093561</v>
      </c>
      <c r="AV13" s="17">
        <v>0.13510856967183399</v>
      </c>
      <c r="AW13" s="17"/>
      <c r="AX13" s="17">
        <v>0.147858140817548</v>
      </c>
      <c r="AY13" s="17">
        <v>0.118902398356105</v>
      </c>
      <c r="AZ13" s="17"/>
      <c r="BA13" s="17">
        <v>8.1940272419921495E-2</v>
      </c>
      <c r="BB13" s="17">
        <v>0.14198909952764899</v>
      </c>
      <c r="BC13" s="17">
        <v>0.171681125056937</v>
      </c>
      <c r="BD13" s="17"/>
      <c r="BE13" s="17">
        <v>7.1455540763183903E-2</v>
      </c>
      <c r="BF13" s="17">
        <v>0.18271184213118699</v>
      </c>
      <c r="BG13" s="17">
        <v>0.33111332511287001</v>
      </c>
    </row>
    <row r="14" spans="2:59" x14ac:dyDescent="0.3">
      <c r="B14" s="18" t="s">
        <v>83</v>
      </c>
      <c r="C14" s="17">
        <v>0.142426446516039</v>
      </c>
      <c r="D14" s="17">
        <v>0.144275751364984</v>
      </c>
      <c r="E14" s="17">
        <v>0.13933248033020601</v>
      </c>
      <c r="F14" s="17"/>
      <c r="G14" s="17">
        <v>0.21020785199018099</v>
      </c>
      <c r="H14" s="17">
        <v>0.126955776604082</v>
      </c>
      <c r="I14" s="17">
        <v>0.112426751299151</v>
      </c>
      <c r="J14" s="17">
        <v>0.120483586043983</v>
      </c>
      <c r="K14" s="17"/>
      <c r="L14" s="17">
        <v>9.8530521096920495E-2</v>
      </c>
      <c r="M14" s="17">
        <v>0.14179053140317599</v>
      </c>
      <c r="N14" s="17">
        <v>0.16111077466672299</v>
      </c>
      <c r="O14" s="17">
        <v>0.174248978125432</v>
      </c>
      <c r="P14" s="17"/>
      <c r="Q14" s="17">
        <v>9.6157773559295695E-2</v>
      </c>
      <c r="R14" s="17">
        <v>0.15126256922533901</v>
      </c>
      <c r="S14" s="17">
        <v>0.12770076431468999</v>
      </c>
      <c r="T14" s="17">
        <v>0.13396276505713001</v>
      </c>
      <c r="U14" s="17">
        <v>0.14959644405006001</v>
      </c>
      <c r="V14" s="17">
        <v>0.16888872689416801</v>
      </c>
      <c r="W14" s="17">
        <v>0.20208607772100601</v>
      </c>
      <c r="X14" s="17">
        <v>0.15206904076069599</v>
      </c>
      <c r="Y14" s="17">
        <v>0.13188365513888201</v>
      </c>
      <c r="Z14" s="17"/>
      <c r="AA14" s="17">
        <v>0.356349077236293</v>
      </c>
      <c r="AB14" s="17">
        <v>0.13189778654519799</v>
      </c>
      <c r="AC14" s="17">
        <v>0.15971149974278301</v>
      </c>
      <c r="AD14" s="17">
        <v>0.157107050485395</v>
      </c>
      <c r="AE14" s="17">
        <v>0.13561739895762701</v>
      </c>
      <c r="AF14" s="17">
        <v>0.174859796481355</v>
      </c>
      <c r="AG14" s="17">
        <v>0.15548296709222001</v>
      </c>
      <c r="AH14" s="17">
        <v>0.200951817104597</v>
      </c>
      <c r="AI14" s="17">
        <v>0.12390683665991099</v>
      </c>
      <c r="AJ14" s="17">
        <v>0.14202238280802601</v>
      </c>
      <c r="AK14" s="17">
        <v>0.15745235202876001</v>
      </c>
      <c r="AL14" s="17">
        <v>0.14310366232001201</v>
      </c>
      <c r="AM14" s="17">
        <v>0.14790630513626399</v>
      </c>
      <c r="AN14" s="17">
        <v>8.8047744730399599E-2</v>
      </c>
      <c r="AO14" s="17">
        <v>9.6639446634072604E-2</v>
      </c>
      <c r="AP14" s="17">
        <v>4.8989969799219102E-2</v>
      </c>
      <c r="AQ14" s="17"/>
      <c r="AR14" s="17">
        <v>0.15381292775965799</v>
      </c>
      <c r="AS14" s="17">
        <v>0.10111369833971499</v>
      </c>
      <c r="AT14" s="17"/>
      <c r="AU14" s="17">
        <v>0.105774740307128</v>
      </c>
      <c r="AV14" s="17">
        <v>0.155423593118174</v>
      </c>
      <c r="AW14" s="17"/>
      <c r="AX14" s="17">
        <v>0.14803361044310601</v>
      </c>
      <c r="AY14" s="17">
        <v>0.14215587070595101</v>
      </c>
      <c r="AZ14" s="17"/>
      <c r="BA14" s="17">
        <v>0.125570323766623</v>
      </c>
      <c r="BB14" s="17">
        <v>0.134609668883863</v>
      </c>
      <c r="BC14" s="17">
        <v>0.184203595032842</v>
      </c>
      <c r="BD14" s="17"/>
      <c r="BE14" s="17">
        <v>0.122522902528231</v>
      </c>
      <c r="BF14" s="17">
        <v>0.184559700602409</v>
      </c>
      <c r="BG14" s="17">
        <v>0.16082199750600301</v>
      </c>
    </row>
    <row r="15" spans="2:59" x14ac:dyDescent="0.3">
      <c r="B15" s="18" t="s">
        <v>176</v>
      </c>
      <c r="C15" s="21">
        <v>0.30534143909609102</v>
      </c>
      <c r="D15" s="21">
        <v>0.31917429435318201</v>
      </c>
      <c r="E15" s="21">
        <v>0.29276474807762698</v>
      </c>
      <c r="F15" s="21"/>
      <c r="G15" s="21">
        <v>0.32439475750055102</v>
      </c>
      <c r="H15" s="21">
        <v>0.31355092754742803</v>
      </c>
      <c r="I15" s="21">
        <v>0.288655683368989</v>
      </c>
      <c r="J15" s="21">
        <v>0.29532829011033301</v>
      </c>
      <c r="K15" s="21"/>
      <c r="L15" s="21">
        <v>0.43966893374188698</v>
      </c>
      <c r="M15" s="21">
        <v>0.29816074280119098</v>
      </c>
      <c r="N15" s="21">
        <v>0.24417973733878501</v>
      </c>
      <c r="O15" s="21">
        <v>0.22242294304665</v>
      </c>
      <c r="P15" s="21"/>
      <c r="Q15" s="21">
        <v>0.51555262568839699</v>
      </c>
      <c r="R15" s="21">
        <v>0.23435232186663699</v>
      </c>
      <c r="S15" s="21">
        <v>0.228695801924724</v>
      </c>
      <c r="T15" s="21">
        <v>0.25841958172652502</v>
      </c>
      <c r="U15" s="21">
        <v>0.23844971200387099</v>
      </c>
      <c r="V15" s="21">
        <v>0.27514182787695202</v>
      </c>
      <c r="W15" s="21">
        <v>0.31221511420907999</v>
      </c>
      <c r="X15" s="21">
        <v>0.29832022605287201</v>
      </c>
      <c r="Y15" s="21">
        <v>0.30043100560115299</v>
      </c>
      <c r="Z15" s="21"/>
      <c r="AA15" s="21">
        <v>0.14921875744524499</v>
      </c>
      <c r="AB15" s="21">
        <v>0.28446528335645699</v>
      </c>
      <c r="AC15" s="21">
        <v>0.25898139705120399</v>
      </c>
      <c r="AD15" s="21">
        <v>0.23519321692504799</v>
      </c>
      <c r="AE15" s="21">
        <v>0.22963525160501</v>
      </c>
      <c r="AF15" s="21">
        <v>0.19086429603753</v>
      </c>
      <c r="AG15" s="21">
        <v>0.25441788517158298</v>
      </c>
      <c r="AH15" s="21">
        <v>0.23159710113262699</v>
      </c>
      <c r="AI15" s="21">
        <v>0.27420087030682899</v>
      </c>
      <c r="AJ15" s="21">
        <v>0.30234668281628002</v>
      </c>
      <c r="AK15" s="21">
        <v>0.30384803802659599</v>
      </c>
      <c r="AL15" s="21">
        <v>0.35822626910306798</v>
      </c>
      <c r="AM15" s="21">
        <v>0.33056278771096897</v>
      </c>
      <c r="AN15" s="21">
        <v>0.41377549041827</v>
      </c>
      <c r="AO15" s="21">
        <v>0.31677458874471298</v>
      </c>
      <c r="AP15" s="21">
        <v>0.69902792074820097</v>
      </c>
      <c r="AQ15" s="21"/>
      <c r="AR15" s="21">
        <v>0.232300419318755</v>
      </c>
      <c r="AS15" s="21">
        <v>0.57035090005612898</v>
      </c>
      <c r="AT15" s="21"/>
      <c r="AU15" s="21">
        <v>0.43864870369707099</v>
      </c>
      <c r="AV15" s="21">
        <v>0.24717858121081099</v>
      </c>
      <c r="AW15" s="21"/>
      <c r="AX15" s="21">
        <v>0.29808539161445902</v>
      </c>
      <c r="AY15" s="21">
        <v>0.30955588798485301</v>
      </c>
      <c r="AZ15" s="21"/>
      <c r="BA15" s="21">
        <v>0.42077305283715899</v>
      </c>
      <c r="BB15" s="21">
        <v>0.247670868904137</v>
      </c>
      <c r="BC15" s="21">
        <v>0.200734456897495</v>
      </c>
      <c r="BD15" s="21"/>
      <c r="BE15" s="21">
        <v>0.38329952211912199</v>
      </c>
      <c r="BF15" s="21">
        <v>0.183869293365304</v>
      </c>
      <c r="BG15" s="21">
        <v>0.111200982417595</v>
      </c>
    </row>
    <row r="16" spans="2:59" x14ac:dyDescent="0.3">
      <c r="B16" s="18" t="s">
        <v>177</v>
      </c>
      <c r="C16" s="21">
        <v>0.32463811011754701</v>
      </c>
      <c r="D16" s="21">
        <v>0.31644366566653098</v>
      </c>
      <c r="E16" s="21">
        <v>0.33193052162082798</v>
      </c>
      <c r="F16" s="21"/>
      <c r="G16" s="21">
        <v>0.286853181389362</v>
      </c>
      <c r="H16" s="21">
        <v>0.331677467149598</v>
      </c>
      <c r="I16" s="21">
        <v>0.33575910055751601</v>
      </c>
      <c r="J16" s="21">
        <v>0.34490970009828897</v>
      </c>
      <c r="K16" s="21"/>
      <c r="L16" s="21">
        <v>0.23614584752359499</v>
      </c>
      <c r="M16" s="21">
        <v>0.35128715915528802</v>
      </c>
      <c r="N16" s="21">
        <v>0.35109096220959501</v>
      </c>
      <c r="O16" s="21">
        <v>0.36974182267188499</v>
      </c>
      <c r="P16" s="21"/>
      <c r="Q16" s="21">
        <v>0.194000746788522</v>
      </c>
      <c r="R16" s="21">
        <v>0.383542212954807</v>
      </c>
      <c r="S16" s="21">
        <v>0.45445050475701698</v>
      </c>
      <c r="T16" s="21">
        <v>0.38319713088573598</v>
      </c>
      <c r="U16" s="21">
        <v>0.353917885960849</v>
      </c>
      <c r="V16" s="21">
        <v>0.28127699481076701</v>
      </c>
      <c r="W16" s="21">
        <v>0.27526699606219601</v>
      </c>
      <c r="X16" s="21">
        <v>0.276913812089636</v>
      </c>
      <c r="Y16" s="21">
        <v>0.33242460883870001</v>
      </c>
      <c r="Z16" s="21"/>
      <c r="AA16" s="21">
        <v>0.16671391138071501</v>
      </c>
      <c r="AB16" s="21">
        <v>0.37701107880152701</v>
      </c>
      <c r="AC16" s="21">
        <v>0.27933260880256799</v>
      </c>
      <c r="AD16" s="21">
        <v>0.37173787287805599</v>
      </c>
      <c r="AE16" s="21">
        <v>0.37237756210594902</v>
      </c>
      <c r="AF16" s="21">
        <v>0.41076450599907599</v>
      </c>
      <c r="AG16" s="21">
        <v>0.36561005207184399</v>
      </c>
      <c r="AH16" s="21">
        <v>0.36471003035473099</v>
      </c>
      <c r="AI16" s="21">
        <v>0.41837994554020103</v>
      </c>
      <c r="AJ16" s="21">
        <v>0.34578956873049199</v>
      </c>
      <c r="AK16" s="21">
        <v>0.32271081987424999</v>
      </c>
      <c r="AL16" s="21">
        <v>0.32487744746265301</v>
      </c>
      <c r="AM16" s="21">
        <v>0.233496186299646</v>
      </c>
      <c r="AN16" s="21">
        <v>0.299305992411041</v>
      </c>
      <c r="AO16" s="21">
        <v>0.28881220742803798</v>
      </c>
      <c r="AP16" s="21">
        <v>6.7492259993854706E-2</v>
      </c>
      <c r="AQ16" s="21"/>
      <c r="AR16" s="21">
        <v>0.37471482852156901</v>
      </c>
      <c r="AS16" s="21">
        <v>0.14294836658229501</v>
      </c>
      <c r="AT16" s="21"/>
      <c r="AU16" s="21">
        <v>0.250314900144743</v>
      </c>
      <c r="AV16" s="21">
        <v>0.36119452113901002</v>
      </c>
      <c r="AW16" s="21"/>
      <c r="AX16" s="21">
        <v>0.34978760132894199</v>
      </c>
      <c r="AY16" s="21">
        <v>0.31245620814538599</v>
      </c>
      <c r="AZ16" s="21"/>
      <c r="BA16" s="21">
        <v>0.240308491023528</v>
      </c>
      <c r="BB16" s="21">
        <v>0.37253595580302901</v>
      </c>
      <c r="BC16" s="21">
        <v>0.39164912088723502</v>
      </c>
      <c r="BD16" s="21"/>
      <c r="BE16" s="21">
        <v>0.25234440810953501</v>
      </c>
      <c r="BF16" s="21">
        <v>0.41655030600222598</v>
      </c>
      <c r="BG16" s="21">
        <v>0.56279130635584695</v>
      </c>
    </row>
    <row r="17" spans="2:59" x14ac:dyDescent="0.3">
      <c r="B17" s="18" t="s">
        <v>178</v>
      </c>
      <c r="C17" s="22">
        <v>-1.9296671021455901E-2</v>
      </c>
      <c r="D17" s="22">
        <v>2.7306286866517998E-3</v>
      </c>
      <c r="E17" s="22">
        <v>-3.9165773543200597E-2</v>
      </c>
      <c r="F17" s="22"/>
      <c r="G17" s="22">
        <v>3.7541576111188898E-2</v>
      </c>
      <c r="H17" s="22">
        <v>-1.8126539602169499E-2</v>
      </c>
      <c r="I17" s="22">
        <v>-4.7103417188527397E-2</v>
      </c>
      <c r="J17" s="22">
        <v>-4.9581409987957001E-2</v>
      </c>
      <c r="K17" s="22"/>
      <c r="L17" s="22">
        <v>0.20352308621829299</v>
      </c>
      <c r="M17" s="22">
        <v>-5.31264163540969E-2</v>
      </c>
      <c r="N17" s="22">
        <v>-0.10691122487081001</v>
      </c>
      <c r="O17" s="22">
        <v>-0.14731887962523499</v>
      </c>
      <c r="P17" s="22"/>
      <c r="Q17" s="22">
        <v>0.32155187889987502</v>
      </c>
      <c r="R17" s="22">
        <v>-0.14918989108816999</v>
      </c>
      <c r="S17" s="22">
        <v>-0.22575470283229301</v>
      </c>
      <c r="T17" s="22">
        <v>-0.12477754915921099</v>
      </c>
      <c r="U17" s="22">
        <v>-0.115468173956979</v>
      </c>
      <c r="V17" s="22">
        <v>-6.1351669338154903E-3</v>
      </c>
      <c r="W17" s="22">
        <v>3.6948118146884298E-2</v>
      </c>
      <c r="X17" s="22">
        <v>2.1406413963236299E-2</v>
      </c>
      <c r="Y17" s="22">
        <v>-3.19936032375467E-2</v>
      </c>
      <c r="Z17" s="22"/>
      <c r="AA17" s="22">
        <v>-1.7495153935470398E-2</v>
      </c>
      <c r="AB17" s="22">
        <v>-9.2545795445069703E-2</v>
      </c>
      <c r="AC17" s="22">
        <v>-2.0351211751364499E-2</v>
      </c>
      <c r="AD17" s="22">
        <v>-0.13654465595300799</v>
      </c>
      <c r="AE17" s="22">
        <v>-0.142742310500938</v>
      </c>
      <c r="AF17" s="22">
        <v>-0.21990020996154599</v>
      </c>
      <c r="AG17" s="22">
        <v>-0.111192166900262</v>
      </c>
      <c r="AH17" s="22">
        <v>-0.13311292922210399</v>
      </c>
      <c r="AI17" s="22">
        <v>-0.14417907523337201</v>
      </c>
      <c r="AJ17" s="22">
        <v>-4.34428859142122E-2</v>
      </c>
      <c r="AK17" s="22">
        <v>-1.8862781847654699E-2</v>
      </c>
      <c r="AL17" s="22">
        <v>3.3348821640414798E-2</v>
      </c>
      <c r="AM17" s="22">
        <v>9.7066601411323103E-2</v>
      </c>
      <c r="AN17" s="22">
        <v>0.114469498007228</v>
      </c>
      <c r="AO17" s="22">
        <v>2.7962381316675101E-2</v>
      </c>
      <c r="AP17" s="22">
        <v>0.63153566075434597</v>
      </c>
      <c r="AQ17" s="22"/>
      <c r="AR17" s="22">
        <v>-0.14241440920281401</v>
      </c>
      <c r="AS17" s="22">
        <v>0.427402533473834</v>
      </c>
      <c r="AT17" s="22"/>
      <c r="AU17" s="22">
        <v>0.18833380355232801</v>
      </c>
      <c r="AV17" s="22">
        <v>-0.1140159399282</v>
      </c>
      <c r="AW17" s="22"/>
      <c r="AX17" s="22">
        <v>-5.1702209714482597E-2</v>
      </c>
      <c r="AY17" s="22">
        <v>-2.9003201605335401E-3</v>
      </c>
      <c r="AZ17" s="22"/>
      <c r="BA17" s="22">
        <v>0.18046456181363099</v>
      </c>
      <c r="BB17" s="22">
        <v>-0.124865086898892</v>
      </c>
      <c r="BC17" s="22">
        <v>-0.19091466398974</v>
      </c>
      <c r="BD17" s="22"/>
      <c r="BE17" s="22">
        <v>0.13095511400958701</v>
      </c>
      <c r="BF17" s="22">
        <v>-0.23268101263692201</v>
      </c>
      <c r="BG17" s="22">
        <v>-0.45159032393825099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0.14799248994624001</v>
      </c>
      <c r="D9" s="17">
        <v>0.145039868887824</v>
      </c>
      <c r="E9" s="17">
        <v>0.15053172901174899</v>
      </c>
      <c r="F9" s="17"/>
      <c r="G9" s="17">
        <v>0.153325428874829</v>
      </c>
      <c r="H9" s="17">
        <v>0.18810748099725699</v>
      </c>
      <c r="I9" s="17">
        <v>0.12337455656829099</v>
      </c>
      <c r="J9" s="17">
        <v>0.124689647747027</v>
      </c>
      <c r="K9" s="17"/>
      <c r="L9" s="17">
        <v>0.22222541218983299</v>
      </c>
      <c r="M9" s="17">
        <v>0.15790035051241999</v>
      </c>
      <c r="N9" s="17">
        <v>9.7453850099521899E-2</v>
      </c>
      <c r="O9" s="17">
        <v>0.102455028544956</v>
      </c>
      <c r="P9" s="17"/>
      <c r="Q9" s="17">
        <v>0.30012366817246999</v>
      </c>
      <c r="R9" s="17">
        <v>0.11792115887411</v>
      </c>
      <c r="S9" s="17">
        <v>9.06309450993147E-2</v>
      </c>
      <c r="T9" s="17">
        <v>0.107673018410369</v>
      </c>
      <c r="U9" s="17">
        <v>8.10277988185579E-2</v>
      </c>
      <c r="V9" s="17">
        <v>0.12329084164964201</v>
      </c>
      <c r="W9" s="17">
        <v>0.14481904010621799</v>
      </c>
      <c r="X9" s="17">
        <v>0.15860515807370401</v>
      </c>
      <c r="Y9" s="17">
        <v>0.140323712873269</v>
      </c>
      <c r="Z9" s="17"/>
      <c r="AA9" s="17">
        <v>0.15095362182423699</v>
      </c>
      <c r="AB9" s="17">
        <v>7.46300902118507E-2</v>
      </c>
      <c r="AC9" s="17">
        <v>0.13942074875542099</v>
      </c>
      <c r="AD9" s="17">
        <v>0.127319024954507</v>
      </c>
      <c r="AE9" s="17">
        <v>0.105775882136236</v>
      </c>
      <c r="AF9" s="17">
        <v>9.8207564420372595E-2</v>
      </c>
      <c r="AG9" s="17">
        <v>0.14968116706491699</v>
      </c>
      <c r="AH9" s="17">
        <v>0.14335316005908899</v>
      </c>
      <c r="AI9" s="17">
        <v>8.1462548920404595E-2</v>
      </c>
      <c r="AJ9" s="17">
        <v>0.12896442091256599</v>
      </c>
      <c r="AK9" s="17">
        <v>0.14732151565041299</v>
      </c>
      <c r="AL9" s="17">
        <v>0.177018465299185</v>
      </c>
      <c r="AM9" s="17">
        <v>0.146120686411884</v>
      </c>
      <c r="AN9" s="17">
        <v>0.116670042466231</v>
      </c>
      <c r="AO9" s="17">
        <v>0.178053954946886</v>
      </c>
      <c r="AP9" s="17">
        <v>0.37897355533551602</v>
      </c>
      <c r="AQ9" s="17"/>
      <c r="AR9" s="17">
        <v>0.1075583179008</v>
      </c>
      <c r="AS9" s="17">
        <v>0.29469687839526898</v>
      </c>
      <c r="AT9" s="17"/>
      <c r="AU9" s="17">
        <v>0.234822720103255</v>
      </c>
      <c r="AV9" s="17">
        <v>0.109003185675763</v>
      </c>
      <c r="AW9" s="17"/>
      <c r="AX9" s="17">
        <v>0.16574861044297101</v>
      </c>
      <c r="AY9" s="17">
        <v>0.14339334941617199</v>
      </c>
      <c r="AZ9" s="17"/>
      <c r="BA9" s="17">
        <v>0.230980331828019</v>
      </c>
      <c r="BB9" s="17">
        <v>0.102772095992122</v>
      </c>
      <c r="BC9" s="17">
        <v>7.8921748374727999E-2</v>
      </c>
      <c r="BD9" s="17"/>
      <c r="BE9" s="17">
        <v>0.18823015342404201</v>
      </c>
      <c r="BF9" s="17">
        <v>8.78747568488258E-2</v>
      </c>
      <c r="BG9" s="17">
        <v>4.0557354725657697E-2</v>
      </c>
    </row>
    <row r="10" spans="2:59" x14ac:dyDescent="0.3">
      <c r="B10" s="18" t="s">
        <v>172</v>
      </c>
      <c r="C10" s="17">
        <v>0.20969430184473101</v>
      </c>
      <c r="D10" s="17">
        <v>0.226942274833452</v>
      </c>
      <c r="E10" s="17">
        <v>0.19332893525252701</v>
      </c>
      <c r="F10" s="17"/>
      <c r="G10" s="17">
        <v>0.21306043006299599</v>
      </c>
      <c r="H10" s="17">
        <v>0.192009941382983</v>
      </c>
      <c r="I10" s="17">
        <v>0.22321510036085199</v>
      </c>
      <c r="J10" s="17">
        <v>0.21223577541417499</v>
      </c>
      <c r="K10" s="17"/>
      <c r="L10" s="17">
        <v>0.242936868255963</v>
      </c>
      <c r="M10" s="17">
        <v>0.179757980756376</v>
      </c>
      <c r="N10" s="17">
        <v>0.22432476615543301</v>
      </c>
      <c r="O10" s="17">
        <v>0.19247729655340801</v>
      </c>
      <c r="P10" s="17"/>
      <c r="Q10" s="17">
        <v>0.25195797842422402</v>
      </c>
      <c r="R10" s="17">
        <v>0.19103309078970099</v>
      </c>
      <c r="S10" s="17">
        <v>0.163427585642202</v>
      </c>
      <c r="T10" s="17">
        <v>0.19399137411755801</v>
      </c>
      <c r="U10" s="17">
        <v>0.26989128957845998</v>
      </c>
      <c r="V10" s="17">
        <v>0.19668877600705201</v>
      </c>
      <c r="W10" s="17">
        <v>0.200116527076941</v>
      </c>
      <c r="X10" s="17">
        <v>0.15732858930229501</v>
      </c>
      <c r="Y10" s="17">
        <v>0.22552555010037001</v>
      </c>
      <c r="Z10" s="17"/>
      <c r="AA10" s="17">
        <v>0.134651090241763</v>
      </c>
      <c r="AB10" s="17">
        <v>0.124779083605299</v>
      </c>
      <c r="AC10" s="17">
        <v>0.32784366717445901</v>
      </c>
      <c r="AD10" s="17">
        <v>0.124663006526837</v>
      </c>
      <c r="AE10" s="17">
        <v>0.21761090812074901</v>
      </c>
      <c r="AF10" s="17">
        <v>0.17379495558722799</v>
      </c>
      <c r="AG10" s="17">
        <v>0.25306718000774597</v>
      </c>
      <c r="AH10" s="17">
        <v>0.15509668362122001</v>
      </c>
      <c r="AI10" s="17">
        <v>0.19495516616415001</v>
      </c>
      <c r="AJ10" s="17">
        <v>0.212223204479174</v>
      </c>
      <c r="AK10" s="17">
        <v>0.26625823506959401</v>
      </c>
      <c r="AL10" s="17">
        <v>0.187480910105915</v>
      </c>
      <c r="AM10" s="17">
        <v>0.16653793235654801</v>
      </c>
      <c r="AN10" s="17">
        <v>0.19349234507923899</v>
      </c>
      <c r="AO10" s="17">
        <v>0.24413280086032399</v>
      </c>
      <c r="AP10" s="17">
        <v>0.28077786247495601</v>
      </c>
      <c r="AQ10" s="17"/>
      <c r="AR10" s="17">
        <v>0.19328010129547299</v>
      </c>
      <c r="AS10" s="17">
        <v>0.26924876114594998</v>
      </c>
      <c r="AT10" s="17"/>
      <c r="AU10" s="17">
        <v>0.25595091778243101</v>
      </c>
      <c r="AV10" s="17">
        <v>0.19141846605002399</v>
      </c>
      <c r="AW10" s="17"/>
      <c r="AX10" s="17">
        <v>0.23840525389541201</v>
      </c>
      <c r="AY10" s="17">
        <v>0.203546764172056</v>
      </c>
      <c r="AZ10" s="17"/>
      <c r="BA10" s="17">
        <v>0.22156917623085301</v>
      </c>
      <c r="BB10" s="17">
        <v>0.20244689588963699</v>
      </c>
      <c r="BC10" s="17">
        <v>0.20107853510595899</v>
      </c>
      <c r="BD10" s="17"/>
      <c r="BE10" s="17">
        <v>0.236063164393641</v>
      </c>
      <c r="BF10" s="17">
        <v>0.16974432463831701</v>
      </c>
      <c r="BG10" s="17">
        <v>0.14083959335989399</v>
      </c>
    </row>
    <row r="11" spans="2:59" x14ac:dyDescent="0.3">
      <c r="B11" s="18" t="s">
        <v>173</v>
      </c>
      <c r="C11" s="17">
        <v>0.26821882479446901</v>
      </c>
      <c r="D11" s="17">
        <v>0.27786278400620001</v>
      </c>
      <c r="E11" s="17">
        <v>0.25853638201099599</v>
      </c>
      <c r="F11" s="17"/>
      <c r="G11" s="17">
        <v>0.25147918933868402</v>
      </c>
      <c r="H11" s="17">
        <v>0.27567854248099299</v>
      </c>
      <c r="I11" s="17">
        <v>0.29592405543679701</v>
      </c>
      <c r="J11" s="17">
        <v>0.245846373606354</v>
      </c>
      <c r="K11" s="17"/>
      <c r="L11" s="17">
        <v>0.23888852997901799</v>
      </c>
      <c r="M11" s="17">
        <v>0.265746675358075</v>
      </c>
      <c r="N11" s="17">
        <v>0.30220963055978201</v>
      </c>
      <c r="O11" s="17">
        <v>0.27302750229661599</v>
      </c>
      <c r="P11" s="17"/>
      <c r="Q11" s="17">
        <v>0.210851510096175</v>
      </c>
      <c r="R11" s="17">
        <v>0.27558848762548799</v>
      </c>
      <c r="S11" s="17">
        <v>0.31393496371728702</v>
      </c>
      <c r="T11" s="17">
        <v>0.28759409417064802</v>
      </c>
      <c r="U11" s="17">
        <v>0.27960230797830599</v>
      </c>
      <c r="V11" s="17">
        <v>0.32197292742261902</v>
      </c>
      <c r="W11" s="17">
        <v>0.226573516588712</v>
      </c>
      <c r="X11" s="17">
        <v>0.28111918260823499</v>
      </c>
      <c r="Y11" s="17">
        <v>0.25581177996868998</v>
      </c>
      <c r="Z11" s="17"/>
      <c r="AA11" s="17">
        <v>0.325983389558754</v>
      </c>
      <c r="AB11" s="17">
        <v>0.36477091992091298</v>
      </c>
      <c r="AC11" s="17">
        <v>0.30610098166509597</v>
      </c>
      <c r="AD11" s="17">
        <v>0.28766384961151398</v>
      </c>
      <c r="AE11" s="17">
        <v>0.32249265434285601</v>
      </c>
      <c r="AF11" s="17">
        <v>0.25973233738184398</v>
      </c>
      <c r="AG11" s="17">
        <v>0.170246652548007</v>
      </c>
      <c r="AH11" s="17">
        <v>0.32148450576369803</v>
      </c>
      <c r="AI11" s="17">
        <v>0.31087041210098199</v>
      </c>
      <c r="AJ11" s="17">
        <v>0.21706213399117999</v>
      </c>
      <c r="AK11" s="17">
        <v>0.21537277825734499</v>
      </c>
      <c r="AL11" s="17">
        <v>0.27064461759483999</v>
      </c>
      <c r="AM11" s="17">
        <v>0.321658079556982</v>
      </c>
      <c r="AN11" s="17">
        <v>0.36119829395136499</v>
      </c>
      <c r="AO11" s="17">
        <v>0.21217763305144399</v>
      </c>
      <c r="AP11" s="17">
        <v>0.21362917708270099</v>
      </c>
      <c r="AQ11" s="17"/>
      <c r="AR11" s="17">
        <v>0.28565440404402698</v>
      </c>
      <c r="AS11" s="17">
        <v>0.20495857086404401</v>
      </c>
      <c r="AT11" s="17"/>
      <c r="AU11" s="17">
        <v>0.246074373553788</v>
      </c>
      <c r="AV11" s="17">
        <v>0.277749225739021</v>
      </c>
      <c r="AW11" s="17"/>
      <c r="AX11" s="17">
        <v>0.26862751676938801</v>
      </c>
      <c r="AY11" s="17">
        <v>0.268111227981361</v>
      </c>
      <c r="AZ11" s="17"/>
      <c r="BA11" s="17">
        <v>0.231432045198875</v>
      </c>
      <c r="BB11" s="17">
        <v>0.29010578440013002</v>
      </c>
      <c r="BC11" s="17">
        <v>0.295830682368867</v>
      </c>
      <c r="BD11" s="17"/>
      <c r="BE11" s="17">
        <v>0.25576280948367403</v>
      </c>
      <c r="BF11" s="17">
        <v>0.288258242478524</v>
      </c>
      <c r="BG11" s="17">
        <v>0.29747009232618798</v>
      </c>
    </row>
    <row r="12" spans="2:59" x14ac:dyDescent="0.3">
      <c r="B12" s="18" t="s">
        <v>174</v>
      </c>
      <c r="C12" s="17">
        <v>0.182266222630101</v>
      </c>
      <c r="D12" s="17">
        <v>0.167890481023864</v>
      </c>
      <c r="E12" s="17">
        <v>0.196290386442245</v>
      </c>
      <c r="F12" s="17"/>
      <c r="G12" s="17">
        <v>0.15997957879967001</v>
      </c>
      <c r="H12" s="17">
        <v>0.18296443045551899</v>
      </c>
      <c r="I12" s="17">
        <v>0.170476630117881</v>
      </c>
      <c r="J12" s="17">
        <v>0.21780806366105601</v>
      </c>
      <c r="K12" s="17"/>
      <c r="L12" s="17">
        <v>0.165945638181904</v>
      </c>
      <c r="M12" s="17">
        <v>0.20326623675201799</v>
      </c>
      <c r="N12" s="17">
        <v>0.16299307005890201</v>
      </c>
      <c r="O12" s="17">
        <v>0.19338670471462199</v>
      </c>
      <c r="P12" s="17"/>
      <c r="Q12" s="17">
        <v>0.122354737206104</v>
      </c>
      <c r="R12" s="17">
        <v>0.194417656326377</v>
      </c>
      <c r="S12" s="17">
        <v>0.19263593657653999</v>
      </c>
      <c r="T12" s="17">
        <v>0.20587273445802301</v>
      </c>
      <c r="U12" s="17">
        <v>0.19291808220317599</v>
      </c>
      <c r="V12" s="17">
        <v>0.19740037682588099</v>
      </c>
      <c r="W12" s="17">
        <v>0.206002842833646</v>
      </c>
      <c r="X12" s="17">
        <v>0.178671773399775</v>
      </c>
      <c r="Y12" s="17">
        <v>0.17696840391920499</v>
      </c>
      <c r="Z12" s="17"/>
      <c r="AA12" s="17">
        <v>9.7643323731957707E-2</v>
      </c>
      <c r="AB12" s="17">
        <v>0.15440924694813901</v>
      </c>
      <c r="AC12" s="17">
        <v>8.9799063219412403E-2</v>
      </c>
      <c r="AD12" s="17">
        <v>0.22111087941412899</v>
      </c>
      <c r="AE12" s="17">
        <v>0.14637779766147399</v>
      </c>
      <c r="AF12" s="17">
        <v>0.231071173747876</v>
      </c>
      <c r="AG12" s="17">
        <v>0.23715464738295999</v>
      </c>
      <c r="AH12" s="17">
        <v>0.17574311662096201</v>
      </c>
      <c r="AI12" s="17">
        <v>0.18561926615892699</v>
      </c>
      <c r="AJ12" s="17">
        <v>0.25817325609865699</v>
      </c>
      <c r="AK12" s="17">
        <v>0.17087303340905599</v>
      </c>
      <c r="AL12" s="17">
        <v>0.18951615985704501</v>
      </c>
      <c r="AM12" s="17">
        <v>0.19011967618654399</v>
      </c>
      <c r="AN12" s="17">
        <v>0.16685884813965901</v>
      </c>
      <c r="AO12" s="17">
        <v>0.225228998111242</v>
      </c>
      <c r="AP12" s="17">
        <v>6.2823587619626697E-2</v>
      </c>
      <c r="AQ12" s="17"/>
      <c r="AR12" s="17">
        <v>0.20491229483602999</v>
      </c>
      <c r="AS12" s="17">
        <v>0.10010111312792699</v>
      </c>
      <c r="AT12" s="17"/>
      <c r="AU12" s="17">
        <v>0.126426705219578</v>
      </c>
      <c r="AV12" s="17">
        <v>0.206158916948114</v>
      </c>
      <c r="AW12" s="17"/>
      <c r="AX12" s="17">
        <v>0.15296920992298901</v>
      </c>
      <c r="AY12" s="17">
        <v>0.18894460166236601</v>
      </c>
      <c r="AZ12" s="17"/>
      <c r="BA12" s="17">
        <v>0.15254866726973701</v>
      </c>
      <c r="BB12" s="17">
        <v>0.21326733606982901</v>
      </c>
      <c r="BC12" s="17">
        <v>0.18283279572664901</v>
      </c>
      <c r="BD12" s="17"/>
      <c r="BE12" s="17">
        <v>0.162552870865426</v>
      </c>
      <c r="BF12" s="17">
        <v>0.21342658556658001</v>
      </c>
      <c r="BG12" s="17">
        <v>0.23011541193870699</v>
      </c>
    </row>
    <row r="13" spans="2:59" x14ac:dyDescent="0.3">
      <c r="B13" s="18" t="s">
        <v>175</v>
      </c>
      <c r="C13" s="17">
        <v>6.9655397369676395E-2</v>
      </c>
      <c r="D13" s="17">
        <v>5.48615374608145E-2</v>
      </c>
      <c r="E13" s="17">
        <v>8.4689644700234101E-2</v>
      </c>
      <c r="F13" s="17"/>
      <c r="G13" s="17">
        <v>4.4905276491378397E-2</v>
      </c>
      <c r="H13" s="17">
        <v>6.7981723096331506E-2</v>
      </c>
      <c r="I13" s="17">
        <v>6.0430098528535398E-2</v>
      </c>
      <c r="J13" s="17">
        <v>0.10665759204073</v>
      </c>
      <c r="K13" s="17"/>
      <c r="L13" s="17">
        <v>3.3789653236111897E-2</v>
      </c>
      <c r="M13" s="17">
        <v>7.2802518427647706E-2</v>
      </c>
      <c r="N13" s="17">
        <v>9.4222734586169699E-2</v>
      </c>
      <c r="O13" s="17">
        <v>8.35720119317101E-2</v>
      </c>
      <c r="P13" s="17"/>
      <c r="Q13" s="17">
        <v>2.7185037024964401E-2</v>
      </c>
      <c r="R13" s="17">
        <v>8.9359233245296807E-2</v>
      </c>
      <c r="S13" s="17">
        <v>0.121858658595422</v>
      </c>
      <c r="T13" s="17">
        <v>7.71838669470922E-2</v>
      </c>
      <c r="U13" s="17">
        <v>7.6404767379134195E-2</v>
      </c>
      <c r="V13" s="17">
        <v>3.0112069410021401E-2</v>
      </c>
      <c r="W13" s="17">
        <v>7.4964953044809698E-2</v>
      </c>
      <c r="X13" s="17">
        <v>0.108519309226689</v>
      </c>
      <c r="Y13" s="17">
        <v>5.7695671780225999E-2</v>
      </c>
      <c r="Z13" s="17"/>
      <c r="AA13" s="17">
        <v>0</v>
      </c>
      <c r="AB13" s="17">
        <v>5.8273235686877901E-2</v>
      </c>
      <c r="AC13" s="17">
        <v>2.61647202187455E-2</v>
      </c>
      <c r="AD13" s="17">
        <v>0.17517376260364001</v>
      </c>
      <c r="AE13" s="17">
        <v>5.8629345620488903E-2</v>
      </c>
      <c r="AF13" s="17">
        <v>9.9733120620006194E-2</v>
      </c>
      <c r="AG13" s="17">
        <v>4.8336394226467697E-2</v>
      </c>
      <c r="AH13" s="17">
        <v>8.0178673664021094E-2</v>
      </c>
      <c r="AI13" s="17">
        <v>7.9065131376712505E-2</v>
      </c>
      <c r="AJ13" s="17">
        <v>7.0020949040515798E-2</v>
      </c>
      <c r="AK13" s="17">
        <v>6.0923494655026597E-2</v>
      </c>
      <c r="AL13" s="17">
        <v>7.5877733476357997E-2</v>
      </c>
      <c r="AM13" s="17">
        <v>6.5228661357330506E-2</v>
      </c>
      <c r="AN13" s="17">
        <v>7.0602938843764604E-2</v>
      </c>
      <c r="AO13" s="17">
        <v>6.6061853496201597E-2</v>
      </c>
      <c r="AP13" s="17">
        <v>1.05684700781225E-2</v>
      </c>
      <c r="AQ13" s="17"/>
      <c r="AR13" s="17">
        <v>7.8043507793790295E-2</v>
      </c>
      <c r="AS13" s="17">
        <v>3.9221421656518901E-2</v>
      </c>
      <c r="AT13" s="17"/>
      <c r="AU13" s="17">
        <v>5.1623067768401802E-2</v>
      </c>
      <c r="AV13" s="17">
        <v>7.7658671372816707E-2</v>
      </c>
      <c r="AW13" s="17"/>
      <c r="AX13" s="17">
        <v>5.0594189802045601E-2</v>
      </c>
      <c r="AY13" s="17">
        <v>7.3254519480094302E-2</v>
      </c>
      <c r="AZ13" s="17"/>
      <c r="BA13" s="17">
        <v>6.2650108704718696E-2</v>
      </c>
      <c r="BB13" s="17">
        <v>7.3696563099159895E-2</v>
      </c>
      <c r="BC13" s="17">
        <v>7.5120385321888195E-2</v>
      </c>
      <c r="BD13" s="17"/>
      <c r="BE13" s="17">
        <v>4.7905151972244701E-2</v>
      </c>
      <c r="BF13" s="17">
        <v>9.3572565830054494E-2</v>
      </c>
      <c r="BG13" s="17">
        <v>0.15177694145061599</v>
      </c>
    </row>
    <row r="14" spans="2:59" x14ac:dyDescent="0.3">
      <c r="B14" s="18" t="s">
        <v>83</v>
      </c>
      <c r="C14" s="17">
        <v>0.122172763414782</v>
      </c>
      <c r="D14" s="17">
        <v>0.127403053787845</v>
      </c>
      <c r="E14" s="17">
        <v>0.116622922582248</v>
      </c>
      <c r="F14" s="17"/>
      <c r="G14" s="17">
        <v>0.17725009643244299</v>
      </c>
      <c r="H14" s="17">
        <v>9.3257881586916294E-2</v>
      </c>
      <c r="I14" s="17">
        <v>0.126579558987643</v>
      </c>
      <c r="J14" s="17">
        <v>9.2762547530657893E-2</v>
      </c>
      <c r="K14" s="17"/>
      <c r="L14" s="17">
        <v>9.6213898157168895E-2</v>
      </c>
      <c r="M14" s="17">
        <v>0.120526238193464</v>
      </c>
      <c r="N14" s="17">
        <v>0.118795948540191</v>
      </c>
      <c r="O14" s="17">
        <v>0.155081455958689</v>
      </c>
      <c r="P14" s="17"/>
      <c r="Q14" s="17">
        <v>8.7527069076063002E-2</v>
      </c>
      <c r="R14" s="17">
        <v>0.131680373139027</v>
      </c>
      <c r="S14" s="17">
        <v>0.117511910369234</v>
      </c>
      <c r="T14" s="17">
        <v>0.12768491189630901</v>
      </c>
      <c r="U14" s="17">
        <v>0.100155754042366</v>
      </c>
      <c r="V14" s="17">
        <v>0.13053500868478499</v>
      </c>
      <c r="W14" s="17">
        <v>0.14752312034967299</v>
      </c>
      <c r="X14" s="17">
        <v>0.115755987389302</v>
      </c>
      <c r="Y14" s="17">
        <v>0.14367488135824</v>
      </c>
      <c r="Z14" s="17"/>
      <c r="AA14" s="17">
        <v>0.29076857464328798</v>
      </c>
      <c r="AB14" s="17">
        <v>0.22313742362692099</v>
      </c>
      <c r="AC14" s="17">
        <v>0.11067081896686699</v>
      </c>
      <c r="AD14" s="17">
        <v>6.4069476889372201E-2</v>
      </c>
      <c r="AE14" s="17">
        <v>0.14911341211819701</v>
      </c>
      <c r="AF14" s="17">
        <v>0.13746084824267399</v>
      </c>
      <c r="AG14" s="17">
        <v>0.141513958769902</v>
      </c>
      <c r="AH14" s="17">
        <v>0.124143860271011</v>
      </c>
      <c r="AI14" s="17">
        <v>0.14802747527882401</v>
      </c>
      <c r="AJ14" s="17">
        <v>0.113556035477908</v>
      </c>
      <c r="AK14" s="17">
        <v>0.13925094295856499</v>
      </c>
      <c r="AL14" s="17">
        <v>9.9462113666656193E-2</v>
      </c>
      <c r="AM14" s="17">
        <v>0.11033496413071101</v>
      </c>
      <c r="AN14" s="17">
        <v>9.1177531519742006E-2</v>
      </c>
      <c r="AO14" s="17">
        <v>7.4344759533902002E-2</v>
      </c>
      <c r="AP14" s="17">
        <v>5.3227347409078002E-2</v>
      </c>
      <c r="AQ14" s="17"/>
      <c r="AR14" s="17">
        <v>0.13055137412987999</v>
      </c>
      <c r="AS14" s="17">
        <v>9.1773254810291194E-2</v>
      </c>
      <c r="AT14" s="17"/>
      <c r="AU14" s="17">
        <v>8.51022155725462E-2</v>
      </c>
      <c r="AV14" s="17">
        <v>0.13801153421426099</v>
      </c>
      <c r="AW14" s="17"/>
      <c r="AX14" s="17">
        <v>0.12365521916719401</v>
      </c>
      <c r="AY14" s="17">
        <v>0.122749537287949</v>
      </c>
      <c r="AZ14" s="17"/>
      <c r="BA14" s="17">
        <v>0.10081967076779801</v>
      </c>
      <c r="BB14" s="17">
        <v>0.117711324549122</v>
      </c>
      <c r="BC14" s="17">
        <v>0.16621585310190901</v>
      </c>
      <c r="BD14" s="17"/>
      <c r="BE14" s="17">
        <v>0.109485849860972</v>
      </c>
      <c r="BF14" s="17">
        <v>0.14712352463769801</v>
      </c>
      <c r="BG14" s="17">
        <v>0.13924060619893799</v>
      </c>
    </row>
    <row r="15" spans="2:59" x14ac:dyDescent="0.3">
      <c r="B15" s="18" t="s">
        <v>176</v>
      </c>
      <c r="C15" s="21">
        <v>0.35768679179097101</v>
      </c>
      <c r="D15" s="21">
        <v>0.37198214372127703</v>
      </c>
      <c r="E15" s="21">
        <v>0.34386066426427597</v>
      </c>
      <c r="F15" s="21"/>
      <c r="G15" s="21">
        <v>0.36638585893782499</v>
      </c>
      <c r="H15" s="21">
        <v>0.38011742238023999</v>
      </c>
      <c r="I15" s="21">
        <v>0.34658965692914301</v>
      </c>
      <c r="J15" s="21">
        <v>0.336925423161202</v>
      </c>
      <c r="K15" s="21"/>
      <c r="L15" s="21">
        <v>0.46516228044579599</v>
      </c>
      <c r="M15" s="21">
        <v>0.33765833126879602</v>
      </c>
      <c r="N15" s="21">
        <v>0.32177861625495502</v>
      </c>
      <c r="O15" s="21">
        <v>0.29493232509836298</v>
      </c>
      <c r="P15" s="21"/>
      <c r="Q15" s="21">
        <v>0.55208164659669401</v>
      </c>
      <c r="R15" s="21">
        <v>0.30895424966381102</v>
      </c>
      <c r="S15" s="21">
        <v>0.25405853074151702</v>
      </c>
      <c r="T15" s="21">
        <v>0.30166439252792698</v>
      </c>
      <c r="U15" s="21">
        <v>0.35091908839701802</v>
      </c>
      <c r="V15" s="21">
        <v>0.31997961765669303</v>
      </c>
      <c r="W15" s="21">
        <v>0.34493556718315899</v>
      </c>
      <c r="X15" s="21">
        <v>0.315933747375998</v>
      </c>
      <c r="Y15" s="21">
        <v>0.36584926297363901</v>
      </c>
      <c r="Z15" s="21"/>
      <c r="AA15" s="21">
        <v>0.28560471206600002</v>
      </c>
      <c r="AB15" s="21">
        <v>0.19940917381714901</v>
      </c>
      <c r="AC15" s="21">
        <v>0.46726441592987999</v>
      </c>
      <c r="AD15" s="21">
        <v>0.25198203148134402</v>
      </c>
      <c r="AE15" s="21">
        <v>0.32338679025698502</v>
      </c>
      <c r="AF15" s="21">
        <v>0.272002520007601</v>
      </c>
      <c r="AG15" s="21">
        <v>0.40274834707266299</v>
      </c>
      <c r="AH15" s="21">
        <v>0.29844984368030802</v>
      </c>
      <c r="AI15" s="21">
        <v>0.27641771508455398</v>
      </c>
      <c r="AJ15" s="21">
        <v>0.34118762539174002</v>
      </c>
      <c r="AK15" s="21">
        <v>0.41357975072000702</v>
      </c>
      <c r="AL15" s="21">
        <v>0.36449937540510002</v>
      </c>
      <c r="AM15" s="21">
        <v>0.31265861876843198</v>
      </c>
      <c r="AN15" s="21">
        <v>0.31016238754546999</v>
      </c>
      <c r="AO15" s="21">
        <v>0.42218675580720999</v>
      </c>
      <c r="AP15" s="21">
        <v>0.65975141781047197</v>
      </c>
      <c r="AQ15" s="21"/>
      <c r="AR15" s="21">
        <v>0.30083841919627302</v>
      </c>
      <c r="AS15" s="21">
        <v>0.56394563954121901</v>
      </c>
      <c r="AT15" s="21"/>
      <c r="AU15" s="21">
        <v>0.49077363788568601</v>
      </c>
      <c r="AV15" s="21">
        <v>0.300421651725787</v>
      </c>
      <c r="AW15" s="21"/>
      <c r="AX15" s="21">
        <v>0.40415386433838402</v>
      </c>
      <c r="AY15" s="21">
        <v>0.34694011358822902</v>
      </c>
      <c r="AZ15" s="21"/>
      <c r="BA15" s="21">
        <v>0.45254950805887201</v>
      </c>
      <c r="BB15" s="21">
        <v>0.30521899188175899</v>
      </c>
      <c r="BC15" s="21">
        <v>0.28000028348068701</v>
      </c>
      <c r="BD15" s="21"/>
      <c r="BE15" s="21">
        <v>0.42429331781768298</v>
      </c>
      <c r="BF15" s="21">
        <v>0.25761908148714302</v>
      </c>
      <c r="BG15" s="21">
        <v>0.18139694808555201</v>
      </c>
    </row>
    <row r="16" spans="2:59" x14ac:dyDescent="0.3">
      <c r="B16" s="18" t="s">
        <v>177</v>
      </c>
      <c r="C16" s="21">
        <v>0.25192161999977702</v>
      </c>
      <c r="D16" s="21">
        <v>0.22275201848467799</v>
      </c>
      <c r="E16" s="21">
        <v>0.28098003114247899</v>
      </c>
      <c r="F16" s="21"/>
      <c r="G16" s="21">
        <v>0.204884855291049</v>
      </c>
      <c r="H16" s="21">
        <v>0.25094615355185101</v>
      </c>
      <c r="I16" s="21">
        <v>0.23090672864641601</v>
      </c>
      <c r="J16" s="21">
        <v>0.32446565570178598</v>
      </c>
      <c r="K16" s="21"/>
      <c r="L16" s="21">
        <v>0.19973529141801599</v>
      </c>
      <c r="M16" s="21">
        <v>0.276068755179666</v>
      </c>
      <c r="N16" s="21">
        <v>0.25721580464507199</v>
      </c>
      <c r="O16" s="21">
        <v>0.27695871664633198</v>
      </c>
      <c r="P16" s="21"/>
      <c r="Q16" s="21">
        <v>0.14953977423106801</v>
      </c>
      <c r="R16" s="21">
        <v>0.28377688957167402</v>
      </c>
      <c r="S16" s="21">
        <v>0.31449459517196199</v>
      </c>
      <c r="T16" s="21">
        <v>0.28305660140511502</v>
      </c>
      <c r="U16" s="21">
        <v>0.26932284958231001</v>
      </c>
      <c r="V16" s="21">
        <v>0.227512446235903</v>
      </c>
      <c r="W16" s="21">
        <v>0.280967795878455</v>
      </c>
      <c r="X16" s="21">
        <v>0.28719108262646398</v>
      </c>
      <c r="Y16" s="21">
        <v>0.23466407569943101</v>
      </c>
      <c r="Z16" s="21"/>
      <c r="AA16" s="21">
        <v>9.7643323731957707E-2</v>
      </c>
      <c r="AB16" s="21">
        <v>0.21268248263501699</v>
      </c>
      <c r="AC16" s="21">
        <v>0.115963783438158</v>
      </c>
      <c r="AD16" s="21">
        <v>0.39628464201776897</v>
      </c>
      <c r="AE16" s="21">
        <v>0.20500714328196301</v>
      </c>
      <c r="AF16" s="21">
        <v>0.330804294367882</v>
      </c>
      <c r="AG16" s="21">
        <v>0.28549104160942801</v>
      </c>
      <c r="AH16" s="21">
        <v>0.25592179028498302</v>
      </c>
      <c r="AI16" s="21">
        <v>0.26468439753563999</v>
      </c>
      <c r="AJ16" s="21">
        <v>0.32819420513917302</v>
      </c>
      <c r="AK16" s="21">
        <v>0.23179652806408299</v>
      </c>
      <c r="AL16" s="21">
        <v>0.26539389333340302</v>
      </c>
      <c r="AM16" s="21">
        <v>0.25534833754387498</v>
      </c>
      <c r="AN16" s="21">
        <v>0.23746178698342299</v>
      </c>
      <c r="AO16" s="21">
        <v>0.291290851607444</v>
      </c>
      <c r="AP16" s="21">
        <v>7.3392057697749202E-2</v>
      </c>
      <c r="AQ16" s="21"/>
      <c r="AR16" s="21">
        <v>0.28295580262982001</v>
      </c>
      <c r="AS16" s="21">
        <v>0.13932253478444501</v>
      </c>
      <c r="AT16" s="21"/>
      <c r="AU16" s="21">
        <v>0.17804977298798</v>
      </c>
      <c r="AV16" s="21">
        <v>0.28381758832093101</v>
      </c>
      <c r="AW16" s="21"/>
      <c r="AX16" s="21">
        <v>0.20356339972503501</v>
      </c>
      <c r="AY16" s="21">
        <v>0.26219912114246002</v>
      </c>
      <c r="AZ16" s="21"/>
      <c r="BA16" s="21">
        <v>0.215198775974456</v>
      </c>
      <c r="BB16" s="21">
        <v>0.28696389916898901</v>
      </c>
      <c r="BC16" s="21">
        <v>0.25795318104853698</v>
      </c>
      <c r="BD16" s="21"/>
      <c r="BE16" s="21">
        <v>0.21045802283767001</v>
      </c>
      <c r="BF16" s="21">
        <v>0.30699915139663397</v>
      </c>
      <c r="BG16" s="21">
        <v>0.38189235338932298</v>
      </c>
    </row>
    <row r="17" spans="2:59" x14ac:dyDescent="0.3">
      <c r="B17" s="18" t="s">
        <v>178</v>
      </c>
      <c r="C17" s="22">
        <v>0.105765171791194</v>
      </c>
      <c r="D17" s="22">
        <v>0.14923012523659801</v>
      </c>
      <c r="E17" s="22">
        <v>6.2880633121796703E-2</v>
      </c>
      <c r="F17" s="22"/>
      <c r="G17" s="22">
        <v>0.161501003646776</v>
      </c>
      <c r="H17" s="22">
        <v>0.129171268828389</v>
      </c>
      <c r="I17" s="22">
        <v>0.115682928282727</v>
      </c>
      <c r="J17" s="22">
        <v>1.24597674594165E-2</v>
      </c>
      <c r="K17" s="22"/>
      <c r="L17" s="22">
        <v>0.26542698902778</v>
      </c>
      <c r="M17" s="22">
        <v>6.15895760891303E-2</v>
      </c>
      <c r="N17" s="22">
        <v>6.4562811609883405E-2</v>
      </c>
      <c r="O17" s="22">
        <v>1.7973608452031699E-2</v>
      </c>
      <c r="P17" s="22"/>
      <c r="Q17" s="22">
        <v>0.402541872365625</v>
      </c>
      <c r="R17" s="22">
        <v>2.5177360092137498E-2</v>
      </c>
      <c r="S17" s="22">
        <v>-6.04360644304449E-2</v>
      </c>
      <c r="T17" s="22">
        <v>1.86077911228122E-2</v>
      </c>
      <c r="U17" s="22">
        <v>8.1596238814708497E-2</v>
      </c>
      <c r="V17" s="22">
        <v>9.2467171420790598E-2</v>
      </c>
      <c r="W17" s="22">
        <v>6.3967771304703505E-2</v>
      </c>
      <c r="X17" s="22">
        <v>2.8742664749534099E-2</v>
      </c>
      <c r="Y17" s="22">
        <v>0.131185187274209</v>
      </c>
      <c r="Z17" s="22"/>
      <c r="AA17" s="22">
        <v>0.18796138833404299</v>
      </c>
      <c r="AB17" s="22">
        <v>-1.3273308817867801E-2</v>
      </c>
      <c r="AC17" s="22">
        <v>0.351300632491722</v>
      </c>
      <c r="AD17" s="22">
        <v>-0.14430261053642501</v>
      </c>
      <c r="AE17" s="22">
        <v>0.118379646975022</v>
      </c>
      <c r="AF17" s="22">
        <v>-5.8801774360281299E-2</v>
      </c>
      <c r="AG17" s="22">
        <v>0.117257305463235</v>
      </c>
      <c r="AH17" s="22">
        <v>4.2528053395325699E-2</v>
      </c>
      <c r="AI17" s="22">
        <v>1.1733317548914299E-2</v>
      </c>
      <c r="AJ17" s="22">
        <v>1.2993420252567601E-2</v>
      </c>
      <c r="AK17" s="22">
        <v>0.181783222655924</v>
      </c>
      <c r="AL17" s="22">
        <v>9.9105482071696893E-2</v>
      </c>
      <c r="AM17" s="22">
        <v>5.7310281224557398E-2</v>
      </c>
      <c r="AN17" s="22">
        <v>7.2700600562046594E-2</v>
      </c>
      <c r="AO17" s="22">
        <v>0.13089590419976599</v>
      </c>
      <c r="AP17" s="22">
        <v>0.58635936011272305</v>
      </c>
      <c r="AQ17" s="22"/>
      <c r="AR17" s="22">
        <v>1.7882616566453E-2</v>
      </c>
      <c r="AS17" s="22">
        <v>0.42462310475677401</v>
      </c>
      <c r="AT17" s="22"/>
      <c r="AU17" s="22">
        <v>0.31272386489770598</v>
      </c>
      <c r="AV17" s="22">
        <v>1.66040634048563E-2</v>
      </c>
      <c r="AW17" s="22"/>
      <c r="AX17" s="22">
        <v>0.20059046461334901</v>
      </c>
      <c r="AY17" s="22">
        <v>8.4740992445768298E-2</v>
      </c>
      <c r="AZ17" s="22"/>
      <c r="BA17" s="22">
        <v>0.23735073208441701</v>
      </c>
      <c r="BB17" s="22">
        <v>1.8255092712770201E-2</v>
      </c>
      <c r="BC17" s="22">
        <v>2.2047102432149801E-2</v>
      </c>
      <c r="BD17" s="22"/>
      <c r="BE17" s="22">
        <v>0.213835294980013</v>
      </c>
      <c r="BF17" s="22">
        <v>-4.93800699094913E-2</v>
      </c>
      <c r="BG17" s="22">
        <v>-0.200495405303771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182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0.29958091173846302</v>
      </c>
      <c r="D9" s="17">
        <v>0.308967333337337</v>
      </c>
      <c r="E9" s="17">
        <v>0.290594807462975</v>
      </c>
      <c r="F9" s="17"/>
      <c r="G9" s="17">
        <v>0.30391693929597302</v>
      </c>
      <c r="H9" s="17">
        <v>0.31717493071930603</v>
      </c>
      <c r="I9" s="17">
        <v>0.26810738886010199</v>
      </c>
      <c r="J9" s="17">
        <v>0.30966224845349499</v>
      </c>
      <c r="K9" s="17"/>
      <c r="L9" s="17">
        <v>0.41205801259696301</v>
      </c>
      <c r="M9" s="17">
        <v>0.31301524075744902</v>
      </c>
      <c r="N9" s="17">
        <v>0.23056881497651199</v>
      </c>
      <c r="O9" s="17">
        <v>0.22571557046528501</v>
      </c>
      <c r="P9" s="17"/>
      <c r="Q9" s="17">
        <v>0.41739347318883602</v>
      </c>
      <c r="R9" s="17">
        <v>0.24728757039482399</v>
      </c>
      <c r="S9" s="17">
        <v>0.215830591938176</v>
      </c>
      <c r="T9" s="17">
        <v>0.266671391455441</v>
      </c>
      <c r="U9" s="17">
        <v>0.234682783894649</v>
      </c>
      <c r="V9" s="17">
        <v>0.29237644669101098</v>
      </c>
      <c r="W9" s="17">
        <v>0.31313690421756002</v>
      </c>
      <c r="X9" s="17">
        <v>0.37932246606204001</v>
      </c>
      <c r="Y9" s="17">
        <v>0.32104865448325798</v>
      </c>
      <c r="Z9" s="17"/>
      <c r="AA9" s="17">
        <v>0.25690333589978898</v>
      </c>
      <c r="AB9" s="17">
        <v>0.137005388256807</v>
      </c>
      <c r="AC9" s="17">
        <v>0.24333765871945301</v>
      </c>
      <c r="AD9" s="17">
        <v>0.19215565011684599</v>
      </c>
      <c r="AE9" s="17">
        <v>0.19018312214901201</v>
      </c>
      <c r="AF9" s="17">
        <v>0.21268976782319299</v>
      </c>
      <c r="AG9" s="17">
        <v>0.26631131399187102</v>
      </c>
      <c r="AH9" s="17">
        <v>0.28101133224284502</v>
      </c>
      <c r="AI9" s="17">
        <v>0.27765360899319302</v>
      </c>
      <c r="AJ9" s="17">
        <v>0.27934585175051102</v>
      </c>
      <c r="AK9" s="17">
        <v>0.35048737980126898</v>
      </c>
      <c r="AL9" s="17">
        <v>0.35003413830678898</v>
      </c>
      <c r="AM9" s="17">
        <v>0.40009136466860301</v>
      </c>
      <c r="AN9" s="17">
        <v>0.359793938767697</v>
      </c>
      <c r="AO9" s="17">
        <v>0.36833689066333097</v>
      </c>
      <c r="AP9" s="17">
        <v>0.56217285912715698</v>
      </c>
      <c r="AQ9" s="17"/>
      <c r="AR9" s="17">
        <v>0.25244219250822603</v>
      </c>
      <c r="AS9" s="17">
        <v>0.47061092489591599</v>
      </c>
      <c r="AT9" s="17"/>
      <c r="AU9" s="17">
        <v>0.330644153146327</v>
      </c>
      <c r="AV9" s="17">
        <v>0.28819846375665698</v>
      </c>
      <c r="AW9" s="17"/>
      <c r="AX9" s="17">
        <v>0.23103706617962799</v>
      </c>
      <c r="AY9" s="17">
        <v>0.31732667211842303</v>
      </c>
      <c r="AZ9" s="17"/>
      <c r="BA9" s="17">
        <v>0.39960700115905001</v>
      </c>
      <c r="BB9" s="17">
        <v>0.25875727761634798</v>
      </c>
      <c r="BC9" s="17">
        <v>0.19400113530181101</v>
      </c>
      <c r="BD9" s="17"/>
      <c r="BE9" s="17">
        <v>0.35191957616388803</v>
      </c>
      <c r="BF9" s="17">
        <v>0.22671365644828001</v>
      </c>
      <c r="BG9" s="17">
        <v>0.144894983887151</v>
      </c>
    </row>
    <row r="10" spans="2:59" x14ac:dyDescent="0.3">
      <c r="B10" s="18" t="s">
        <v>172</v>
      </c>
      <c r="C10" s="17">
        <v>0.413200460856186</v>
      </c>
      <c r="D10" s="17">
        <v>0.40420844492774299</v>
      </c>
      <c r="E10" s="17">
        <v>0.42277789140469102</v>
      </c>
      <c r="F10" s="17"/>
      <c r="G10" s="17">
        <v>0.40580488471454002</v>
      </c>
      <c r="H10" s="17">
        <v>0.40563709011795801</v>
      </c>
      <c r="I10" s="17">
        <v>0.45608290990901401</v>
      </c>
      <c r="J10" s="17">
        <v>0.38095504110483402</v>
      </c>
      <c r="K10" s="17"/>
      <c r="L10" s="17">
        <v>0.42021958449153302</v>
      </c>
      <c r="M10" s="17">
        <v>0.44344933016771998</v>
      </c>
      <c r="N10" s="17">
        <v>0.42791128880955398</v>
      </c>
      <c r="O10" s="17">
        <v>0.36211639155466002</v>
      </c>
      <c r="P10" s="17"/>
      <c r="Q10" s="17">
        <v>0.366379304115593</v>
      </c>
      <c r="R10" s="17">
        <v>0.41848795139370498</v>
      </c>
      <c r="S10" s="17">
        <v>0.41914066760872998</v>
      </c>
      <c r="T10" s="17">
        <v>0.34424024365384998</v>
      </c>
      <c r="U10" s="17">
        <v>0.49023939257551602</v>
      </c>
      <c r="V10" s="17">
        <v>0.43959198153723</v>
      </c>
      <c r="W10" s="17">
        <v>0.44559572983094597</v>
      </c>
      <c r="X10" s="17">
        <v>0.38510152101504402</v>
      </c>
      <c r="Y10" s="17">
        <v>0.43016798945717</v>
      </c>
      <c r="Z10" s="17"/>
      <c r="AA10" s="17">
        <v>0.29357227719275703</v>
      </c>
      <c r="AB10" s="17">
        <v>0.26879682251082998</v>
      </c>
      <c r="AC10" s="17">
        <v>0.39441872171668901</v>
      </c>
      <c r="AD10" s="17">
        <v>0.37801048313791302</v>
      </c>
      <c r="AE10" s="17">
        <v>0.45825145380950399</v>
      </c>
      <c r="AF10" s="17">
        <v>0.34709285024001302</v>
      </c>
      <c r="AG10" s="17">
        <v>0.46577148720955602</v>
      </c>
      <c r="AH10" s="17">
        <v>0.37173458919185098</v>
      </c>
      <c r="AI10" s="17">
        <v>0.47720414117662202</v>
      </c>
      <c r="AJ10" s="17">
        <v>0.46946680776100702</v>
      </c>
      <c r="AK10" s="17">
        <v>0.456762638473446</v>
      </c>
      <c r="AL10" s="17">
        <v>0.40116064945340502</v>
      </c>
      <c r="AM10" s="17">
        <v>0.41883488695718002</v>
      </c>
      <c r="AN10" s="17">
        <v>0.472203121742995</v>
      </c>
      <c r="AO10" s="17">
        <v>0.37963911192165201</v>
      </c>
      <c r="AP10" s="17">
        <v>0.36515714017105</v>
      </c>
      <c r="AQ10" s="17"/>
      <c r="AR10" s="17">
        <v>0.431301515225118</v>
      </c>
      <c r="AS10" s="17">
        <v>0.34752571157499801</v>
      </c>
      <c r="AT10" s="17"/>
      <c r="AU10" s="17">
        <v>0.35200538214208099</v>
      </c>
      <c r="AV10" s="17">
        <v>0.44279523284021099</v>
      </c>
      <c r="AW10" s="17"/>
      <c r="AX10" s="17">
        <v>0.38702739219064197</v>
      </c>
      <c r="AY10" s="17">
        <v>0.420471071410014</v>
      </c>
      <c r="AZ10" s="17"/>
      <c r="BA10" s="17">
        <v>0.42160439182980802</v>
      </c>
      <c r="BB10" s="17">
        <v>0.41107231773220199</v>
      </c>
      <c r="BC10" s="17">
        <v>0.40220539072920602</v>
      </c>
      <c r="BD10" s="17"/>
      <c r="BE10" s="17">
        <v>0.43156290340725001</v>
      </c>
      <c r="BF10" s="17">
        <v>0.39662934897583502</v>
      </c>
      <c r="BG10" s="17">
        <v>0.33372087080407298</v>
      </c>
    </row>
    <row r="11" spans="2:59" x14ac:dyDescent="0.3">
      <c r="B11" s="18" t="s">
        <v>173</v>
      </c>
      <c r="C11" s="17">
        <v>0.16116086156830201</v>
      </c>
      <c r="D11" s="17">
        <v>0.16093604302797601</v>
      </c>
      <c r="E11" s="17">
        <v>0.162029331103443</v>
      </c>
      <c r="F11" s="17"/>
      <c r="G11" s="17">
        <v>0.133104901667498</v>
      </c>
      <c r="H11" s="17">
        <v>0.16294840763099699</v>
      </c>
      <c r="I11" s="17">
        <v>0.15866444648014499</v>
      </c>
      <c r="J11" s="17">
        <v>0.19104994806036901</v>
      </c>
      <c r="K11" s="17"/>
      <c r="L11" s="17">
        <v>9.6341549951615604E-2</v>
      </c>
      <c r="M11" s="17">
        <v>0.13378609802062799</v>
      </c>
      <c r="N11" s="17">
        <v>0.20055499478466501</v>
      </c>
      <c r="O11" s="17">
        <v>0.223106568546313</v>
      </c>
      <c r="P11" s="17"/>
      <c r="Q11" s="17">
        <v>0.14847223659025399</v>
      </c>
      <c r="R11" s="17">
        <v>0.17278206031941901</v>
      </c>
      <c r="S11" s="17">
        <v>0.18192063152718099</v>
      </c>
      <c r="T11" s="17">
        <v>0.20853352295077801</v>
      </c>
      <c r="U11" s="17">
        <v>0.18328459318988999</v>
      </c>
      <c r="V11" s="17">
        <v>0.14830224221969099</v>
      </c>
      <c r="W11" s="17">
        <v>0.13109756986225299</v>
      </c>
      <c r="X11" s="17">
        <v>0.14067910916274201</v>
      </c>
      <c r="Y11" s="17">
        <v>0.131949152496427</v>
      </c>
      <c r="Z11" s="17"/>
      <c r="AA11" s="17">
        <v>0.22610464209928099</v>
      </c>
      <c r="AB11" s="17">
        <v>0.346402013941353</v>
      </c>
      <c r="AC11" s="17">
        <v>0.22453586186007199</v>
      </c>
      <c r="AD11" s="17">
        <v>0.27721159221235298</v>
      </c>
      <c r="AE11" s="17">
        <v>0.15588937862300101</v>
      </c>
      <c r="AF11" s="17">
        <v>0.24684062665370701</v>
      </c>
      <c r="AG11" s="17">
        <v>0.12262178251177799</v>
      </c>
      <c r="AH11" s="17">
        <v>0.188857504832812</v>
      </c>
      <c r="AI11" s="17">
        <v>0.112950668516097</v>
      </c>
      <c r="AJ11" s="17">
        <v>0.13875040330163499</v>
      </c>
      <c r="AK11" s="17">
        <v>0.12577015153707499</v>
      </c>
      <c r="AL11" s="17">
        <v>0.12604648541300401</v>
      </c>
      <c r="AM11" s="17">
        <v>0.12232968564458201</v>
      </c>
      <c r="AN11" s="17">
        <v>8.5277096303964697E-2</v>
      </c>
      <c r="AO11" s="17">
        <v>0.21105191565183601</v>
      </c>
      <c r="AP11" s="17">
        <v>6.0916637190110298E-2</v>
      </c>
      <c r="AQ11" s="17"/>
      <c r="AR11" s="17">
        <v>0.17437970744895001</v>
      </c>
      <c r="AS11" s="17">
        <v>0.11319987701437</v>
      </c>
      <c r="AT11" s="17"/>
      <c r="AU11" s="17">
        <v>0.19150523175702999</v>
      </c>
      <c r="AV11" s="17">
        <v>0.14739792101246499</v>
      </c>
      <c r="AW11" s="17"/>
      <c r="AX11" s="17">
        <v>0.22773029141369799</v>
      </c>
      <c r="AY11" s="17">
        <v>0.14401617528737201</v>
      </c>
      <c r="AZ11" s="17"/>
      <c r="BA11" s="17">
        <v>0.104960651627379</v>
      </c>
      <c r="BB11" s="17">
        <v>0.19669490452109101</v>
      </c>
      <c r="BC11" s="17">
        <v>0.19992232975240701</v>
      </c>
      <c r="BD11" s="17"/>
      <c r="BE11" s="17">
        <v>0.13400230857697601</v>
      </c>
      <c r="BF11" s="17">
        <v>0.20054898741708699</v>
      </c>
      <c r="BG11" s="17">
        <v>0.23700619634770301</v>
      </c>
    </row>
    <row r="12" spans="2:59" x14ac:dyDescent="0.3">
      <c r="B12" s="18" t="s">
        <v>174</v>
      </c>
      <c r="C12" s="17">
        <v>3.4497482375791103E-2</v>
      </c>
      <c r="D12" s="17">
        <v>3.5409214318903801E-2</v>
      </c>
      <c r="E12" s="17">
        <v>3.2590519631419998E-2</v>
      </c>
      <c r="F12" s="17"/>
      <c r="G12" s="17">
        <v>4.0915585918170502E-2</v>
      </c>
      <c r="H12" s="17">
        <v>2.97221585987671E-2</v>
      </c>
      <c r="I12" s="17">
        <v>3.4671261343472003E-2</v>
      </c>
      <c r="J12" s="17">
        <v>3.3306874775134901E-2</v>
      </c>
      <c r="K12" s="17"/>
      <c r="L12" s="17">
        <v>1.43714248575787E-2</v>
      </c>
      <c r="M12" s="17">
        <v>3.8077728241779199E-2</v>
      </c>
      <c r="N12" s="17">
        <v>4.5065648608678503E-2</v>
      </c>
      <c r="O12" s="17">
        <v>4.3246085851339197E-2</v>
      </c>
      <c r="P12" s="17"/>
      <c r="Q12" s="17">
        <v>2.16713311329403E-2</v>
      </c>
      <c r="R12" s="17">
        <v>5.5412520720498397E-2</v>
      </c>
      <c r="S12" s="17">
        <v>8.0885626489981904E-2</v>
      </c>
      <c r="T12" s="17">
        <v>4.3013123943784898E-2</v>
      </c>
      <c r="U12" s="17">
        <v>1.6575708503137301E-2</v>
      </c>
      <c r="V12" s="17">
        <v>2.1632709092437599E-2</v>
      </c>
      <c r="W12" s="17">
        <v>1.3244992544603301E-2</v>
      </c>
      <c r="X12" s="17">
        <v>2.58666091087012E-2</v>
      </c>
      <c r="Y12" s="17">
        <v>2.3573877251697802E-2</v>
      </c>
      <c r="Z12" s="17"/>
      <c r="AA12" s="17">
        <v>0</v>
      </c>
      <c r="AB12" s="17">
        <v>6.3113457740334403E-2</v>
      </c>
      <c r="AC12" s="17">
        <v>2.0069259094823998E-2</v>
      </c>
      <c r="AD12" s="17">
        <v>5.2948793965879301E-2</v>
      </c>
      <c r="AE12" s="17">
        <v>4.34877581389976E-2</v>
      </c>
      <c r="AF12" s="17">
        <v>5.4397829124782797E-2</v>
      </c>
      <c r="AG12" s="17">
        <v>6.1769766670651899E-2</v>
      </c>
      <c r="AH12" s="17">
        <v>4.6444931763058202E-2</v>
      </c>
      <c r="AI12" s="17">
        <v>3.97733381207259E-2</v>
      </c>
      <c r="AJ12" s="17">
        <v>1.6824033873990299E-2</v>
      </c>
      <c r="AK12" s="17">
        <v>1.3687159411481801E-2</v>
      </c>
      <c r="AL12" s="17">
        <v>4.6180834923170898E-2</v>
      </c>
      <c r="AM12" s="17">
        <v>2.31978769877033E-2</v>
      </c>
      <c r="AN12" s="17">
        <v>1.1822957601675701E-2</v>
      </c>
      <c r="AO12" s="17">
        <v>3.30596452067495E-3</v>
      </c>
      <c r="AP12" s="17">
        <v>0</v>
      </c>
      <c r="AQ12" s="17"/>
      <c r="AR12" s="17">
        <v>4.0023649703167997E-2</v>
      </c>
      <c r="AS12" s="17">
        <v>1.44472882647617E-2</v>
      </c>
      <c r="AT12" s="17"/>
      <c r="AU12" s="17">
        <v>4.1358961275333297E-2</v>
      </c>
      <c r="AV12" s="17">
        <v>3.0097423678383899E-2</v>
      </c>
      <c r="AW12" s="17"/>
      <c r="AX12" s="17">
        <v>4.5730585067195802E-2</v>
      </c>
      <c r="AY12" s="17">
        <v>3.1530034653552599E-2</v>
      </c>
      <c r="AZ12" s="17"/>
      <c r="BA12" s="17">
        <v>2.2257968443811199E-2</v>
      </c>
      <c r="BB12" s="17">
        <v>3.8505007174106702E-2</v>
      </c>
      <c r="BC12" s="17">
        <v>4.9028686379566103E-2</v>
      </c>
      <c r="BD12" s="17"/>
      <c r="BE12" s="17">
        <v>2.0145588177035299E-2</v>
      </c>
      <c r="BF12" s="17">
        <v>4.8882953441460597E-2</v>
      </c>
      <c r="BG12" s="17">
        <v>9.2599222151059798E-2</v>
      </c>
    </row>
    <row r="13" spans="2:59" x14ac:dyDescent="0.3">
      <c r="B13" s="18" t="s">
        <v>175</v>
      </c>
      <c r="C13" s="17">
        <v>1.55560948435059E-2</v>
      </c>
      <c r="D13" s="17">
        <v>1.27568873764588E-2</v>
      </c>
      <c r="E13" s="17">
        <v>1.7412909695726099E-2</v>
      </c>
      <c r="F13" s="17"/>
      <c r="G13" s="17">
        <v>8.0239522124326106E-3</v>
      </c>
      <c r="H13" s="17">
        <v>3.1952437156291598E-2</v>
      </c>
      <c r="I13" s="17">
        <v>1.62151679900965E-2</v>
      </c>
      <c r="J13" s="17">
        <v>4.7348925030933804E-3</v>
      </c>
      <c r="K13" s="17"/>
      <c r="L13" s="17">
        <v>9.0323510833431597E-3</v>
      </c>
      <c r="M13" s="17">
        <v>1.6575741679585101E-2</v>
      </c>
      <c r="N13" s="17">
        <v>1.3670782946299E-2</v>
      </c>
      <c r="O13" s="17">
        <v>2.3220483860340001E-2</v>
      </c>
      <c r="P13" s="17"/>
      <c r="Q13" s="17">
        <v>7.8240303261855708E-3</v>
      </c>
      <c r="R13" s="17">
        <v>1.7623903323701399E-2</v>
      </c>
      <c r="S13" s="17">
        <v>1.4412615644303401E-2</v>
      </c>
      <c r="T13" s="17">
        <v>2.6580443877785801E-2</v>
      </c>
      <c r="U13" s="17">
        <v>1.48807276836749E-2</v>
      </c>
      <c r="V13" s="17">
        <v>3.4213861766295502E-3</v>
      </c>
      <c r="W13" s="17">
        <v>3.0251407560259298E-2</v>
      </c>
      <c r="X13" s="17">
        <v>1.2854352174414E-2</v>
      </c>
      <c r="Y13" s="17">
        <v>1.35853008600384E-2</v>
      </c>
      <c r="Z13" s="17"/>
      <c r="AA13" s="17">
        <v>0</v>
      </c>
      <c r="AB13" s="17">
        <v>3.0418617836404E-2</v>
      </c>
      <c r="AC13" s="17">
        <v>0</v>
      </c>
      <c r="AD13" s="17">
        <v>3.2483025527550898E-2</v>
      </c>
      <c r="AE13" s="17">
        <v>4.8838413341198601E-2</v>
      </c>
      <c r="AF13" s="17">
        <v>1.9483173633593299E-2</v>
      </c>
      <c r="AG13" s="17">
        <v>1.55305563269461E-2</v>
      </c>
      <c r="AH13" s="17">
        <v>2.7127576031908501E-2</v>
      </c>
      <c r="AI13" s="17">
        <v>1.4924357004200301E-2</v>
      </c>
      <c r="AJ13" s="17">
        <v>2.2147893080401399E-2</v>
      </c>
      <c r="AK13" s="17">
        <v>5.1418468593408401E-3</v>
      </c>
      <c r="AL13" s="17">
        <v>3.5385730997350602E-3</v>
      </c>
      <c r="AM13" s="17">
        <v>0</v>
      </c>
      <c r="AN13" s="17">
        <v>1.1899463343971401E-2</v>
      </c>
      <c r="AO13" s="17">
        <v>0</v>
      </c>
      <c r="AP13" s="17">
        <v>0</v>
      </c>
      <c r="AQ13" s="17"/>
      <c r="AR13" s="17">
        <v>1.75938121087372E-2</v>
      </c>
      <c r="AS13" s="17">
        <v>8.1627923445244596E-3</v>
      </c>
      <c r="AT13" s="17"/>
      <c r="AU13" s="17">
        <v>1.48559159906211E-2</v>
      </c>
      <c r="AV13" s="17">
        <v>1.5511522276907001E-2</v>
      </c>
      <c r="AW13" s="17"/>
      <c r="AX13" s="17">
        <v>1.8233056868005099E-2</v>
      </c>
      <c r="AY13" s="17">
        <v>1.4572268868236199E-2</v>
      </c>
      <c r="AZ13" s="17"/>
      <c r="BA13" s="17">
        <v>4.4241581077398597E-3</v>
      </c>
      <c r="BB13" s="17">
        <v>1.6198880330417099E-2</v>
      </c>
      <c r="BC13" s="17">
        <v>3.3671923656301297E-2</v>
      </c>
      <c r="BD13" s="17"/>
      <c r="BE13" s="17">
        <v>8.3580846910463209E-3</v>
      </c>
      <c r="BF13" s="17">
        <v>2.1174674057516801E-2</v>
      </c>
      <c r="BG13" s="17">
        <v>4.9170772071126398E-2</v>
      </c>
    </row>
    <row r="14" spans="2:59" x14ac:dyDescent="0.3">
      <c r="B14" s="18" t="s">
        <v>83</v>
      </c>
      <c r="C14" s="17">
        <v>7.6004188617751406E-2</v>
      </c>
      <c r="D14" s="17">
        <v>7.7722077011581098E-2</v>
      </c>
      <c r="E14" s="17">
        <v>7.4594540701744594E-2</v>
      </c>
      <c r="F14" s="17"/>
      <c r="G14" s="17">
        <v>0.108233736191386</v>
      </c>
      <c r="H14" s="17">
        <v>5.2564975776679797E-2</v>
      </c>
      <c r="I14" s="17">
        <v>6.625882541717E-2</v>
      </c>
      <c r="J14" s="17">
        <v>8.02909951030749E-2</v>
      </c>
      <c r="K14" s="17"/>
      <c r="L14" s="17">
        <v>4.7977077018966599E-2</v>
      </c>
      <c r="M14" s="17">
        <v>5.5095861132838202E-2</v>
      </c>
      <c r="N14" s="17">
        <v>8.2228469874290999E-2</v>
      </c>
      <c r="O14" s="17">
        <v>0.122594899722062</v>
      </c>
      <c r="P14" s="17"/>
      <c r="Q14" s="17">
        <v>3.8259624646191898E-2</v>
      </c>
      <c r="R14" s="17">
        <v>8.84059938478515E-2</v>
      </c>
      <c r="S14" s="17">
        <v>8.7809866791627805E-2</v>
      </c>
      <c r="T14" s="17">
        <v>0.110961274118361</v>
      </c>
      <c r="U14" s="17">
        <v>6.0336794153132603E-2</v>
      </c>
      <c r="V14" s="17">
        <v>9.4675234283001106E-2</v>
      </c>
      <c r="W14" s="17">
        <v>6.6673395984377604E-2</v>
      </c>
      <c r="X14" s="17">
        <v>5.6175942477059503E-2</v>
      </c>
      <c r="Y14" s="17">
        <v>7.9675025451408907E-2</v>
      </c>
      <c r="Z14" s="17"/>
      <c r="AA14" s="17">
        <v>0.223419744808173</v>
      </c>
      <c r="AB14" s="17">
        <v>0.15426369971427101</v>
      </c>
      <c r="AC14" s="17">
        <v>0.117638498608962</v>
      </c>
      <c r="AD14" s="17">
        <v>6.7190455039458002E-2</v>
      </c>
      <c r="AE14" s="17">
        <v>0.103349873938287</v>
      </c>
      <c r="AF14" s="17">
        <v>0.11949575252471099</v>
      </c>
      <c r="AG14" s="17">
        <v>6.7995093289196895E-2</v>
      </c>
      <c r="AH14" s="17">
        <v>8.4824065937525506E-2</v>
      </c>
      <c r="AI14" s="17">
        <v>7.7493886189162295E-2</v>
      </c>
      <c r="AJ14" s="17">
        <v>7.3465010232455205E-2</v>
      </c>
      <c r="AK14" s="17">
        <v>4.8150823917387203E-2</v>
      </c>
      <c r="AL14" s="17">
        <v>7.3039318803895706E-2</v>
      </c>
      <c r="AM14" s="17">
        <v>3.55461857419321E-2</v>
      </c>
      <c r="AN14" s="17">
        <v>5.90034222396962E-2</v>
      </c>
      <c r="AO14" s="17">
        <v>3.7666117242505799E-2</v>
      </c>
      <c r="AP14" s="17">
        <v>1.17533635116835E-2</v>
      </c>
      <c r="AQ14" s="17"/>
      <c r="AR14" s="17">
        <v>8.4259123005800296E-2</v>
      </c>
      <c r="AS14" s="17">
        <v>4.6053405905430403E-2</v>
      </c>
      <c r="AT14" s="17"/>
      <c r="AU14" s="17">
        <v>6.9630355688606399E-2</v>
      </c>
      <c r="AV14" s="17">
        <v>7.5999436435376697E-2</v>
      </c>
      <c r="AW14" s="17"/>
      <c r="AX14" s="17">
        <v>9.0241608280831206E-2</v>
      </c>
      <c r="AY14" s="17">
        <v>7.2083777662403301E-2</v>
      </c>
      <c r="AZ14" s="17"/>
      <c r="BA14" s="17">
        <v>4.71458288322118E-2</v>
      </c>
      <c r="BB14" s="17">
        <v>7.8771612625835E-2</v>
      </c>
      <c r="BC14" s="17">
        <v>0.121170534180709</v>
      </c>
      <c r="BD14" s="17"/>
      <c r="BE14" s="17">
        <v>5.4011538983803599E-2</v>
      </c>
      <c r="BF14" s="17">
        <v>0.106050379659821</v>
      </c>
      <c r="BG14" s="17">
        <v>0.14260795473888699</v>
      </c>
    </row>
    <row r="15" spans="2:59" x14ac:dyDescent="0.3">
      <c r="B15" s="18" t="s">
        <v>176</v>
      </c>
      <c r="C15" s="21">
        <v>0.71278137259464902</v>
      </c>
      <c r="D15" s="21">
        <v>0.71317577826508005</v>
      </c>
      <c r="E15" s="21">
        <v>0.71337269886766597</v>
      </c>
      <c r="F15" s="21"/>
      <c r="G15" s="21">
        <v>0.70972182401051298</v>
      </c>
      <c r="H15" s="21">
        <v>0.72281202083726404</v>
      </c>
      <c r="I15" s="21">
        <v>0.724190298769116</v>
      </c>
      <c r="J15" s="21">
        <v>0.69061728955832802</v>
      </c>
      <c r="K15" s="21"/>
      <c r="L15" s="21">
        <v>0.83227759708849602</v>
      </c>
      <c r="M15" s="21">
        <v>0.75646457092516906</v>
      </c>
      <c r="N15" s="21">
        <v>0.65848010378606603</v>
      </c>
      <c r="O15" s="21">
        <v>0.58783196201994503</v>
      </c>
      <c r="P15" s="21"/>
      <c r="Q15" s="21">
        <v>0.78377277730442896</v>
      </c>
      <c r="R15" s="21">
        <v>0.66577552178852895</v>
      </c>
      <c r="S15" s="21">
        <v>0.63497125954690603</v>
      </c>
      <c r="T15" s="21">
        <v>0.61091163510929103</v>
      </c>
      <c r="U15" s="21">
        <v>0.72492217647016499</v>
      </c>
      <c r="V15" s="21">
        <v>0.73196842822824104</v>
      </c>
      <c r="W15" s="21">
        <v>0.75873263404850699</v>
      </c>
      <c r="X15" s="21">
        <v>0.76442398707708303</v>
      </c>
      <c r="Y15" s="21">
        <v>0.75121664394042797</v>
      </c>
      <c r="Z15" s="21"/>
      <c r="AA15" s="21">
        <v>0.550475613092546</v>
      </c>
      <c r="AB15" s="21">
        <v>0.40580221076763701</v>
      </c>
      <c r="AC15" s="21">
        <v>0.63775638043614102</v>
      </c>
      <c r="AD15" s="21">
        <v>0.57016613325475896</v>
      </c>
      <c r="AE15" s="21">
        <v>0.64843457595851495</v>
      </c>
      <c r="AF15" s="21">
        <v>0.55978261806320595</v>
      </c>
      <c r="AG15" s="21">
        <v>0.73208280120142699</v>
      </c>
      <c r="AH15" s="21">
        <v>0.65274592143469601</v>
      </c>
      <c r="AI15" s="21">
        <v>0.75485775016981405</v>
      </c>
      <c r="AJ15" s="21">
        <v>0.74881265951151799</v>
      </c>
      <c r="AK15" s="21">
        <v>0.80725001827471499</v>
      </c>
      <c r="AL15" s="21">
        <v>0.75119478776019399</v>
      </c>
      <c r="AM15" s="21">
        <v>0.81892625162578203</v>
      </c>
      <c r="AN15" s="21">
        <v>0.831997060510692</v>
      </c>
      <c r="AO15" s="21">
        <v>0.74797600258498298</v>
      </c>
      <c r="AP15" s="21">
        <v>0.92732999929820603</v>
      </c>
      <c r="AQ15" s="21"/>
      <c r="AR15" s="21">
        <v>0.68374370773334403</v>
      </c>
      <c r="AS15" s="21">
        <v>0.81813663647091395</v>
      </c>
      <c r="AT15" s="21"/>
      <c r="AU15" s="21">
        <v>0.68264953528840899</v>
      </c>
      <c r="AV15" s="21">
        <v>0.73099369659686797</v>
      </c>
      <c r="AW15" s="21"/>
      <c r="AX15" s="21">
        <v>0.61806445837027002</v>
      </c>
      <c r="AY15" s="21">
        <v>0.73779774352843597</v>
      </c>
      <c r="AZ15" s="21"/>
      <c r="BA15" s="21">
        <v>0.82121139298885804</v>
      </c>
      <c r="BB15" s="21">
        <v>0.66982959534855102</v>
      </c>
      <c r="BC15" s="21">
        <v>0.59620652603101698</v>
      </c>
      <c r="BD15" s="21"/>
      <c r="BE15" s="21">
        <v>0.78348247957113903</v>
      </c>
      <c r="BF15" s="21">
        <v>0.62334300542411503</v>
      </c>
      <c r="BG15" s="21">
        <v>0.47861585469122497</v>
      </c>
    </row>
    <row r="16" spans="2:59" x14ac:dyDescent="0.3">
      <c r="B16" s="18" t="s">
        <v>177</v>
      </c>
      <c r="C16" s="21">
        <v>5.0053577219296999E-2</v>
      </c>
      <c r="D16" s="21">
        <v>4.8166101695362597E-2</v>
      </c>
      <c r="E16" s="21">
        <v>5.0003429327146097E-2</v>
      </c>
      <c r="F16" s="21"/>
      <c r="G16" s="21">
        <v>4.8939538130603102E-2</v>
      </c>
      <c r="H16" s="21">
        <v>6.1674595755058702E-2</v>
      </c>
      <c r="I16" s="21">
        <v>5.0886429333568503E-2</v>
      </c>
      <c r="J16" s="21">
        <v>3.8041767278228202E-2</v>
      </c>
      <c r="K16" s="21"/>
      <c r="L16" s="21">
        <v>2.3403775940921901E-2</v>
      </c>
      <c r="M16" s="21">
        <v>5.46534699213643E-2</v>
      </c>
      <c r="N16" s="21">
        <v>5.87364315549775E-2</v>
      </c>
      <c r="O16" s="21">
        <v>6.6466569711679302E-2</v>
      </c>
      <c r="P16" s="21"/>
      <c r="Q16" s="21">
        <v>2.9495361459125902E-2</v>
      </c>
      <c r="R16" s="21">
        <v>7.3036424044199799E-2</v>
      </c>
      <c r="S16" s="21">
        <v>9.5298242134285296E-2</v>
      </c>
      <c r="T16" s="21">
        <v>6.9593567821570806E-2</v>
      </c>
      <c r="U16" s="21">
        <v>3.1456436186812202E-2</v>
      </c>
      <c r="V16" s="21">
        <v>2.5054095269067201E-2</v>
      </c>
      <c r="W16" s="21">
        <v>4.3496400104862602E-2</v>
      </c>
      <c r="X16" s="21">
        <v>3.8720961283115203E-2</v>
      </c>
      <c r="Y16" s="21">
        <v>3.7159178111736302E-2</v>
      </c>
      <c r="Z16" s="21"/>
      <c r="AA16" s="21">
        <v>0</v>
      </c>
      <c r="AB16" s="21">
        <v>9.3532075576738399E-2</v>
      </c>
      <c r="AC16" s="21">
        <v>2.0069259094823998E-2</v>
      </c>
      <c r="AD16" s="21">
        <v>8.5431819493430303E-2</v>
      </c>
      <c r="AE16" s="21">
        <v>9.2326171480196201E-2</v>
      </c>
      <c r="AF16" s="21">
        <v>7.3881002758376196E-2</v>
      </c>
      <c r="AG16" s="21">
        <v>7.7300322997597995E-2</v>
      </c>
      <c r="AH16" s="21">
        <v>7.3572507794966602E-2</v>
      </c>
      <c r="AI16" s="21">
        <v>5.4697695124926199E-2</v>
      </c>
      <c r="AJ16" s="21">
        <v>3.8971926954391799E-2</v>
      </c>
      <c r="AK16" s="21">
        <v>1.88290062708227E-2</v>
      </c>
      <c r="AL16" s="21">
        <v>4.9719408022905899E-2</v>
      </c>
      <c r="AM16" s="21">
        <v>2.31978769877033E-2</v>
      </c>
      <c r="AN16" s="21">
        <v>2.37224209456471E-2</v>
      </c>
      <c r="AO16" s="21">
        <v>3.30596452067495E-3</v>
      </c>
      <c r="AP16" s="21">
        <v>0</v>
      </c>
      <c r="AQ16" s="21"/>
      <c r="AR16" s="21">
        <v>5.7617461811905302E-2</v>
      </c>
      <c r="AS16" s="21">
        <v>2.2610080609286199E-2</v>
      </c>
      <c r="AT16" s="21"/>
      <c r="AU16" s="21">
        <v>5.6214877265954401E-2</v>
      </c>
      <c r="AV16" s="21">
        <v>4.56089459552909E-2</v>
      </c>
      <c r="AW16" s="21"/>
      <c r="AX16" s="21">
        <v>6.3963641935200904E-2</v>
      </c>
      <c r="AY16" s="21">
        <v>4.6102303521788797E-2</v>
      </c>
      <c r="AZ16" s="21"/>
      <c r="BA16" s="21">
        <v>2.66821265515511E-2</v>
      </c>
      <c r="BB16" s="21">
        <v>5.4703887504523797E-2</v>
      </c>
      <c r="BC16" s="21">
        <v>8.2700610035867303E-2</v>
      </c>
      <c r="BD16" s="21"/>
      <c r="BE16" s="21">
        <v>2.85036728680816E-2</v>
      </c>
      <c r="BF16" s="21">
        <v>7.0057627498977398E-2</v>
      </c>
      <c r="BG16" s="21">
        <v>0.141769994222186</v>
      </c>
    </row>
    <row r="17" spans="2:59" x14ac:dyDescent="0.3">
      <c r="B17" s="18" t="s">
        <v>178</v>
      </c>
      <c r="C17" s="22">
        <v>0.66272779537535198</v>
      </c>
      <c r="D17" s="22">
        <v>0.66500967656971799</v>
      </c>
      <c r="E17" s="22">
        <v>0.66336926954052</v>
      </c>
      <c r="F17" s="22"/>
      <c r="G17" s="22">
        <v>0.66078228587990995</v>
      </c>
      <c r="H17" s="22">
        <v>0.66113742508220597</v>
      </c>
      <c r="I17" s="22">
        <v>0.67330386943554799</v>
      </c>
      <c r="J17" s="22">
        <v>0.65257552228009996</v>
      </c>
      <c r="K17" s="22"/>
      <c r="L17" s="22">
        <v>0.808873821147574</v>
      </c>
      <c r="M17" s="22">
        <v>0.70181110100380495</v>
      </c>
      <c r="N17" s="22">
        <v>0.59974367223108804</v>
      </c>
      <c r="O17" s="22">
        <v>0.52136539230826595</v>
      </c>
      <c r="P17" s="22"/>
      <c r="Q17" s="22">
        <v>0.75427741584530295</v>
      </c>
      <c r="R17" s="22">
        <v>0.59273909774432898</v>
      </c>
      <c r="S17" s="22">
        <v>0.53967301741262097</v>
      </c>
      <c r="T17" s="22">
        <v>0.54131806728772003</v>
      </c>
      <c r="U17" s="22">
        <v>0.69346574028335295</v>
      </c>
      <c r="V17" s="22">
        <v>0.70691433295917405</v>
      </c>
      <c r="W17" s="22">
        <v>0.715236233943644</v>
      </c>
      <c r="X17" s="22">
        <v>0.72570302579396795</v>
      </c>
      <c r="Y17" s="22">
        <v>0.71405746582869201</v>
      </c>
      <c r="Z17" s="22"/>
      <c r="AA17" s="22">
        <v>0.550475613092546</v>
      </c>
      <c r="AB17" s="22">
        <v>0.31227013519089802</v>
      </c>
      <c r="AC17" s="22">
        <v>0.61768712134131698</v>
      </c>
      <c r="AD17" s="22">
        <v>0.48473431376132797</v>
      </c>
      <c r="AE17" s="22">
        <v>0.556108404478319</v>
      </c>
      <c r="AF17" s="22">
        <v>0.48590161530483</v>
      </c>
      <c r="AG17" s="22">
        <v>0.65478247820382895</v>
      </c>
      <c r="AH17" s="22">
        <v>0.57917341363972896</v>
      </c>
      <c r="AI17" s="22">
        <v>0.70016005504488799</v>
      </c>
      <c r="AJ17" s="22">
        <v>0.70984073255712599</v>
      </c>
      <c r="AK17" s="22">
        <v>0.78842101200389203</v>
      </c>
      <c r="AL17" s="22">
        <v>0.70147537973728802</v>
      </c>
      <c r="AM17" s="22">
        <v>0.79572837463807899</v>
      </c>
      <c r="AN17" s="22">
        <v>0.80827463956504497</v>
      </c>
      <c r="AO17" s="22">
        <v>0.74467003806430798</v>
      </c>
      <c r="AP17" s="22">
        <v>0.92732999929820603</v>
      </c>
      <c r="AQ17" s="22"/>
      <c r="AR17" s="22">
        <v>0.62612624592143895</v>
      </c>
      <c r="AS17" s="22">
        <v>0.79552655586162802</v>
      </c>
      <c r="AT17" s="22"/>
      <c r="AU17" s="22">
        <v>0.62643465802245402</v>
      </c>
      <c r="AV17" s="22">
        <v>0.685384750641577</v>
      </c>
      <c r="AW17" s="22"/>
      <c r="AX17" s="22">
        <v>0.55410081643506903</v>
      </c>
      <c r="AY17" s="22">
        <v>0.69169544000664795</v>
      </c>
      <c r="AZ17" s="22"/>
      <c r="BA17" s="22">
        <v>0.79452926643730704</v>
      </c>
      <c r="BB17" s="22">
        <v>0.61512570784402698</v>
      </c>
      <c r="BC17" s="22">
        <v>0.51350591599515005</v>
      </c>
      <c r="BD17" s="22"/>
      <c r="BE17" s="22">
        <v>0.75497880670305695</v>
      </c>
      <c r="BF17" s="22">
        <v>0.55328537792513799</v>
      </c>
      <c r="BG17" s="22">
        <v>0.33684586046903803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183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0.114138153193896</v>
      </c>
      <c r="D9" s="17">
        <v>0.12561697316847301</v>
      </c>
      <c r="E9" s="17">
        <v>0.10314512021868601</v>
      </c>
      <c r="F9" s="17"/>
      <c r="G9" s="17">
        <v>8.7380808176108604E-2</v>
      </c>
      <c r="H9" s="17">
        <v>0.132629374695893</v>
      </c>
      <c r="I9" s="17">
        <v>0.11780478916623401</v>
      </c>
      <c r="J9" s="17">
        <v>0.115308897755639</v>
      </c>
      <c r="K9" s="17"/>
      <c r="L9" s="17">
        <v>0.21925483004350299</v>
      </c>
      <c r="M9" s="17">
        <v>9.7480743376637799E-2</v>
      </c>
      <c r="N9" s="17">
        <v>5.8265951109303701E-2</v>
      </c>
      <c r="O9" s="17">
        <v>6.7508581081164504E-2</v>
      </c>
      <c r="P9" s="17"/>
      <c r="Q9" s="17">
        <v>0.25986772111863798</v>
      </c>
      <c r="R9" s="17">
        <v>7.9981020982223594E-2</v>
      </c>
      <c r="S9" s="17">
        <v>5.0789990435551297E-2</v>
      </c>
      <c r="T9" s="17">
        <v>6.7960618496804195E-2</v>
      </c>
      <c r="U9" s="17">
        <v>6.8399971464844403E-2</v>
      </c>
      <c r="V9" s="17">
        <v>9.9031522336107194E-2</v>
      </c>
      <c r="W9" s="17">
        <v>0.10779449361445401</v>
      </c>
      <c r="X9" s="17">
        <v>0.123122232205732</v>
      </c>
      <c r="Y9" s="17">
        <v>0.109902711799507</v>
      </c>
      <c r="Z9" s="17"/>
      <c r="AA9" s="17">
        <v>4.32690433696932E-2</v>
      </c>
      <c r="AB9" s="17">
        <v>1.91932857104152E-2</v>
      </c>
      <c r="AC9" s="17">
        <v>8.5369889843932303E-2</v>
      </c>
      <c r="AD9" s="17">
        <v>9.0733231013019999E-2</v>
      </c>
      <c r="AE9" s="17">
        <v>6.7063989837219506E-2</v>
      </c>
      <c r="AF9" s="17">
        <v>4.95267208538809E-2</v>
      </c>
      <c r="AG9" s="17">
        <v>6.7791292278822995E-2</v>
      </c>
      <c r="AH9" s="17">
        <v>7.2995910841893302E-2</v>
      </c>
      <c r="AI9" s="17">
        <v>5.6604864928462902E-2</v>
      </c>
      <c r="AJ9" s="17">
        <v>7.2207693134013304E-2</v>
      </c>
      <c r="AK9" s="17">
        <v>0.12766739231284899</v>
      </c>
      <c r="AL9" s="17">
        <v>0.135936818341271</v>
      </c>
      <c r="AM9" s="17">
        <v>0.13362175612508201</v>
      </c>
      <c r="AN9" s="17">
        <v>0.19149888776726301</v>
      </c>
      <c r="AO9" s="17">
        <v>0.106908818199115</v>
      </c>
      <c r="AP9" s="17">
        <v>0.41117717003808801</v>
      </c>
      <c r="AQ9" s="17"/>
      <c r="AR9" s="17">
        <v>8.2675498939541098E-2</v>
      </c>
      <c r="AS9" s="17">
        <v>0.22829183108252199</v>
      </c>
      <c r="AT9" s="17"/>
      <c r="AU9" s="17">
        <v>0.18279585462070899</v>
      </c>
      <c r="AV9" s="17">
        <v>8.46859515892254E-2</v>
      </c>
      <c r="AW9" s="17"/>
      <c r="AX9" s="17">
        <v>0.12059176666994099</v>
      </c>
      <c r="AY9" s="17">
        <v>0.114292336422048</v>
      </c>
      <c r="AZ9" s="17"/>
      <c r="BA9" s="17">
        <v>0.18846430377756701</v>
      </c>
      <c r="BB9" s="17">
        <v>6.5410226313423706E-2</v>
      </c>
      <c r="BC9" s="17">
        <v>6.5703986836548697E-2</v>
      </c>
      <c r="BD9" s="17"/>
      <c r="BE9" s="17">
        <v>0.150432239874146</v>
      </c>
      <c r="BF9" s="17">
        <v>5.7909870451343701E-2</v>
      </c>
      <c r="BG9" s="17">
        <v>2.2845648426506899E-2</v>
      </c>
    </row>
    <row r="10" spans="2:59" x14ac:dyDescent="0.3">
      <c r="B10" s="18" t="s">
        <v>172</v>
      </c>
      <c r="C10" s="17">
        <v>0.21007630179815601</v>
      </c>
      <c r="D10" s="17">
        <v>0.23498416888389001</v>
      </c>
      <c r="E10" s="17">
        <v>0.18607227215309399</v>
      </c>
      <c r="F10" s="17"/>
      <c r="G10" s="17">
        <v>0.17748487714539701</v>
      </c>
      <c r="H10" s="17">
        <v>0.23456043909761401</v>
      </c>
      <c r="I10" s="17">
        <v>0.23516676456442701</v>
      </c>
      <c r="J10" s="17">
        <v>0.18754839641729801</v>
      </c>
      <c r="K10" s="17"/>
      <c r="L10" s="17">
        <v>0.31363385626463097</v>
      </c>
      <c r="M10" s="17">
        <v>0.221249392840213</v>
      </c>
      <c r="N10" s="17">
        <v>0.17546824278999701</v>
      </c>
      <c r="O10" s="17">
        <v>0.117718834112415</v>
      </c>
      <c r="P10" s="17"/>
      <c r="Q10" s="17">
        <v>0.29758989113068801</v>
      </c>
      <c r="R10" s="17">
        <v>0.21899056928996599</v>
      </c>
      <c r="S10" s="17">
        <v>0.181638772888709</v>
      </c>
      <c r="T10" s="17">
        <v>0.14850644951785799</v>
      </c>
      <c r="U10" s="17">
        <v>0.17480371598647501</v>
      </c>
      <c r="V10" s="17">
        <v>0.221113093018693</v>
      </c>
      <c r="W10" s="17">
        <v>0.17976634740542799</v>
      </c>
      <c r="X10" s="17">
        <v>0.203904642318156</v>
      </c>
      <c r="Y10" s="17">
        <v>0.20733060199276401</v>
      </c>
      <c r="Z10" s="17"/>
      <c r="AA10" s="17">
        <v>0.105949714075552</v>
      </c>
      <c r="AB10" s="17">
        <v>9.5636609586263605E-2</v>
      </c>
      <c r="AC10" s="17">
        <v>0.123578692277636</v>
      </c>
      <c r="AD10" s="17">
        <v>6.90377800848892E-2</v>
      </c>
      <c r="AE10" s="17">
        <v>0.15140358033364901</v>
      </c>
      <c r="AF10" s="17">
        <v>0.140101307737621</v>
      </c>
      <c r="AG10" s="17">
        <v>0.17678006904165999</v>
      </c>
      <c r="AH10" s="17">
        <v>0.16907325170332099</v>
      </c>
      <c r="AI10" s="17">
        <v>0.23560190811597101</v>
      </c>
      <c r="AJ10" s="17">
        <v>0.25187521454638401</v>
      </c>
      <c r="AK10" s="17">
        <v>0.25493071245284499</v>
      </c>
      <c r="AL10" s="17">
        <v>0.20432903552965401</v>
      </c>
      <c r="AM10" s="17">
        <v>0.29478457394438701</v>
      </c>
      <c r="AN10" s="17">
        <v>0.324698757184471</v>
      </c>
      <c r="AO10" s="17">
        <v>0.34339775925481197</v>
      </c>
      <c r="AP10" s="17">
        <v>0.36135780856891397</v>
      </c>
      <c r="AQ10" s="17"/>
      <c r="AR10" s="17">
        <v>0.18501395988240901</v>
      </c>
      <c r="AS10" s="17">
        <v>0.30100818831528597</v>
      </c>
      <c r="AT10" s="17"/>
      <c r="AU10" s="17">
        <v>0.230943951285347</v>
      </c>
      <c r="AV10" s="17">
        <v>0.20266678231551899</v>
      </c>
      <c r="AW10" s="17"/>
      <c r="AX10" s="17">
        <v>0.207518680686954</v>
      </c>
      <c r="AY10" s="17">
        <v>0.21281400237286799</v>
      </c>
      <c r="AZ10" s="17"/>
      <c r="BA10" s="17">
        <v>0.28831108426504198</v>
      </c>
      <c r="BB10" s="17">
        <v>0.18572463429045499</v>
      </c>
      <c r="BC10" s="17">
        <v>0.11512955114313</v>
      </c>
      <c r="BD10" s="17"/>
      <c r="BE10" s="17">
        <v>0.255068111414051</v>
      </c>
      <c r="BF10" s="17">
        <v>0.127750198168988</v>
      </c>
      <c r="BG10" s="17">
        <v>0.13228918549593499</v>
      </c>
    </row>
    <row r="11" spans="2:59" x14ac:dyDescent="0.3">
      <c r="B11" s="18" t="s">
        <v>173</v>
      </c>
      <c r="C11" s="17">
        <v>0.24776982542994699</v>
      </c>
      <c r="D11" s="17">
        <v>0.24642303989394601</v>
      </c>
      <c r="E11" s="17">
        <v>0.25010358915024999</v>
      </c>
      <c r="F11" s="17"/>
      <c r="G11" s="17">
        <v>0.222908332183856</v>
      </c>
      <c r="H11" s="17">
        <v>0.242680514504063</v>
      </c>
      <c r="I11" s="17">
        <v>0.270471865650248</v>
      </c>
      <c r="J11" s="17">
        <v>0.25515925559160701</v>
      </c>
      <c r="K11" s="17"/>
      <c r="L11" s="17">
        <v>0.21192248159393801</v>
      </c>
      <c r="M11" s="17">
        <v>0.249162396065363</v>
      </c>
      <c r="N11" s="17">
        <v>0.290794908926166</v>
      </c>
      <c r="O11" s="17">
        <v>0.24760123993979299</v>
      </c>
      <c r="P11" s="17"/>
      <c r="Q11" s="17">
        <v>0.22526207828924899</v>
      </c>
      <c r="R11" s="17">
        <v>0.22109996199888099</v>
      </c>
      <c r="S11" s="17">
        <v>0.28840673706105502</v>
      </c>
      <c r="T11" s="17">
        <v>0.29732052118571001</v>
      </c>
      <c r="U11" s="17">
        <v>0.29730482139308101</v>
      </c>
      <c r="V11" s="17">
        <v>0.213071445976457</v>
      </c>
      <c r="W11" s="17">
        <v>0.252717183921639</v>
      </c>
      <c r="X11" s="17">
        <v>0.26444166865459701</v>
      </c>
      <c r="Y11" s="17">
        <v>0.217200760010621</v>
      </c>
      <c r="Z11" s="17"/>
      <c r="AA11" s="17">
        <v>0.26174068109007598</v>
      </c>
      <c r="AB11" s="17">
        <v>0.357680514123562</v>
      </c>
      <c r="AC11" s="17">
        <v>0.29678055630660899</v>
      </c>
      <c r="AD11" s="17">
        <v>0.27209977667401303</v>
      </c>
      <c r="AE11" s="17">
        <v>0.31129768908515298</v>
      </c>
      <c r="AF11" s="17">
        <v>0.254576967588383</v>
      </c>
      <c r="AG11" s="17">
        <v>0.221015975073795</v>
      </c>
      <c r="AH11" s="17">
        <v>0.29134064464898801</v>
      </c>
      <c r="AI11" s="17">
        <v>0.198427738954359</v>
      </c>
      <c r="AJ11" s="17">
        <v>0.25288659616931602</v>
      </c>
      <c r="AK11" s="17">
        <v>0.23463153627703501</v>
      </c>
      <c r="AL11" s="17">
        <v>0.29865551918424099</v>
      </c>
      <c r="AM11" s="17">
        <v>0.23203079540811</v>
      </c>
      <c r="AN11" s="17">
        <v>0.187072378699848</v>
      </c>
      <c r="AO11" s="17">
        <v>0.23528920945831699</v>
      </c>
      <c r="AP11" s="17">
        <v>0.123932537760573</v>
      </c>
      <c r="AQ11" s="17"/>
      <c r="AR11" s="17">
        <v>0.26433365663235497</v>
      </c>
      <c r="AS11" s="17">
        <v>0.18767247202819301</v>
      </c>
      <c r="AT11" s="17"/>
      <c r="AU11" s="17">
        <v>0.21467999271587601</v>
      </c>
      <c r="AV11" s="17">
        <v>0.26568623445023198</v>
      </c>
      <c r="AW11" s="17"/>
      <c r="AX11" s="17">
        <v>0.218908735084554</v>
      </c>
      <c r="AY11" s="17">
        <v>0.25436055926741402</v>
      </c>
      <c r="AZ11" s="17"/>
      <c r="BA11" s="17">
        <v>0.22480726883480501</v>
      </c>
      <c r="BB11" s="17">
        <v>0.26616026251504599</v>
      </c>
      <c r="BC11" s="17">
        <v>0.25728823813018797</v>
      </c>
      <c r="BD11" s="17"/>
      <c r="BE11" s="17">
        <v>0.25503205804815099</v>
      </c>
      <c r="BF11" s="17">
        <v>0.26178629299367101</v>
      </c>
      <c r="BG11" s="17">
        <v>0.15867594640001401</v>
      </c>
    </row>
    <row r="12" spans="2:59" x14ac:dyDescent="0.3">
      <c r="B12" s="18" t="s">
        <v>174</v>
      </c>
      <c r="C12" s="17">
        <v>0.141554173167073</v>
      </c>
      <c r="D12" s="17">
        <v>0.11848551030018099</v>
      </c>
      <c r="E12" s="17">
        <v>0.16399387061776599</v>
      </c>
      <c r="F12" s="17"/>
      <c r="G12" s="17">
        <v>0.12497749413215301</v>
      </c>
      <c r="H12" s="17">
        <v>0.13570347828318299</v>
      </c>
      <c r="I12" s="17">
        <v>0.15245491768195099</v>
      </c>
      <c r="J12" s="17">
        <v>0.15357202689671501</v>
      </c>
      <c r="K12" s="17"/>
      <c r="L12" s="17">
        <v>8.1676302931096498E-2</v>
      </c>
      <c r="M12" s="17">
        <v>0.161670782727695</v>
      </c>
      <c r="N12" s="17">
        <v>0.136989320629681</v>
      </c>
      <c r="O12" s="17">
        <v>0.187521655136767</v>
      </c>
      <c r="P12" s="17"/>
      <c r="Q12" s="17">
        <v>9.0275130460636205E-2</v>
      </c>
      <c r="R12" s="17">
        <v>0.143234931621114</v>
      </c>
      <c r="S12" s="17">
        <v>0.19360534155856801</v>
      </c>
      <c r="T12" s="17">
        <v>0.13516175287287499</v>
      </c>
      <c r="U12" s="17">
        <v>0.207506895497376</v>
      </c>
      <c r="V12" s="17">
        <v>0.15336212820089801</v>
      </c>
      <c r="W12" s="17">
        <v>0.10839731840785399</v>
      </c>
      <c r="X12" s="17">
        <v>0.145839228225385</v>
      </c>
      <c r="Y12" s="17">
        <v>0.13688127258319399</v>
      </c>
      <c r="Z12" s="17"/>
      <c r="AA12" s="17">
        <v>9.7643323731957707E-2</v>
      </c>
      <c r="AB12" s="17">
        <v>9.8800320997324304E-2</v>
      </c>
      <c r="AC12" s="17">
        <v>0.20328109849863399</v>
      </c>
      <c r="AD12" s="17">
        <v>0.29377022191684898</v>
      </c>
      <c r="AE12" s="17">
        <v>0.15537926731445301</v>
      </c>
      <c r="AF12" s="17">
        <v>0.16621709165336701</v>
      </c>
      <c r="AG12" s="17">
        <v>0.144898135313339</v>
      </c>
      <c r="AH12" s="17">
        <v>0.13992689855415999</v>
      </c>
      <c r="AI12" s="17">
        <v>0.19843561099561</v>
      </c>
      <c r="AJ12" s="17">
        <v>0.194610965891753</v>
      </c>
      <c r="AK12" s="17">
        <v>8.7974500860315802E-2</v>
      </c>
      <c r="AL12" s="17">
        <v>0.165339000959561</v>
      </c>
      <c r="AM12" s="17">
        <v>0.119212304227977</v>
      </c>
      <c r="AN12" s="17">
        <v>6.1552498421062099E-2</v>
      </c>
      <c r="AO12" s="17">
        <v>8.3277929647797996E-2</v>
      </c>
      <c r="AP12" s="17">
        <v>4.25527591534011E-2</v>
      </c>
      <c r="AQ12" s="17"/>
      <c r="AR12" s="17">
        <v>0.15539244895056101</v>
      </c>
      <c r="AS12" s="17">
        <v>9.1345755798608499E-2</v>
      </c>
      <c r="AT12" s="17"/>
      <c r="AU12" s="17">
        <v>0.11370617119880699</v>
      </c>
      <c r="AV12" s="17">
        <v>0.15045640267464999</v>
      </c>
      <c r="AW12" s="17"/>
      <c r="AX12" s="17">
        <v>0.1325207537859</v>
      </c>
      <c r="AY12" s="17">
        <v>0.14005124883803199</v>
      </c>
      <c r="AZ12" s="17"/>
      <c r="BA12" s="17">
        <v>8.1225328303533906E-2</v>
      </c>
      <c r="BB12" s="17">
        <v>0.18464601143901399</v>
      </c>
      <c r="BC12" s="17">
        <v>0.17508880576944899</v>
      </c>
      <c r="BD12" s="17"/>
      <c r="BE12" s="17">
        <v>0.105436537760717</v>
      </c>
      <c r="BF12" s="17">
        <v>0.19243505004450501</v>
      </c>
      <c r="BG12" s="17">
        <v>0.24662582177562001</v>
      </c>
    </row>
    <row r="13" spans="2:59" x14ac:dyDescent="0.3">
      <c r="B13" s="18" t="s">
        <v>175</v>
      </c>
      <c r="C13" s="17">
        <v>8.1921715684926996E-2</v>
      </c>
      <c r="D13" s="17">
        <v>6.9239893158661595E-2</v>
      </c>
      <c r="E13" s="17">
        <v>9.4898392311486696E-2</v>
      </c>
      <c r="F13" s="17"/>
      <c r="G13" s="17">
        <v>6.4118374471514999E-2</v>
      </c>
      <c r="H13" s="17">
        <v>7.0146147358182406E-2</v>
      </c>
      <c r="I13" s="17">
        <v>7.7321419767716601E-2</v>
      </c>
      <c r="J13" s="17">
        <v>0.117980712829857</v>
      </c>
      <c r="K13" s="17"/>
      <c r="L13" s="17">
        <v>3.3946400472430499E-2</v>
      </c>
      <c r="M13" s="17">
        <v>7.2128400166479603E-2</v>
      </c>
      <c r="N13" s="17">
        <v>9.3211591469827701E-2</v>
      </c>
      <c r="O13" s="17">
        <v>0.134033319732804</v>
      </c>
      <c r="P13" s="17"/>
      <c r="Q13" s="17">
        <v>3.2686168821593198E-2</v>
      </c>
      <c r="R13" s="17">
        <v>7.3053316595748097E-2</v>
      </c>
      <c r="S13" s="17">
        <v>8.7303763680514707E-2</v>
      </c>
      <c r="T13" s="17">
        <v>0.109210583912094</v>
      </c>
      <c r="U13" s="17">
        <v>6.5381178711700697E-2</v>
      </c>
      <c r="V13" s="17">
        <v>8.1274579880108194E-2</v>
      </c>
      <c r="W13" s="17">
        <v>0.121780946563605</v>
      </c>
      <c r="X13" s="17">
        <v>7.2247376952251197E-2</v>
      </c>
      <c r="Y13" s="17">
        <v>0.111019498261145</v>
      </c>
      <c r="Z13" s="17"/>
      <c r="AA13" s="17">
        <v>6.90705876487578E-2</v>
      </c>
      <c r="AB13" s="17">
        <v>0.135301486096468</v>
      </c>
      <c r="AC13" s="17">
        <v>5.7998518884068997E-2</v>
      </c>
      <c r="AD13" s="17">
        <v>0.11043493667325301</v>
      </c>
      <c r="AE13" s="17">
        <v>0.105209333739113</v>
      </c>
      <c r="AF13" s="17">
        <v>0.14145909603644</v>
      </c>
      <c r="AG13" s="17">
        <v>0.102392290195295</v>
      </c>
      <c r="AH13" s="17">
        <v>0.138734269522132</v>
      </c>
      <c r="AI13" s="17">
        <v>6.7394270942184295E-2</v>
      </c>
      <c r="AJ13" s="17">
        <v>4.8352796820905E-2</v>
      </c>
      <c r="AK13" s="17">
        <v>5.9543330454602098E-2</v>
      </c>
      <c r="AL13" s="17">
        <v>4.7350305156499101E-2</v>
      </c>
      <c r="AM13" s="17">
        <v>5.6522374509639102E-2</v>
      </c>
      <c r="AN13" s="17">
        <v>6.7347351828166799E-2</v>
      </c>
      <c r="AO13" s="17">
        <v>1.1371170284061E-2</v>
      </c>
      <c r="AP13" s="17">
        <v>1.3493844000568E-2</v>
      </c>
      <c r="AQ13" s="17"/>
      <c r="AR13" s="17">
        <v>9.4655405736907103E-2</v>
      </c>
      <c r="AS13" s="17">
        <v>3.5720987012262097E-2</v>
      </c>
      <c r="AT13" s="17"/>
      <c r="AU13" s="17">
        <v>9.6212435105023697E-2</v>
      </c>
      <c r="AV13" s="17">
        <v>7.6127423291410798E-2</v>
      </c>
      <c r="AW13" s="17"/>
      <c r="AX13" s="17">
        <v>0.11337044676375201</v>
      </c>
      <c r="AY13" s="17">
        <v>7.5046221437829505E-2</v>
      </c>
      <c r="AZ13" s="17"/>
      <c r="BA13" s="17">
        <v>5.1299777720256901E-2</v>
      </c>
      <c r="BB13" s="17">
        <v>9.3751927826817599E-2</v>
      </c>
      <c r="BC13" s="17">
        <v>0.115333279141838</v>
      </c>
      <c r="BD13" s="17"/>
      <c r="BE13" s="17">
        <v>5.2468883622585998E-2</v>
      </c>
      <c r="BF13" s="17">
        <v>0.119453477622052</v>
      </c>
      <c r="BG13" s="17">
        <v>0.17870479806689901</v>
      </c>
    </row>
    <row r="14" spans="2:59" x14ac:dyDescent="0.3">
      <c r="B14" s="18" t="s">
        <v>83</v>
      </c>
      <c r="C14" s="17">
        <v>0.20453983072600099</v>
      </c>
      <c r="D14" s="17">
        <v>0.205250414594847</v>
      </c>
      <c r="E14" s="17">
        <v>0.201786755548717</v>
      </c>
      <c r="F14" s="17"/>
      <c r="G14" s="17">
        <v>0.32313011389097002</v>
      </c>
      <c r="H14" s="17">
        <v>0.18428004606106499</v>
      </c>
      <c r="I14" s="17">
        <v>0.14678024316942301</v>
      </c>
      <c r="J14" s="17">
        <v>0.170430710508884</v>
      </c>
      <c r="K14" s="17"/>
      <c r="L14" s="17">
        <v>0.13956612869440099</v>
      </c>
      <c r="M14" s="17">
        <v>0.19830828482361201</v>
      </c>
      <c r="N14" s="17">
        <v>0.24526998507502501</v>
      </c>
      <c r="O14" s="17">
        <v>0.24561636999705699</v>
      </c>
      <c r="P14" s="17"/>
      <c r="Q14" s="17">
        <v>9.4319010179196097E-2</v>
      </c>
      <c r="R14" s="17">
        <v>0.26364019951206702</v>
      </c>
      <c r="S14" s="17">
        <v>0.198255394375602</v>
      </c>
      <c r="T14" s="17">
        <v>0.24184007401465901</v>
      </c>
      <c r="U14" s="17">
        <v>0.18660341694652199</v>
      </c>
      <c r="V14" s="17">
        <v>0.23214723058773701</v>
      </c>
      <c r="W14" s="17">
        <v>0.22954371008701999</v>
      </c>
      <c r="X14" s="17">
        <v>0.19044485164388</v>
      </c>
      <c r="Y14" s="17">
        <v>0.21766515535276801</v>
      </c>
      <c r="Z14" s="17"/>
      <c r="AA14" s="17">
        <v>0.42232665008396397</v>
      </c>
      <c r="AB14" s="17">
        <v>0.293387783485967</v>
      </c>
      <c r="AC14" s="17">
        <v>0.23299124418912001</v>
      </c>
      <c r="AD14" s="17">
        <v>0.16392405363797499</v>
      </c>
      <c r="AE14" s="17">
        <v>0.20964613969041199</v>
      </c>
      <c r="AF14" s="17">
        <v>0.24811881613030801</v>
      </c>
      <c r="AG14" s="17">
        <v>0.28712223809708798</v>
      </c>
      <c r="AH14" s="17">
        <v>0.18792902472950501</v>
      </c>
      <c r="AI14" s="17">
        <v>0.24353560606341301</v>
      </c>
      <c r="AJ14" s="17">
        <v>0.180066733437629</v>
      </c>
      <c r="AK14" s="17">
        <v>0.23525252764235399</v>
      </c>
      <c r="AL14" s="17">
        <v>0.14838932082877401</v>
      </c>
      <c r="AM14" s="17">
        <v>0.16382819578480501</v>
      </c>
      <c r="AN14" s="17">
        <v>0.16783012609918899</v>
      </c>
      <c r="AO14" s="17">
        <v>0.21975511315589699</v>
      </c>
      <c r="AP14" s="17">
        <v>4.7485880478455998E-2</v>
      </c>
      <c r="AQ14" s="17"/>
      <c r="AR14" s="17">
        <v>0.21792902985822701</v>
      </c>
      <c r="AS14" s="17">
        <v>0.15596076576312801</v>
      </c>
      <c r="AT14" s="17"/>
      <c r="AU14" s="17">
        <v>0.161661595074238</v>
      </c>
      <c r="AV14" s="17">
        <v>0.22037720567896099</v>
      </c>
      <c r="AW14" s="17"/>
      <c r="AX14" s="17">
        <v>0.207089617008899</v>
      </c>
      <c r="AY14" s="17">
        <v>0.203435631661808</v>
      </c>
      <c r="AZ14" s="17"/>
      <c r="BA14" s="17">
        <v>0.165892237098796</v>
      </c>
      <c r="BB14" s="17">
        <v>0.20430693761524399</v>
      </c>
      <c r="BC14" s="17">
        <v>0.27145613897884602</v>
      </c>
      <c r="BD14" s="17"/>
      <c r="BE14" s="17">
        <v>0.18156216928034899</v>
      </c>
      <c r="BF14" s="17">
        <v>0.24066511071944099</v>
      </c>
      <c r="BG14" s="17">
        <v>0.26085859983502602</v>
      </c>
    </row>
    <row r="15" spans="2:59" x14ac:dyDescent="0.3">
      <c r="B15" s="18" t="s">
        <v>176</v>
      </c>
      <c r="C15" s="21">
        <v>0.32421445499205198</v>
      </c>
      <c r="D15" s="21">
        <v>0.36060114205236299</v>
      </c>
      <c r="E15" s="21">
        <v>0.28921739237178001</v>
      </c>
      <c r="F15" s="21"/>
      <c r="G15" s="21">
        <v>0.26486568532150601</v>
      </c>
      <c r="H15" s="21">
        <v>0.36718981379350701</v>
      </c>
      <c r="I15" s="21">
        <v>0.35297155373066202</v>
      </c>
      <c r="J15" s="21">
        <v>0.302857294172937</v>
      </c>
      <c r="K15" s="21"/>
      <c r="L15" s="21">
        <v>0.53288868630813402</v>
      </c>
      <c r="M15" s="21">
        <v>0.31873013621684998</v>
      </c>
      <c r="N15" s="21">
        <v>0.233734193899301</v>
      </c>
      <c r="O15" s="21">
        <v>0.18522741519357999</v>
      </c>
      <c r="P15" s="21"/>
      <c r="Q15" s="21">
        <v>0.557457612249326</v>
      </c>
      <c r="R15" s="21">
        <v>0.298971590272189</v>
      </c>
      <c r="S15" s="21">
        <v>0.23242876332425999</v>
      </c>
      <c r="T15" s="21">
        <v>0.21646706801466201</v>
      </c>
      <c r="U15" s="21">
        <v>0.24320368745132001</v>
      </c>
      <c r="V15" s="21">
        <v>0.32014461535479999</v>
      </c>
      <c r="W15" s="21">
        <v>0.287560841019882</v>
      </c>
      <c r="X15" s="21">
        <v>0.32702687452388801</v>
      </c>
      <c r="Y15" s="21">
        <v>0.31723331379227099</v>
      </c>
      <c r="Z15" s="21"/>
      <c r="AA15" s="21">
        <v>0.14921875744524499</v>
      </c>
      <c r="AB15" s="21">
        <v>0.114829895296679</v>
      </c>
      <c r="AC15" s="21">
        <v>0.208948582121568</v>
      </c>
      <c r="AD15" s="21">
        <v>0.159771011097909</v>
      </c>
      <c r="AE15" s="21">
        <v>0.21846757017086799</v>
      </c>
      <c r="AF15" s="21">
        <v>0.18962802859150199</v>
      </c>
      <c r="AG15" s="21">
        <v>0.24457136132048299</v>
      </c>
      <c r="AH15" s="21">
        <v>0.24206916254521499</v>
      </c>
      <c r="AI15" s="21">
        <v>0.29220677304443399</v>
      </c>
      <c r="AJ15" s="21">
        <v>0.32408290768039799</v>
      </c>
      <c r="AK15" s="21">
        <v>0.382598104765694</v>
      </c>
      <c r="AL15" s="21">
        <v>0.34026585387092501</v>
      </c>
      <c r="AM15" s="21">
        <v>0.42840633006946899</v>
      </c>
      <c r="AN15" s="21">
        <v>0.51619764495173404</v>
      </c>
      <c r="AO15" s="21">
        <v>0.45030657745392599</v>
      </c>
      <c r="AP15" s="21">
        <v>0.77253497860700204</v>
      </c>
      <c r="AQ15" s="21"/>
      <c r="AR15" s="21">
        <v>0.26768945882195</v>
      </c>
      <c r="AS15" s="21">
        <v>0.52930001939780802</v>
      </c>
      <c r="AT15" s="21"/>
      <c r="AU15" s="21">
        <v>0.41373980590605602</v>
      </c>
      <c r="AV15" s="21">
        <v>0.28735273390474497</v>
      </c>
      <c r="AW15" s="21"/>
      <c r="AX15" s="21">
        <v>0.32811044735689499</v>
      </c>
      <c r="AY15" s="21">
        <v>0.32710633879491602</v>
      </c>
      <c r="AZ15" s="21"/>
      <c r="BA15" s="21">
        <v>0.47677538804260799</v>
      </c>
      <c r="BB15" s="21">
        <v>0.25113486060387902</v>
      </c>
      <c r="BC15" s="21">
        <v>0.18083353797967899</v>
      </c>
      <c r="BD15" s="21"/>
      <c r="BE15" s="21">
        <v>0.405500351288197</v>
      </c>
      <c r="BF15" s="21">
        <v>0.18566006862033099</v>
      </c>
      <c r="BG15" s="21">
        <v>0.15513483392244201</v>
      </c>
    </row>
    <row r="16" spans="2:59" x14ac:dyDescent="0.3">
      <c r="B16" s="18" t="s">
        <v>177</v>
      </c>
      <c r="C16" s="21">
        <v>0.22347588885200001</v>
      </c>
      <c r="D16" s="21">
        <v>0.187725403458843</v>
      </c>
      <c r="E16" s="21">
        <v>0.25889226292925299</v>
      </c>
      <c r="F16" s="21"/>
      <c r="G16" s="21">
        <v>0.189095868603668</v>
      </c>
      <c r="H16" s="21">
        <v>0.205849625641365</v>
      </c>
      <c r="I16" s="21">
        <v>0.22977633744966799</v>
      </c>
      <c r="J16" s="21">
        <v>0.27155273972657201</v>
      </c>
      <c r="K16" s="21"/>
      <c r="L16" s="21">
        <v>0.115622703403527</v>
      </c>
      <c r="M16" s="21">
        <v>0.23379918289417501</v>
      </c>
      <c r="N16" s="21">
        <v>0.23020091209950899</v>
      </c>
      <c r="O16" s="21">
        <v>0.32155497486957102</v>
      </c>
      <c r="P16" s="21"/>
      <c r="Q16" s="21">
        <v>0.122961299282229</v>
      </c>
      <c r="R16" s="21">
        <v>0.21628824821686199</v>
      </c>
      <c r="S16" s="21">
        <v>0.28090910523908302</v>
      </c>
      <c r="T16" s="21">
        <v>0.244372336784969</v>
      </c>
      <c r="U16" s="21">
        <v>0.27288807420907701</v>
      </c>
      <c r="V16" s="21">
        <v>0.23463670808100601</v>
      </c>
      <c r="W16" s="21">
        <v>0.23017826497145899</v>
      </c>
      <c r="X16" s="21">
        <v>0.21808660517763601</v>
      </c>
      <c r="Y16" s="21">
        <v>0.24790077084433901</v>
      </c>
      <c r="Z16" s="21"/>
      <c r="AA16" s="21">
        <v>0.16671391138071501</v>
      </c>
      <c r="AB16" s="21">
        <v>0.234101807093793</v>
      </c>
      <c r="AC16" s="21">
        <v>0.261279617382703</v>
      </c>
      <c r="AD16" s="21">
        <v>0.40420515859010198</v>
      </c>
      <c r="AE16" s="21">
        <v>0.26058860105356701</v>
      </c>
      <c r="AF16" s="21">
        <v>0.30767618768980798</v>
      </c>
      <c r="AG16" s="21">
        <v>0.247290425508633</v>
      </c>
      <c r="AH16" s="21">
        <v>0.27866116807629199</v>
      </c>
      <c r="AI16" s="21">
        <v>0.265829881937795</v>
      </c>
      <c r="AJ16" s="21">
        <v>0.24296376271265699</v>
      </c>
      <c r="AK16" s="21">
        <v>0.147517831314918</v>
      </c>
      <c r="AL16" s="21">
        <v>0.21268930611605999</v>
      </c>
      <c r="AM16" s="21">
        <v>0.175734678737616</v>
      </c>
      <c r="AN16" s="21">
        <v>0.12889985024922901</v>
      </c>
      <c r="AO16" s="21">
        <v>9.4649099931858993E-2</v>
      </c>
      <c r="AP16" s="21">
        <v>5.6046603153969102E-2</v>
      </c>
      <c r="AQ16" s="21"/>
      <c r="AR16" s="21">
        <v>0.25004785468746799</v>
      </c>
      <c r="AS16" s="21">
        <v>0.12706674281087099</v>
      </c>
      <c r="AT16" s="21"/>
      <c r="AU16" s="21">
        <v>0.209918606303831</v>
      </c>
      <c r="AV16" s="21">
        <v>0.226583825966061</v>
      </c>
      <c r="AW16" s="21"/>
      <c r="AX16" s="21">
        <v>0.24589120054965199</v>
      </c>
      <c r="AY16" s="21">
        <v>0.21509747027586201</v>
      </c>
      <c r="AZ16" s="21"/>
      <c r="BA16" s="21">
        <v>0.132525106023791</v>
      </c>
      <c r="BB16" s="21">
        <v>0.27839793926583201</v>
      </c>
      <c r="BC16" s="21">
        <v>0.29042208491128702</v>
      </c>
      <c r="BD16" s="21"/>
      <c r="BE16" s="21">
        <v>0.15790542138330299</v>
      </c>
      <c r="BF16" s="21">
        <v>0.311888527666557</v>
      </c>
      <c r="BG16" s="21">
        <v>0.42533061984251902</v>
      </c>
    </row>
    <row r="17" spans="2:59" x14ac:dyDescent="0.3">
      <c r="B17" s="18" t="s">
        <v>178</v>
      </c>
      <c r="C17" s="22">
        <v>0.100738566140052</v>
      </c>
      <c r="D17" s="22">
        <v>0.17287573859352101</v>
      </c>
      <c r="E17" s="22">
        <v>3.0325129442527899E-2</v>
      </c>
      <c r="F17" s="22"/>
      <c r="G17" s="22">
        <v>7.5769816717837807E-2</v>
      </c>
      <c r="H17" s="22">
        <v>0.16134018815214199</v>
      </c>
      <c r="I17" s="22">
        <v>0.123195216280994</v>
      </c>
      <c r="J17" s="22">
        <v>3.1304554446365603E-2</v>
      </c>
      <c r="K17" s="22"/>
      <c r="L17" s="22">
        <v>0.41726598290460698</v>
      </c>
      <c r="M17" s="22">
        <v>8.4930953322675501E-2</v>
      </c>
      <c r="N17" s="22">
        <v>3.5332817997919298E-3</v>
      </c>
      <c r="O17" s="22">
        <v>-0.136327559675991</v>
      </c>
      <c r="P17" s="22"/>
      <c r="Q17" s="22">
        <v>0.43449631296709601</v>
      </c>
      <c r="R17" s="22">
        <v>8.2683342055327194E-2</v>
      </c>
      <c r="S17" s="22">
        <v>-4.84803419148232E-2</v>
      </c>
      <c r="T17" s="22">
        <v>-2.7905268770306201E-2</v>
      </c>
      <c r="U17" s="22">
        <v>-2.9684386757757399E-2</v>
      </c>
      <c r="V17" s="22">
        <v>8.5507907273794606E-2</v>
      </c>
      <c r="W17" s="22">
        <v>5.7382576048422999E-2</v>
      </c>
      <c r="X17" s="22">
        <v>0.10894026934625201</v>
      </c>
      <c r="Y17" s="22">
        <v>6.9332542947931897E-2</v>
      </c>
      <c r="Z17" s="22"/>
      <c r="AA17" s="22">
        <v>-1.7495153935470398E-2</v>
      </c>
      <c r="AB17" s="22">
        <v>-0.11927191179711399</v>
      </c>
      <c r="AC17" s="22">
        <v>-5.2331035261134598E-2</v>
      </c>
      <c r="AD17" s="22">
        <v>-0.244434147492193</v>
      </c>
      <c r="AE17" s="22">
        <v>-4.21210308826983E-2</v>
      </c>
      <c r="AF17" s="22">
        <v>-0.118048159098306</v>
      </c>
      <c r="AG17" s="22">
        <v>-2.7190641881499901E-3</v>
      </c>
      <c r="AH17" s="22">
        <v>-3.65920055310772E-2</v>
      </c>
      <c r="AI17" s="22">
        <v>2.6376891106638999E-2</v>
      </c>
      <c r="AJ17" s="22">
        <v>8.1119144967740101E-2</v>
      </c>
      <c r="AK17" s="22">
        <v>0.23508027345077601</v>
      </c>
      <c r="AL17" s="22">
        <v>0.12757654775486399</v>
      </c>
      <c r="AM17" s="22">
        <v>0.25267165133185299</v>
      </c>
      <c r="AN17" s="22">
        <v>0.38729779470250503</v>
      </c>
      <c r="AO17" s="22">
        <v>0.355657477522067</v>
      </c>
      <c r="AP17" s="22">
        <v>0.71648837545303301</v>
      </c>
      <c r="AQ17" s="22"/>
      <c r="AR17" s="22">
        <v>1.7641604134481501E-2</v>
      </c>
      <c r="AS17" s="22">
        <v>0.40223327658693803</v>
      </c>
      <c r="AT17" s="22"/>
      <c r="AU17" s="22">
        <v>0.203821199602225</v>
      </c>
      <c r="AV17" s="22">
        <v>6.0768907938683697E-2</v>
      </c>
      <c r="AW17" s="22"/>
      <c r="AX17" s="22">
        <v>8.2219246807243407E-2</v>
      </c>
      <c r="AY17" s="22">
        <v>0.11200886851905401</v>
      </c>
      <c r="AZ17" s="22"/>
      <c r="BA17" s="22">
        <v>0.34425028201881802</v>
      </c>
      <c r="BB17" s="22">
        <v>-2.7263078661953499E-2</v>
      </c>
      <c r="BC17" s="22">
        <v>-0.10958854693160899</v>
      </c>
      <c r="BD17" s="22"/>
      <c r="BE17" s="22">
        <v>0.24759492990489401</v>
      </c>
      <c r="BF17" s="22">
        <v>-0.12622845904622501</v>
      </c>
      <c r="BG17" s="22">
        <v>-0.27019578592007698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BG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188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184</v>
      </c>
      <c r="C9" s="17">
        <v>0.207291906381634</v>
      </c>
      <c r="D9" s="17">
        <v>0.214021866206208</v>
      </c>
      <c r="E9" s="17">
        <v>0.20140789340029</v>
      </c>
      <c r="F9" s="17"/>
      <c r="G9" s="17">
        <v>0.238164969114143</v>
      </c>
      <c r="H9" s="17">
        <v>0.19582669028024599</v>
      </c>
      <c r="I9" s="17">
        <v>0.170585838619881</v>
      </c>
      <c r="J9" s="17">
        <v>0.23015381796635501</v>
      </c>
      <c r="K9" s="17"/>
      <c r="L9" s="17">
        <v>0.30698824250897699</v>
      </c>
      <c r="M9" s="17">
        <v>0.21621827180427899</v>
      </c>
      <c r="N9" s="17">
        <v>0.151845653662321</v>
      </c>
      <c r="O9" s="17">
        <v>0.13776097493341299</v>
      </c>
      <c r="P9" s="17"/>
      <c r="Q9" s="17">
        <v>0.35993526144166599</v>
      </c>
      <c r="R9" s="17">
        <v>0.14932518844439399</v>
      </c>
      <c r="S9" s="17">
        <v>0.18481007743831801</v>
      </c>
      <c r="T9" s="17">
        <v>0.147819228593291</v>
      </c>
      <c r="U9" s="17">
        <v>0.13570327308031699</v>
      </c>
      <c r="V9" s="17">
        <v>0.22367826138608499</v>
      </c>
      <c r="W9" s="17">
        <v>0.184597697760505</v>
      </c>
      <c r="X9" s="17">
        <v>0.26154815608457299</v>
      </c>
      <c r="Y9" s="17">
        <v>0.19252893913192101</v>
      </c>
      <c r="Z9" s="17"/>
      <c r="AA9" s="17">
        <v>0</v>
      </c>
      <c r="AB9" s="17">
        <v>7.8611851294620394E-2</v>
      </c>
      <c r="AC9" s="17">
        <v>0.15238027644067201</v>
      </c>
      <c r="AD9" s="17">
        <v>0.11927325244945999</v>
      </c>
      <c r="AE9" s="17">
        <v>0.17048111843800001</v>
      </c>
      <c r="AF9" s="17">
        <v>0.12861380332851999</v>
      </c>
      <c r="AG9" s="17">
        <v>0.26337846278628402</v>
      </c>
      <c r="AH9" s="17">
        <v>0.147904790906557</v>
      </c>
      <c r="AI9" s="17">
        <v>0.19661927575230301</v>
      </c>
      <c r="AJ9" s="17">
        <v>0.238175991621842</v>
      </c>
      <c r="AK9" s="17">
        <v>0.19423608066821099</v>
      </c>
      <c r="AL9" s="17">
        <v>0.23243547816884599</v>
      </c>
      <c r="AM9" s="17">
        <v>0.198609163896006</v>
      </c>
      <c r="AN9" s="17">
        <v>0.301441889241719</v>
      </c>
      <c r="AO9" s="17">
        <v>0.22440499781222101</v>
      </c>
      <c r="AP9" s="17">
        <v>0.45750700439873598</v>
      </c>
      <c r="AQ9" s="17"/>
      <c r="AR9" s="17">
        <v>0.18134276343815001</v>
      </c>
      <c r="AS9" s="17">
        <v>0.30144130907058297</v>
      </c>
      <c r="AT9" s="17"/>
      <c r="AU9" s="17">
        <v>0.30157408220541898</v>
      </c>
      <c r="AV9" s="17">
        <v>0.16580381200984701</v>
      </c>
      <c r="AW9" s="17"/>
      <c r="AX9" s="17">
        <v>0.212792986372038</v>
      </c>
      <c r="AY9" s="17">
        <v>0.20468537604769799</v>
      </c>
      <c r="AZ9" s="17"/>
      <c r="BA9" s="17">
        <v>0.30696215538194999</v>
      </c>
      <c r="BB9" s="17">
        <v>0.148646822625426</v>
      </c>
      <c r="BC9" s="17">
        <v>0.131410361455678</v>
      </c>
      <c r="BD9" s="17"/>
      <c r="BE9" s="17">
        <v>0.240595570851239</v>
      </c>
      <c r="BF9" s="17">
        <v>0.159906901706552</v>
      </c>
      <c r="BG9" s="17">
        <v>0.111719270448483</v>
      </c>
    </row>
    <row r="10" spans="2:59" ht="28.8" x14ac:dyDescent="0.3">
      <c r="B10" s="18" t="s">
        <v>185</v>
      </c>
      <c r="C10" s="17">
        <v>0.49706497834920199</v>
      </c>
      <c r="D10" s="17">
        <v>0.50419341912058102</v>
      </c>
      <c r="E10" s="17">
        <v>0.49194185711378102</v>
      </c>
      <c r="F10" s="17"/>
      <c r="G10" s="17">
        <v>0.383615641865861</v>
      </c>
      <c r="H10" s="17">
        <v>0.52497473303064801</v>
      </c>
      <c r="I10" s="17">
        <v>0.57242600574313296</v>
      </c>
      <c r="J10" s="17">
        <v>0.49482420234812302</v>
      </c>
      <c r="K10" s="17"/>
      <c r="L10" s="17">
        <v>0.50040109188941895</v>
      </c>
      <c r="M10" s="17">
        <v>0.47658960603200701</v>
      </c>
      <c r="N10" s="17">
        <v>0.53154092808446296</v>
      </c>
      <c r="O10" s="17">
        <v>0.48537737860776597</v>
      </c>
      <c r="P10" s="17"/>
      <c r="Q10" s="17">
        <v>0.43724963644256998</v>
      </c>
      <c r="R10" s="17">
        <v>0.56771075245360703</v>
      </c>
      <c r="S10" s="17">
        <v>0.492871039504714</v>
      </c>
      <c r="T10" s="17">
        <v>0.44621170680171302</v>
      </c>
      <c r="U10" s="17">
        <v>0.55236666398564405</v>
      </c>
      <c r="V10" s="17">
        <v>0.49433860004278601</v>
      </c>
      <c r="W10" s="17">
        <v>0.48078483543269102</v>
      </c>
      <c r="X10" s="17">
        <v>0.494122106832729</v>
      </c>
      <c r="Y10" s="17">
        <v>0.50722214354491402</v>
      </c>
      <c r="Z10" s="17"/>
      <c r="AA10" s="17">
        <v>0.77967701226517905</v>
      </c>
      <c r="AB10" s="17">
        <v>0.57089030413401298</v>
      </c>
      <c r="AC10" s="17">
        <v>0.470096965737548</v>
      </c>
      <c r="AD10" s="17">
        <v>0.44928160339960499</v>
      </c>
      <c r="AE10" s="17">
        <v>0.459418622079447</v>
      </c>
      <c r="AF10" s="17">
        <v>0.47412005229911602</v>
      </c>
      <c r="AG10" s="17">
        <v>0.43028568945920898</v>
      </c>
      <c r="AH10" s="17">
        <v>0.53868316802803595</v>
      </c>
      <c r="AI10" s="17">
        <v>0.51484047060112503</v>
      </c>
      <c r="AJ10" s="17">
        <v>0.45039324188743302</v>
      </c>
      <c r="AK10" s="17">
        <v>0.51702623795106795</v>
      </c>
      <c r="AL10" s="17">
        <v>0.50697240010296596</v>
      </c>
      <c r="AM10" s="17">
        <v>0.57672147159127196</v>
      </c>
      <c r="AN10" s="17">
        <v>0.53049989186847302</v>
      </c>
      <c r="AO10" s="17">
        <v>0.54157230277761004</v>
      </c>
      <c r="AP10" s="17">
        <v>0.44990351415872099</v>
      </c>
      <c r="AQ10" s="17"/>
      <c r="AR10" s="17">
        <v>0.50837722586064604</v>
      </c>
      <c r="AS10" s="17">
        <v>0.45602156706615599</v>
      </c>
      <c r="AT10" s="17"/>
      <c r="AU10" s="17">
        <v>0.43324932152561102</v>
      </c>
      <c r="AV10" s="17">
        <v>0.52890340233268596</v>
      </c>
      <c r="AW10" s="17"/>
      <c r="AX10" s="17">
        <v>0.445546581106185</v>
      </c>
      <c r="AY10" s="17">
        <v>0.512485949624919</v>
      </c>
      <c r="AZ10" s="17"/>
      <c r="BA10" s="17">
        <v>0.49729884627276599</v>
      </c>
      <c r="BB10" s="17">
        <v>0.51991909527085001</v>
      </c>
      <c r="BC10" s="17">
        <v>0.45936313919271199</v>
      </c>
      <c r="BD10" s="17"/>
      <c r="BE10" s="17">
        <v>0.50992742354212806</v>
      </c>
      <c r="BF10" s="17">
        <v>0.50137383114034395</v>
      </c>
      <c r="BG10" s="17">
        <v>0.39677606540496102</v>
      </c>
    </row>
    <row r="11" spans="2:59" ht="28.8" x14ac:dyDescent="0.3">
      <c r="B11" s="18" t="s">
        <v>186</v>
      </c>
      <c r="C11" s="17">
        <v>0.19834783293574801</v>
      </c>
      <c r="D11" s="17">
        <v>0.179204443096487</v>
      </c>
      <c r="E11" s="17">
        <v>0.21523480682047699</v>
      </c>
      <c r="F11" s="17"/>
      <c r="G11" s="17">
        <v>0.24813781328201701</v>
      </c>
      <c r="H11" s="17">
        <v>0.18019579430065799</v>
      </c>
      <c r="I11" s="17">
        <v>0.19550073643139201</v>
      </c>
      <c r="J11" s="17">
        <v>0.17275448045407399</v>
      </c>
      <c r="K11" s="17"/>
      <c r="L11" s="17">
        <v>0.14422103292654401</v>
      </c>
      <c r="M11" s="17">
        <v>0.219757177195535</v>
      </c>
      <c r="N11" s="17">
        <v>0.203008360096358</v>
      </c>
      <c r="O11" s="17">
        <v>0.23076905576854501</v>
      </c>
      <c r="P11" s="17"/>
      <c r="Q11" s="17">
        <v>0.105978513529298</v>
      </c>
      <c r="R11" s="17">
        <v>0.19680639451214199</v>
      </c>
      <c r="S11" s="17">
        <v>0.24489277602628901</v>
      </c>
      <c r="T11" s="17">
        <v>0.26823960823265902</v>
      </c>
      <c r="U11" s="17">
        <v>0.20561126420954401</v>
      </c>
      <c r="V11" s="17">
        <v>0.20119072255002901</v>
      </c>
      <c r="W11" s="17">
        <v>0.23321131782646901</v>
      </c>
      <c r="X11" s="17">
        <v>0.15649147147850501</v>
      </c>
      <c r="Y11" s="17">
        <v>0.20068984676662599</v>
      </c>
      <c r="Z11" s="17"/>
      <c r="AA11" s="17">
        <v>0</v>
      </c>
      <c r="AB11" s="17">
        <v>0.23850236480836301</v>
      </c>
      <c r="AC11" s="17">
        <v>0.27246736770760999</v>
      </c>
      <c r="AD11" s="17">
        <v>0.249443709838015</v>
      </c>
      <c r="AE11" s="17">
        <v>0.25089729724856602</v>
      </c>
      <c r="AF11" s="17">
        <v>0.29921344775386699</v>
      </c>
      <c r="AG11" s="17">
        <v>0.207767488287432</v>
      </c>
      <c r="AH11" s="17">
        <v>0.17525144131610901</v>
      </c>
      <c r="AI11" s="17">
        <v>0.19849762074425001</v>
      </c>
      <c r="AJ11" s="17">
        <v>0.19846362055553601</v>
      </c>
      <c r="AK11" s="17">
        <v>0.20868876940679701</v>
      </c>
      <c r="AL11" s="17">
        <v>0.212153268306639</v>
      </c>
      <c r="AM11" s="17">
        <v>0.13632674650822199</v>
      </c>
      <c r="AN11" s="17">
        <v>0.113603859857368</v>
      </c>
      <c r="AO11" s="17">
        <v>0.16976337269723701</v>
      </c>
      <c r="AP11" s="17">
        <v>7.5243912550474606E-2</v>
      </c>
      <c r="AQ11" s="17"/>
      <c r="AR11" s="17">
        <v>0.20937134976230901</v>
      </c>
      <c r="AS11" s="17">
        <v>0.15835200236004701</v>
      </c>
      <c r="AT11" s="17"/>
      <c r="AU11" s="17">
        <v>0.16615064458470999</v>
      </c>
      <c r="AV11" s="17">
        <v>0.21183985450020101</v>
      </c>
      <c r="AW11" s="17"/>
      <c r="AX11" s="17">
        <v>0.20523673368844</v>
      </c>
      <c r="AY11" s="17">
        <v>0.19661599758210899</v>
      </c>
      <c r="AZ11" s="17"/>
      <c r="BA11" s="17">
        <v>0.13528745619639701</v>
      </c>
      <c r="BB11" s="17">
        <v>0.228451327715254</v>
      </c>
      <c r="BC11" s="17">
        <v>0.25778281712992801</v>
      </c>
      <c r="BD11" s="17"/>
      <c r="BE11" s="17">
        <v>0.17891640713565099</v>
      </c>
      <c r="BF11" s="17">
        <v>0.21731255512987999</v>
      </c>
      <c r="BG11" s="17">
        <v>0.27844902401350302</v>
      </c>
    </row>
    <row r="12" spans="2:59" ht="28.8" x14ac:dyDescent="0.3">
      <c r="B12" s="18" t="s">
        <v>187</v>
      </c>
      <c r="C12" s="17">
        <v>4.5141171161676499E-2</v>
      </c>
      <c r="D12" s="17">
        <v>4.48630004430563E-2</v>
      </c>
      <c r="E12" s="17">
        <v>4.4601698566618699E-2</v>
      </c>
      <c r="F12" s="17"/>
      <c r="G12" s="17">
        <v>5.2154368720894601E-2</v>
      </c>
      <c r="H12" s="17">
        <v>4.9009534312033698E-2</v>
      </c>
      <c r="I12" s="17">
        <v>3.2678979857290798E-2</v>
      </c>
      <c r="J12" s="17">
        <v>4.7797483665450197E-2</v>
      </c>
      <c r="K12" s="17"/>
      <c r="L12" s="17">
        <v>1.8165069703838702E-2</v>
      </c>
      <c r="M12" s="17">
        <v>4.47539002863859E-2</v>
      </c>
      <c r="N12" s="17">
        <v>4.1367059510084597E-2</v>
      </c>
      <c r="O12" s="17">
        <v>7.8034896297501405E-2</v>
      </c>
      <c r="P12" s="17"/>
      <c r="Q12" s="17">
        <v>3.6092066262095102E-2</v>
      </c>
      <c r="R12" s="17">
        <v>5.63577802199162E-2</v>
      </c>
      <c r="S12" s="17">
        <v>3.0926166391853201E-2</v>
      </c>
      <c r="T12" s="17">
        <v>7.3735278642224303E-2</v>
      </c>
      <c r="U12" s="17">
        <v>4.8297666225511598E-2</v>
      </c>
      <c r="V12" s="17">
        <v>3.2899010327333E-2</v>
      </c>
      <c r="W12" s="17">
        <v>2.3249122195051399E-2</v>
      </c>
      <c r="X12" s="17">
        <v>6.3877285063828199E-2</v>
      </c>
      <c r="Y12" s="17">
        <v>4.6043468339192303E-2</v>
      </c>
      <c r="Z12" s="17"/>
      <c r="AA12" s="17">
        <v>0</v>
      </c>
      <c r="AB12" s="17">
        <v>4.6762508924659899E-2</v>
      </c>
      <c r="AC12" s="17">
        <v>6.01281848910801E-2</v>
      </c>
      <c r="AD12" s="17">
        <v>0.13196735254641201</v>
      </c>
      <c r="AE12" s="17">
        <v>3.9330860336399501E-2</v>
      </c>
      <c r="AF12" s="17">
        <v>2.6875047072691598E-2</v>
      </c>
      <c r="AG12" s="17">
        <v>4.8167439892298401E-2</v>
      </c>
      <c r="AH12" s="17">
        <v>7.1262916779440494E-2</v>
      </c>
      <c r="AI12" s="17">
        <v>4.4572716781397403E-2</v>
      </c>
      <c r="AJ12" s="17">
        <v>3.3327676160429198E-2</v>
      </c>
      <c r="AK12" s="17">
        <v>4.55974731597188E-2</v>
      </c>
      <c r="AL12" s="17">
        <v>3.1801109904887298E-2</v>
      </c>
      <c r="AM12" s="17">
        <v>4.9017857351276999E-2</v>
      </c>
      <c r="AN12" s="17">
        <v>2.76341702900922E-2</v>
      </c>
      <c r="AO12" s="17">
        <v>1.42099324692935E-2</v>
      </c>
      <c r="AP12" s="17">
        <v>5.07508161685473E-3</v>
      </c>
      <c r="AQ12" s="17"/>
      <c r="AR12" s="17">
        <v>4.8855858390208097E-2</v>
      </c>
      <c r="AS12" s="17">
        <v>3.16634395655227E-2</v>
      </c>
      <c r="AT12" s="17"/>
      <c r="AU12" s="17">
        <v>5.5739488862467802E-2</v>
      </c>
      <c r="AV12" s="17">
        <v>3.81824059286709E-2</v>
      </c>
      <c r="AW12" s="17"/>
      <c r="AX12" s="17">
        <v>9.2730071469806302E-2</v>
      </c>
      <c r="AY12" s="17">
        <v>3.25143675426664E-2</v>
      </c>
      <c r="AZ12" s="17"/>
      <c r="BA12" s="17">
        <v>2.6182737746878602E-2</v>
      </c>
      <c r="BB12" s="17">
        <v>4.0519252026031599E-2</v>
      </c>
      <c r="BC12" s="17">
        <v>8.5323496380601105E-2</v>
      </c>
      <c r="BD12" s="17"/>
      <c r="BE12" s="17">
        <v>2.3406422330454799E-2</v>
      </c>
      <c r="BF12" s="17">
        <v>6.1168823196961798E-2</v>
      </c>
      <c r="BG12" s="17">
        <v>0.14927144811360399</v>
      </c>
    </row>
    <row r="13" spans="2:59" x14ac:dyDescent="0.3">
      <c r="B13" s="18" t="s">
        <v>83</v>
      </c>
      <c r="C13" s="19">
        <v>5.2154111171739001E-2</v>
      </c>
      <c r="D13" s="19">
        <v>5.7717271133667598E-2</v>
      </c>
      <c r="E13" s="19">
        <v>4.68137440988333E-2</v>
      </c>
      <c r="F13" s="19"/>
      <c r="G13" s="19">
        <v>7.7927207017084596E-2</v>
      </c>
      <c r="H13" s="19">
        <v>4.9993248076414899E-2</v>
      </c>
      <c r="I13" s="19">
        <v>2.8808439348303301E-2</v>
      </c>
      <c r="J13" s="19">
        <v>5.4470015565996399E-2</v>
      </c>
      <c r="K13" s="19"/>
      <c r="L13" s="19">
        <v>3.0224562971220299E-2</v>
      </c>
      <c r="M13" s="19">
        <v>4.2681044681793102E-2</v>
      </c>
      <c r="N13" s="19">
        <v>7.2237998646774104E-2</v>
      </c>
      <c r="O13" s="19">
        <v>6.8057694392774495E-2</v>
      </c>
      <c r="P13" s="19"/>
      <c r="Q13" s="19">
        <v>6.0744522324370998E-2</v>
      </c>
      <c r="R13" s="19">
        <v>2.9799884369940799E-2</v>
      </c>
      <c r="S13" s="19">
        <v>4.6499940638826301E-2</v>
      </c>
      <c r="T13" s="19">
        <v>6.3994177730113205E-2</v>
      </c>
      <c r="U13" s="19">
        <v>5.8021132498983399E-2</v>
      </c>
      <c r="V13" s="19">
        <v>4.7893405693767502E-2</v>
      </c>
      <c r="W13" s="19">
        <v>7.8157026785283898E-2</v>
      </c>
      <c r="X13" s="19">
        <v>2.3960980540366099E-2</v>
      </c>
      <c r="Y13" s="19">
        <v>5.35156022173469E-2</v>
      </c>
      <c r="Z13" s="19"/>
      <c r="AA13" s="19">
        <v>0.22032298773482101</v>
      </c>
      <c r="AB13" s="19">
        <v>6.5232970838343396E-2</v>
      </c>
      <c r="AC13" s="19">
        <v>4.4927205223090003E-2</v>
      </c>
      <c r="AD13" s="19">
        <v>5.0034081766506797E-2</v>
      </c>
      <c r="AE13" s="19">
        <v>7.9872101897588005E-2</v>
      </c>
      <c r="AF13" s="19">
        <v>7.1177649545805605E-2</v>
      </c>
      <c r="AG13" s="19">
        <v>5.0400919574776999E-2</v>
      </c>
      <c r="AH13" s="19">
        <v>6.6897682969856695E-2</v>
      </c>
      <c r="AI13" s="19">
        <v>4.5469916120923701E-2</v>
      </c>
      <c r="AJ13" s="19">
        <v>7.9639469774759802E-2</v>
      </c>
      <c r="AK13" s="19">
        <v>3.4451438814205801E-2</v>
      </c>
      <c r="AL13" s="19">
        <v>1.6637743516661401E-2</v>
      </c>
      <c r="AM13" s="19">
        <v>3.9324760653223101E-2</v>
      </c>
      <c r="AN13" s="19">
        <v>2.6820188742347401E-2</v>
      </c>
      <c r="AO13" s="19">
        <v>5.0049394243639099E-2</v>
      </c>
      <c r="AP13" s="19">
        <v>1.22704872752136E-2</v>
      </c>
      <c r="AQ13" s="19"/>
      <c r="AR13" s="19">
        <v>5.2052802548687202E-2</v>
      </c>
      <c r="AS13" s="19">
        <v>5.2521681937692098E-2</v>
      </c>
      <c r="AT13" s="19"/>
      <c r="AU13" s="19">
        <v>4.3286462821792403E-2</v>
      </c>
      <c r="AV13" s="19">
        <v>5.52705252285954E-2</v>
      </c>
      <c r="AW13" s="19"/>
      <c r="AX13" s="19">
        <v>4.3693627363530399E-2</v>
      </c>
      <c r="AY13" s="19">
        <v>5.3698309202608298E-2</v>
      </c>
      <c r="AZ13" s="19"/>
      <c r="BA13" s="19">
        <v>3.4268804402008302E-2</v>
      </c>
      <c r="BB13" s="19">
        <v>6.2463502362438701E-2</v>
      </c>
      <c r="BC13" s="19">
        <v>6.6120185841080995E-2</v>
      </c>
      <c r="BD13" s="19"/>
      <c r="BE13" s="19">
        <v>4.7154176140526999E-2</v>
      </c>
      <c r="BF13" s="19">
        <v>6.0237888826262E-2</v>
      </c>
      <c r="BG13" s="19">
        <v>6.3784192019448904E-2</v>
      </c>
    </row>
    <row r="14" spans="2:59" x14ac:dyDescent="0.3">
      <c r="B14" s="16"/>
    </row>
    <row r="15" spans="2:59" x14ac:dyDescent="0.3">
      <c r="B15" t="s">
        <v>87</v>
      </c>
    </row>
    <row r="16" spans="2:59" x14ac:dyDescent="0.3">
      <c r="B16" t="s">
        <v>88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192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57.6" x14ac:dyDescent="0.3">
      <c r="B9" s="18" t="s">
        <v>189</v>
      </c>
      <c r="C9" s="17">
        <v>0.40884764554347203</v>
      </c>
      <c r="D9" s="17">
        <v>0.38754732565524802</v>
      </c>
      <c r="E9" s="17">
        <v>0.427730082955117</v>
      </c>
      <c r="F9" s="17"/>
      <c r="G9" s="17">
        <v>0.36194717079406002</v>
      </c>
      <c r="H9" s="17">
        <v>0.41637549965568599</v>
      </c>
      <c r="I9" s="17">
        <v>0.41062754065958401</v>
      </c>
      <c r="J9" s="17">
        <v>0.44560910493785799</v>
      </c>
      <c r="K9" s="17"/>
      <c r="L9" s="17">
        <v>0.41051558538142702</v>
      </c>
      <c r="M9" s="17">
        <v>0.39815682424112098</v>
      </c>
      <c r="N9" s="17">
        <v>0.36581233800178897</v>
      </c>
      <c r="O9" s="17">
        <v>0.456835444837765</v>
      </c>
      <c r="P9" s="17"/>
      <c r="Q9" s="17">
        <v>0.37281750919217399</v>
      </c>
      <c r="R9" s="17">
        <v>0.45512297550349801</v>
      </c>
      <c r="S9" s="17">
        <v>0.38151356609232201</v>
      </c>
      <c r="T9" s="17">
        <v>0.39938253424077302</v>
      </c>
      <c r="U9" s="17">
        <v>0.39786108813745902</v>
      </c>
      <c r="V9" s="17">
        <v>0.43057967690071802</v>
      </c>
      <c r="W9" s="17">
        <v>0.36414999319207197</v>
      </c>
      <c r="X9" s="17">
        <v>0.377763783820799</v>
      </c>
      <c r="Y9" s="17">
        <v>0.46235985145266401</v>
      </c>
      <c r="Z9" s="17"/>
      <c r="AA9" s="17">
        <v>0.49924847060630401</v>
      </c>
      <c r="AB9" s="17">
        <v>0.56810843015536905</v>
      </c>
      <c r="AC9" s="17">
        <v>0.49025217391333697</v>
      </c>
      <c r="AD9" s="17">
        <v>0.47929816834340799</v>
      </c>
      <c r="AE9" s="17">
        <v>0.38254681429514498</v>
      </c>
      <c r="AF9" s="17">
        <v>0.42538388248280901</v>
      </c>
      <c r="AG9" s="17">
        <v>0.375474252803495</v>
      </c>
      <c r="AH9" s="17">
        <v>0.352737657655466</v>
      </c>
      <c r="AI9" s="17">
        <v>0.44096205925551701</v>
      </c>
      <c r="AJ9" s="17">
        <v>0.31664213738721197</v>
      </c>
      <c r="AK9" s="17">
        <v>0.43161732897656002</v>
      </c>
      <c r="AL9" s="17">
        <v>0.40017719983457101</v>
      </c>
      <c r="AM9" s="17">
        <v>0.40343554643389501</v>
      </c>
      <c r="AN9" s="17">
        <v>0.38893012996321202</v>
      </c>
      <c r="AO9" s="17">
        <v>0.34114259106890099</v>
      </c>
      <c r="AP9" s="17">
        <v>0.35796401497423203</v>
      </c>
      <c r="AQ9" s="17"/>
      <c r="AR9" s="17">
        <v>0.43170771127427698</v>
      </c>
      <c r="AS9" s="17">
        <v>0.32590611877810599</v>
      </c>
      <c r="AT9" s="17"/>
      <c r="AU9" s="17">
        <v>0.41427695834433098</v>
      </c>
      <c r="AV9" s="17">
        <v>0.406277600829754</v>
      </c>
      <c r="AW9" s="17"/>
      <c r="AX9" s="17">
        <v>0.39735513388571497</v>
      </c>
      <c r="AY9" s="17">
        <v>0.41358426761287498</v>
      </c>
      <c r="AZ9" s="17"/>
      <c r="BA9" s="17">
        <v>0.36156175256516299</v>
      </c>
      <c r="BB9" s="17">
        <v>0.41458544205749298</v>
      </c>
      <c r="BC9" s="17">
        <v>0.480891262838197</v>
      </c>
      <c r="BD9" s="17"/>
      <c r="BE9" s="17">
        <v>0.39346423003810499</v>
      </c>
      <c r="BF9" s="17">
        <v>0.412266748849552</v>
      </c>
      <c r="BG9" s="17">
        <v>0.50476326557422502</v>
      </c>
    </row>
    <row r="10" spans="2:59" ht="57.6" x14ac:dyDescent="0.3">
      <c r="B10" s="18" t="s">
        <v>190</v>
      </c>
      <c r="C10" s="17">
        <v>0.33147098190090502</v>
      </c>
      <c r="D10" s="17">
        <v>0.33617186616381001</v>
      </c>
      <c r="E10" s="17">
        <v>0.32810722216081101</v>
      </c>
      <c r="F10" s="17"/>
      <c r="G10" s="17">
        <v>0.333503627332987</v>
      </c>
      <c r="H10" s="17">
        <v>0.32955121286622302</v>
      </c>
      <c r="I10" s="17">
        <v>0.34092913513800699</v>
      </c>
      <c r="J10" s="17">
        <v>0.321202770430005</v>
      </c>
      <c r="K10" s="17"/>
      <c r="L10" s="17">
        <v>0.33684567157983603</v>
      </c>
      <c r="M10" s="17">
        <v>0.33753091130210999</v>
      </c>
      <c r="N10" s="17">
        <v>0.35054739632541398</v>
      </c>
      <c r="O10" s="17">
        <v>0.3012625569788</v>
      </c>
      <c r="P10" s="17"/>
      <c r="Q10" s="17">
        <v>0.34686814753999701</v>
      </c>
      <c r="R10" s="17">
        <v>0.32438445796008403</v>
      </c>
      <c r="S10" s="17">
        <v>0.27832057817959099</v>
      </c>
      <c r="T10" s="17">
        <v>0.33271925339710601</v>
      </c>
      <c r="U10" s="17">
        <v>0.36015569107518403</v>
      </c>
      <c r="V10" s="17">
        <v>0.28152505735155903</v>
      </c>
      <c r="W10" s="17">
        <v>0.400540670626227</v>
      </c>
      <c r="X10" s="17">
        <v>0.40597608277034303</v>
      </c>
      <c r="Y10" s="17">
        <v>0.29790559987656601</v>
      </c>
      <c r="Z10" s="17"/>
      <c r="AA10" s="17">
        <v>0</v>
      </c>
      <c r="AB10" s="17">
        <v>0.228567947612213</v>
      </c>
      <c r="AC10" s="17">
        <v>0.28585804742232901</v>
      </c>
      <c r="AD10" s="17">
        <v>0.30070903732084497</v>
      </c>
      <c r="AE10" s="17">
        <v>0.33122578448300299</v>
      </c>
      <c r="AF10" s="17">
        <v>0.306868123541157</v>
      </c>
      <c r="AG10" s="17">
        <v>0.35116744924540899</v>
      </c>
      <c r="AH10" s="17">
        <v>0.37575896054589297</v>
      </c>
      <c r="AI10" s="17">
        <v>0.268035120869553</v>
      </c>
      <c r="AJ10" s="17">
        <v>0.38405342699908301</v>
      </c>
      <c r="AK10" s="17">
        <v>0.32483829069088799</v>
      </c>
      <c r="AL10" s="17">
        <v>0.38699593907966501</v>
      </c>
      <c r="AM10" s="17">
        <v>0.38568048192754301</v>
      </c>
      <c r="AN10" s="17">
        <v>0.360698327719714</v>
      </c>
      <c r="AO10" s="17">
        <v>0.35470920343310097</v>
      </c>
      <c r="AP10" s="17">
        <v>0.34707959355745799</v>
      </c>
      <c r="AQ10" s="17"/>
      <c r="AR10" s="17">
        <v>0.31639527523613298</v>
      </c>
      <c r="AS10" s="17">
        <v>0.38616908043515602</v>
      </c>
      <c r="AT10" s="17"/>
      <c r="AU10" s="17">
        <v>0.33584678975107402</v>
      </c>
      <c r="AV10" s="17">
        <v>0.33363437502677501</v>
      </c>
      <c r="AW10" s="17"/>
      <c r="AX10" s="17">
        <v>0.32889647634763097</v>
      </c>
      <c r="AY10" s="17">
        <v>0.333091612331534</v>
      </c>
      <c r="AZ10" s="17"/>
      <c r="BA10" s="17">
        <v>0.37392545079443201</v>
      </c>
      <c r="BB10" s="17">
        <v>0.32277297421316198</v>
      </c>
      <c r="BC10" s="17">
        <v>0.27257644061212699</v>
      </c>
      <c r="BD10" s="17"/>
      <c r="BE10" s="17">
        <v>0.35475757642058903</v>
      </c>
      <c r="BF10" s="17">
        <v>0.31892599179075898</v>
      </c>
      <c r="BG10" s="17">
        <v>0.206935918934257</v>
      </c>
    </row>
    <row r="11" spans="2:59" ht="57.6" x14ac:dyDescent="0.3">
      <c r="B11" s="18" t="s">
        <v>191</v>
      </c>
      <c r="C11" s="17">
        <v>8.9616275020253502E-2</v>
      </c>
      <c r="D11" s="17">
        <v>8.9956470667751698E-2</v>
      </c>
      <c r="E11" s="17">
        <v>8.96351892916252E-2</v>
      </c>
      <c r="F11" s="17"/>
      <c r="G11" s="17">
        <v>8.7683881375263506E-2</v>
      </c>
      <c r="H11" s="17">
        <v>9.5046692834121704E-2</v>
      </c>
      <c r="I11" s="17">
        <v>9.47517944622083E-2</v>
      </c>
      <c r="J11" s="17">
        <v>8.07194513800122E-2</v>
      </c>
      <c r="K11" s="17"/>
      <c r="L11" s="17">
        <v>0.13413717128034899</v>
      </c>
      <c r="M11" s="17">
        <v>8.4289852179633806E-2</v>
      </c>
      <c r="N11" s="17">
        <v>6.3711813496134598E-2</v>
      </c>
      <c r="O11" s="17">
        <v>7.0126734451698897E-2</v>
      </c>
      <c r="P11" s="17"/>
      <c r="Q11" s="17">
        <v>0.15527528229707699</v>
      </c>
      <c r="R11" s="17">
        <v>7.0982591717608595E-2</v>
      </c>
      <c r="S11" s="17">
        <v>8.6310177097929805E-2</v>
      </c>
      <c r="T11" s="17">
        <v>5.1240528902017503E-2</v>
      </c>
      <c r="U11" s="17">
        <v>7.0257790970651296E-2</v>
      </c>
      <c r="V11" s="17">
        <v>0.114201345553193</v>
      </c>
      <c r="W11" s="17">
        <v>5.8122837743232299E-2</v>
      </c>
      <c r="X11" s="17">
        <v>0.12941828373488501</v>
      </c>
      <c r="Y11" s="17">
        <v>7.0419443065466006E-2</v>
      </c>
      <c r="Z11" s="17"/>
      <c r="AA11" s="17">
        <v>0.20998295475040901</v>
      </c>
      <c r="AB11" s="17">
        <v>3.8918134668774897E-2</v>
      </c>
      <c r="AC11" s="17">
        <v>5.2136145528708801E-2</v>
      </c>
      <c r="AD11" s="17">
        <v>4.3337494036434498E-2</v>
      </c>
      <c r="AE11" s="17">
        <v>0.108536675075961</v>
      </c>
      <c r="AF11" s="17">
        <v>9.2849410265582105E-2</v>
      </c>
      <c r="AG11" s="17">
        <v>7.1760104276347894E-2</v>
      </c>
      <c r="AH11" s="17">
        <v>9.3059430867538095E-2</v>
      </c>
      <c r="AI11" s="17">
        <v>6.0250536332488003E-2</v>
      </c>
      <c r="AJ11" s="17">
        <v>0.12567327325333599</v>
      </c>
      <c r="AK11" s="17">
        <v>9.1741217055430896E-2</v>
      </c>
      <c r="AL11" s="17">
        <v>7.6140059190117099E-2</v>
      </c>
      <c r="AM11" s="17">
        <v>4.4857747529870699E-2</v>
      </c>
      <c r="AN11" s="17">
        <v>6.6319075817577094E-2</v>
      </c>
      <c r="AO11" s="17">
        <v>7.6251309198786393E-2</v>
      </c>
      <c r="AP11" s="17">
        <v>0.22454789210246301</v>
      </c>
      <c r="AQ11" s="17"/>
      <c r="AR11" s="17">
        <v>7.6181943687553599E-2</v>
      </c>
      <c r="AS11" s="17">
        <v>0.13835908988908499</v>
      </c>
      <c r="AT11" s="17"/>
      <c r="AU11" s="17">
        <v>0.13547946543828601</v>
      </c>
      <c r="AV11" s="17">
        <v>6.9648809915089094E-2</v>
      </c>
      <c r="AW11" s="17"/>
      <c r="AX11" s="17">
        <v>0.107269814722634</v>
      </c>
      <c r="AY11" s="17">
        <v>8.2752076680509407E-2</v>
      </c>
      <c r="AZ11" s="17"/>
      <c r="BA11" s="17">
        <v>0.13604101355866</v>
      </c>
      <c r="BB11" s="17">
        <v>6.3646590479545295E-2</v>
      </c>
      <c r="BC11" s="17">
        <v>5.2074816138558001E-2</v>
      </c>
      <c r="BD11" s="17"/>
      <c r="BE11" s="17">
        <v>0.109089315493197</v>
      </c>
      <c r="BF11" s="17">
        <v>5.4385415576910102E-2</v>
      </c>
      <c r="BG11" s="17">
        <v>5.4825103497281501E-2</v>
      </c>
    </row>
    <row r="12" spans="2:59" x14ac:dyDescent="0.3">
      <c r="B12" s="18" t="s">
        <v>83</v>
      </c>
      <c r="C12" s="19">
        <v>0.17006509753537</v>
      </c>
      <c r="D12" s="19">
        <v>0.18632433751319</v>
      </c>
      <c r="E12" s="19">
        <v>0.15452750559244699</v>
      </c>
      <c r="F12" s="19"/>
      <c r="G12" s="19">
        <v>0.21686532049769</v>
      </c>
      <c r="H12" s="19">
        <v>0.15902659464396901</v>
      </c>
      <c r="I12" s="19">
        <v>0.15369152974020001</v>
      </c>
      <c r="J12" s="19">
        <v>0.15246867325212499</v>
      </c>
      <c r="K12" s="19"/>
      <c r="L12" s="19">
        <v>0.11850157175838801</v>
      </c>
      <c r="M12" s="19">
        <v>0.180022412277135</v>
      </c>
      <c r="N12" s="19">
        <v>0.21992845217666199</v>
      </c>
      <c r="O12" s="19">
        <v>0.17177526373173699</v>
      </c>
      <c r="P12" s="19"/>
      <c r="Q12" s="19">
        <v>0.12503906097075199</v>
      </c>
      <c r="R12" s="19">
        <v>0.14950997481880901</v>
      </c>
      <c r="S12" s="19">
        <v>0.25385567863015801</v>
      </c>
      <c r="T12" s="19">
        <v>0.216657683460104</v>
      </c>
      <c r="U12" s="19">
        <v>0.17172542981670599</v>
      </c>
      <c r="V12" s="19">
        <v>0.17369392019453</v>
      </c>
      <c r="W12" s="19">
        <v>0.17718649843846801</v>
      </c>
      <c r="X12" s="19">
        <v>8.6841849673971794E-2</v>
      </c>
      <c r="Y12" s="19">
        <v>0.16931510560530399</v>
      </c>
      <c r="Z12" s="19"/>
      <c r="AA12" s="19">
        <v>0.29076857464328798</v>
      </c>
      <c r="AB12" s="19">
        <v>0.16440548756364401</v>
      </c>
      <c r="AC12" s="19">
        <v>0.171753633135624</v>
      </c>
      <c r="AD12" s="19">
        <v>0.17665530029931301</v>
      </c>
      <c r="AE12" s="19">
        <v>0.17769072614589099</v>
      </c>
      <c r="AF12" s="19">
        <v>0.174898583710452</v>
      </c>
      <c r="AG12" s="19">
        <v>0.20159819367474799</v>
      </c>
      <c r="AH12" s="19">
        <v>0.17844395093110199</v>
      </c>
      <c r="AI12" s="19">
        <v>0.23075228354244301</v>
      </c>
      <c r="AJ12" s="19">
        <v>0.17363116236036899</v>
      </c>
      <c r="AK12" s="19">
        <v>0.15180316327712001</v>
      </c>
      <c r="AL12" s="19">
        <v>0.136686801895647</v>
      </c>
      <c r="AM12" s="19">
        <v>0.166026224108691</v>
      </c>
      <c r="AN12" s="19">
        <v>0.184052466499497</v>
      </c>
      <c r="AO12" s="19">
        <v>0.227896896299211</v>
      </c>
      <c r="AP12" s="19">
        <v>7.0408499365846894E-2</v>
      </c>
      <c r="AQ12" s="19"/>
      <c r="AR12" s="19">
        <v>0.17571506980203699</v>
      </c>
      <c r="AS12" s="19">
        <v>0.149565710897653</v>
      </c>
      <c r="AT12" s="19"/>
      <c r="AU12" s="19">
        <v>0.11439678646630901</v>
      </c>
      <c r="AV12" s="19">
        <v>0.190439214228383</v>
      </c>
      <c r="AW12" s="19"/>
      <c r="AX12" s="19">
        <v>0.16647857504402</v>
      </c>
      <c r="AY12" s="19">
        <v>0.170572043375082</v>
      </c>
      <c r="AZ12" s="19"/>
      <c r="BA12" s="19">
        <v>0.12847178308174501</v>
      </c>
      <c r="BB12" s="19">
        <v>0.1989949932498</v>
      </c>
      <c r="BC12" s="19">
        <v>0.19445748041111799</v>
      </c>
      <c r="BD12" s="19"/>
      <c r="BE12" s="19">
        <v>0.14268887804810901</v>
      </c>
      <c r="BF12" s="19">
        <v>0.21442184378277901</v>
      </c>
      <c r="BG12" s="19">
        <v>0.233475711994236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BG17"/>
  <sheetViews>
    <sheetView showGridLines="0" topLeftCell="A5" workbookViewId="0">
      <pane xSplit="2" topLeftCell="C1" activePane="topRight" state="frozen"/>
      <selection pane="topRight" activeCell="C9" sqref="C9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43.2" x14ac:dyDescent="0.3">
      <c r="B9" s="18" t="s">
        <v>193</v>
      </c>
      <c r="C9" s="17">
        <v>0.48051518639037699</v>
      </c>
      <c r="D9" s="17">
        <v>0.44910737936884199</v>
      </c>
      <c r="E9" s="17">
        <v>0.51076297325354103</v>
      </c>
      <c r="F9" s="17"/>
      <c r="G9" s="17">
        <v>0.40938918024649801</v>
      </c>
      <c r="H9" s="17">
        <v>0.472261861240447</v>
      </c>
      <c r="I9" s="17">
        <v>0.52045204542840995</v>
      </c>
      <c r="J9" s="17">
        <v>0.51582162449082303</v>
      </c>
      <c r="K9" s="17"/>
      <c r="L9" s="17">
        <v>0.45834543747953499</v>
      </c>
      <c r="M9" s="17">
        <v>0.46955707718790202</v>
      </c>
      <c r="N9" s="17">
        <v>0.49546762285998802</v>
      </c>
      <c r="O9" s="17">
        <v>0.50359157934795595</v>
      </c>
      <c r="P9" s="17"/>
      <c r="Q9" s="17">
        <v>0.39013705824761602</v>
      </c>
      <c r="R9" s="17">
        <v>0.53133212608876701</v>
      </c>
      <c r="S9" s="17">
        <v>0.55570872277462702</v>
      </c>
      <c r="T9" s="17">
        <v>0.486273689525973</v>
      </c>
      <c r="U9" s="17">
        <v>0.46224785949404701</v>
      </c>
      <c r="V9" s="17">
        <v>0.47948937170761702</v>
      </c>
      <c r="W9" s="17">
        <v>0.45484992481902697</v>
      </c>
      <c r="X9" s="17">
        <v>0.48741916661151202</v>
      </c>
      <c r="Y9" s="17">
        <v>0.49666048482434</v>
      </c>
      <c r="Z9" s="17"/>
      <c r="AA9" s="17">
        <v>0.64045014995957295</v>
      </c>
      <c r="AB9" s="17">
        <v>0.49984867286821599</v>
      </c>
      <c r="AC9" s="17">
        <v>0.47468679813631498</v>
      </c>
      <c r="AD9" s="17">
        <v>0.51735075208540104</v>
      </c>
      <c r="AE9" s="17">
        <v>0.49547542136530698</v>
      </c>
      <c r="AF9" s="17">
        <v>0.48156500486925102</v>
      </c>
      <c r="AG9" s="17">
        <v>0.50601990675025599</v>
      </c>
      <c r="AH9" s="17">
        <v>0.50388420315713101</v>
      </c>
      <c r="AI9" s="17">
        <v>0.51351380210507702</v>
      </c>
      <c r="AJ9" s="17">
        <v>0.44929186461381998</v>
      </c>
      <c r="AK9" s="17">
        <v>0.48567294599818001</v>
      </c>
      <c r="AL9" s="17">
        <v>0.55056519822046901</v>
      </c>
      <c r="AM9" s="17">
        <v>0.43061332486034698</v>
      </c>
      <c r="AN9" s="17">
        <v>0.445778788330917</v>
      </c>
      <c r="AO9" s="17">
        <v>0.403985755373994</v>
      </c>
      <c r="AP9" s="17">
        <v>0.33542640958450698</v>
      </c>
      <c r="AQ9" s="17"/>
      <c r="AR9" s="17">
        <v>0.505845522388778</v>
      </c>
      <c r="AS9" s="17">
        <v>0.38861095628328501</v>
      </c>
      <c r="AT9" s="17"/>
      <c r="AU9" s="17">
        <v>0.45410939396772099</v>
      </c>
      <c r="AV9" s="17">
        <v>0.49009267679741397</v>
      </c>
      <c r="AW9" s="17"/>
      <c r="AX9" s="17">
        <v>0.48224778254123302</v>
      </c>
      <c r="AY9" s="17">
        <v>0.47578353332412898</v>
      </c>
      <c r="AZ9" s="17"/>
      <c r="BA9" s="17">
        <v>0.41780497887378099</v>
      </c>
      <c r="BB9" s="17">
        <v>0.492237326399802</v>
      </c>
      <c r="BC9" s="17">
        <v>0.56934672325164004</v>
      </c>
      <c r="BD9" s="17"/>
      <c r="BE9" s="17">
        <v>0.415385043768221</v>
      </c>
      <c r="BF9" s="17">
        <v>0.55895641731115198</v>
      </c>
      <c r="BG9" s="17">
        <v>0.70730089719352196</v>
      </c>
    </row>
    <row r="10" spans="2:59" ht="43.2" x14ac:dyDescent="0.3">
      <c r="B10" s="18" t="s">
        <v>194</v>
      </c>
      <c r="C10" s="17">
        <v>0.35394838889387997</v>
      </c>
      <c r="D10" s="17">
        <v>0.38059720559913501</v>
      </c>
      <c r="E10" s="17">
        <v>0.32878300662207399</v>
      </c>
      <c r="F10" s="17"/>
      <c r="G10" s="17">
        <v>0.38692881782441702</v>
      </c>
      <c r="H10" s="17">
        <v>0.35176729472468299</v>
      </c>
      <c r="I10" s="17">
        <v>0.33997023121305803</v>
      </c>
      <c r="J10" s="17">
        <v>0.33867116525774499</v>
      </c>
      <c r="K10" s="17"/>
      <c r="L10" s="17">
        <v>0.42061217110436799</v>
      </c>
      <c r="M10" s="17">
        <v>0.342779700015444</v>
      </c>
      <c r="N10" s="17">
        <v>0.31998489296668098</v>
      </c>
      <c r="O10" s="17">
        <v>0.32227370392051202</v>
      </c>
      <c r="P10" s="17"/>
      <c r="Q10" s="17">
        <v>0.43180824195263701</v>
      </c>
      <c r="R10" s="17">
        <v>0.301882195073015</v>
      </c>
      <c r="S10" s="17">
        <v>0.28140159922557401</v>
      </c>
      <c r="T10" s="17">
        <v>0.38298634630977402</v>
      </c>
      <c r="U10" s="17">
        <v>0.33933649714513903</v>
      </c>
      <c r="V10" s="17">
        <v>0.35487489286991297</v>
      </c>
      <c r="W10" s="17">
        <v>0.35327666327242901</v>
      </c>
      <c r="X10" s="17">
        <v>0.36270328494705401</v>
      </c>
      <c r="Y10" s="17">
        <v>0.36029583162004503</v>
      </c>
      <c r="Z10" s="17"/>
      <c r="AA10" s="17">
        <v>0.160642944764637</v>
      </c>
      <c r="AB10" s="17">
        <v>0.30157975857077202</v>
      </c>
      <c r="AC10" s="17">
        <v>0.33187911794435099</v>
      </c>
      <c r="AD10" s="17">
        <v>0.24246095623209399</v>
      </c>
      <c r="AE10" s="17">
        <v>0.33161800014389697</v>
      </c>
      <c r="AF10" s="17">
        <v>0.29689016680964597</v>
      </c>
      <c r="AG10" s="17">
        <v>0.295056544835687</v>
      </c>
      <c r="AH10" s="17">
        <v>0.35839110569113097</v>
      </c>
      <c r="AI10" s="17">
        <v>0.36847978500385598</v>
      </c>
      <c r="AJ10" s="17">
        <v>0.39360404046035702</v>
      </c>
      <c r="AK10" s="17">
        <v>0.39929230137426702</v>
      </c>
      <c r="AL10" s="17">
        <v>0.29336074494923498</v>
      </c>
      <c r="AM10" s="17">
        <v>0.38280127223935301</v>
      </c>
      <c r="AN10" s="17">
        <v>0.44051994851443599</v>
      </c>
      <c r="AO10" s="17">
        <v>0.41477119203705798</v>
      </c>
      <c r="AP10" s="17">
        <v>0.54107166060433098</v>
      </c>
      <c r="AQ10" s="17"/>
      <c r="AR10" s="17">
        <v>0.32744551042862502</v>
      </c>
      <c r="AS10" s="17">
        <v>0.45010687021543999</v>
      </c>
      <c r="AT10" s="17"/>
      <c r="AU10" s="17">
        <v>0.39524755937417999</v>
      </c>
      <c r="AV10" s="17">
        <v>0.33810348236166499</v>
      </c>
      <c r="AW10" s="17"/>
      <c r="AX10" s="17">
        <v>0.336547851846902</v>
      </c>
      <c r="AY10" s="17">
        <v>0.36328646269158699</v>
      </c>
      <c r="AZ10" s="17"/>
      <c r="BA10" s="17">
        <v>0.43431467050748401</v>
      </c>
      <c r="BB10" s="17">
        <v>0.33480120598302698</v>
      </c>
      <c r="BC10" s="17">
        <v>0.24683800815524301</v>
      </c>
      <c r="BD10" s="17"/>
      <c r="BE10" s="17">
        <v>0.41929132941629299</v>
      </c>
      <c r="BF10" s="17">
        <v>0.260607450527298</v>
      </c>
      <c r="BG10" s="17">
        <v>0.16746849786929199</v>
      </c>
    </row>
    <row r="11" spans="2:59" ht="43.2" x14ac:dyDescent="0.3">
      <c r="B11" s="18" t="s">
        <v>195</v>
      </c>
      <c r="C11" s="17">
        <v>6.0600409333271002E-2</v>
      </c>
      <c r="D11" s="17">
        <v>6.0431556234806297E-2</v>
      </c>
      <c r="E11" s="17">
        <v>6.1011073992194999E-2</v>
      </c>
      <c r="F11" s="17"/>
      <c r="G11" s="17">
        <v>5.1094621434802701E-2</v>
      </c>
      <c r="H11" s="17">
        <v>8.1247174958282195E-2</v>
      </c>
      <c r="I11" s="17">
        <v>5.6607594020235998E-2</v>
      </c>
      <c r="J11" s="17">
        <v>5.2513127486544402E-2</v>
      </c>
      <c r="K11" s="17"/>
      <c r="L11" s="17">
        <v>5.6408791239640599E-2</v>
      </c>
      <c r="M11" s="17">
        <v>8.10414484838132E-2</v>
      </c>
      <c r="N11" s="17">
        <v>4.5473394186075801E-2</v>
      </c>
      <c r="O11" s="17">
        <v>5.7334149148140202E-2</v>
      </c>
      <c r="P11" s="17"/>
      <c r="Q11" s="17">
        <v>8.3986384432586894E-2</v>
      </c>
      <c r="R11" s="17">
        <v>4.9959400779886698E-2</v>
      </c>
      <c r="S11" s="17">
        <v>3.8588791118966403E-2</v>
      </c>
      <c r="T11" s="17">
        <v>6.0724099889022998E-2</v>
      </c>
      <c r="U11" s="17">
        <v>8.4595465479092996E-2</v>
      </c>
      <c r="V11" s="17">
        <v>5.9658480705558098E-2</v>
      </c>
      <c r="W11" s="17">
        <v>5.2805378030550298E-2</v>
      </c>
      <c r="X11" s="17">
        <v>7.7851927902889403E-2</v>
      </c>
      <c r="Y11" s="17">
        <v>4.5306925623722502E-2</v>
      </c>
      <c r="Z11" s="17"/>
      <c r="AA11" s="17">
        <v>6.5977572847670599E-2</v>
      </c>
      <c r="AB11" s="17">
        <v>0</v>
      </c>
      <c r="AC11" s="17">
        <v>8.1260289033892097E-2</v>
      </c>
      <c r="AD11" s="17">
        <v>9.5460229599881902E-2</v>
      </c>
      <c r="AE11" s="17">
        <v>4.9215183196276401E-2</v>
      </c>
      <c r="AF11" s="17">
        <v>0.11554096947857</v>
      </c>
      <c r="AG11" s="17">
        <v>4.8120832690696801E-2</v>
      </c>
      <c r="AH11" s="17">
        <v>3.5759359746173003E-2</v>
      </c>
      <c r="AI11" s="17">
        <v>6.3694974378905297E-2</v>
      </c>
      <c r="AJ11" s="17">
        <v>6.2657357230555405E-2</v>
      </c>
      <c r="AK11" s="17">
        <v>5.3596599133614198E-2</v>
      </c>
      <c r="AL11" s="17">
        <v>7.1539079689560595E-2</v>
      </c>
      <c r="AM11" s="17">
        <v>3.6073842482636197E-2</v>
      </c>
      <c r="AN11" s="17">
        <v>3.8755501525769398E-2</v>
      </c>
      <c r="AO11" s="17">
        <v>4.6750476645757703E-2</v>
      </c>
      <c r="AP11" s="17">
        <v>9.1744404787684405E-2</v>
      </c>
      <c r="AQ11" s="17"/>
      <c r="AR11" s="17">
        <v>5.6743719989771298E-2</v>
      </c>
      <c r="AS11" s="17">
        <v>7.4593356955400494E-2</v>
      </c>
      <c r="AT11" s="17"/>
      <c r="AU11" s="17">
        <v>7.6260553885503499E-2</v>
      </c>
      <c r="AV11" s="17">
        <v>5.3783434507966701E-2</v>
      </c>
      <c r="AW11" s="17"/>
      <c r="AX11" s="17">
        <v>8.9558647621472504E-2</v>
      </c>
      <c r="AY11" s="17">
        <v>5.4007051149747902E-2</v>
      </c>
      <c r="AZ11" s="17"/>
      <c r="BA11" s="17">
        <v>6.7052096953337706E-2</v>
      </c>
      <c r="BB11" s="17">
        <v>5.7859938086211399E-2</v>
      </c>
      <c r="BC11" s="17">
        <v>5.3965701512176702E-2</v>
      </c>
      <c r="BD11" s="17"/>
      <c r="BE11" s="17">
        <v>6.9698879653625798E-2</v>
      </c>
      <c r="BF11" s="17">
        <v>5.6583183504001502E-2</v>
      </c>
      <c r="BG11" s="17">
        <v>9.4636166969618296E-3</v>
      </c>
    </row>
    <row r="12" spans="2:59" x14ac:dyDescent="0.3">
      <c r="B12" s="18" t="s">
        <v>83</v>
      </c>
      <c r="C12" s="19">
        <v>0.10493601538247201</v>
      </c>
      <c r="D12" s="19">
        <v>0.109863858797217</v>
      </c>
      <c r="E12" s="19">
        <v>9.9442946132190305E-2</v>
      </c>
      <c r="F12" s="19"/>
      <c r="G12" s="19">
        <v>0.152587380494282</v>
      </c>
      <c r="H12" s="19">
        <v>9.4723669076587802E-2</v>
      </c>
      <c r="I12" s="19">
        <v>8.2970129338296006E-2</v>
      </c>
      <c r="J12" s="19">
        <v>9.2994082764888006E-2</v>
      </c>
      <c r="K12" s="19"/>
      <c r="L12" s="19">
        <v>6.4633600176456002E-2</v>
      </c>
      <c r="M12" s="19">
        <v>0.10662177431284101</v>
      </c>
      <c r="N12" s="19">
        <v>0.13907408998725501</v>
      </c>
      <c r="O12" s="19">
        <v>0.116800567583391</v>
      </c>
      <c r="P12" s="19"/>
      <c r="Q12" s="19">
        <v>9.4068315367160496E-2</v>
      </c>
      <c r="R12" s="19">
        <v>0.116826278058332</v>
      </c>
      <c r="S12" s="19">
        <v>0.124300886880833</v>
      </c>
      <c r="T12" s="19">
        <v>7.0015864275229697E-2</v>
      </c>
      <c r="U12" s="19">
        <v>0.113820177881722</v>
      </c>
      <c r="V12" s="19">
        <v>0.10597725471691199</v>
      </c>
      <c r="W12" s="19">
        <v>0.13906803387799399</v>
      </c>
      <c r="X12" s="19">
        <v>7.2025620538544693E-2</v>
      </c>
      <c r="Y12" s="19">
        <v>9.7736757931892806E-2</v>
      </c>
      <c r="Z12" s="19"/>
      <c r="AA12" s="19">
        <v>0.13292933242812</v>
      </c>
      <c r="AB12" s="19">
        <v>0.19857156856101199</v>
      </c>
      <c r="AC12" s="19">
        <v>0.112173794885442</v>
      </c>
      <c r="AD12" s="19">
        <v>0.14472806208262301</v>
      </c>
      <c r="AE12" s="19">
        <v>0.12369139529452</v>
      </c>
      <c r="AF12" s="19">
        <v>0.10600385884253299</v>
      </c>
      <c r="AG12" s="19">
        <v>0.15080271572335999</v>
      </c>
      <c r="AH12" s="19">
        <v>0.101965331405565</v>
      </c>
      <c r="AI12" s="19">
        <v>5.4311438512162399E-2</v>
      </c>
      <c r="AJ12" s="19">
        <v>9.4446737695267999E-2</v>
      </c>
      <c r="AK12" s="19">
        <v>6.1438153493938899E-2</v>
      </c>
      <c r="AL12" s="19">
        <v>8.4534977140735601E-2</v>
      </c>
      <c r="AM12" s="19">
        <v>0.150511560417664</v>
      </c>
      <c r="AN12" s="19">
        <v>7.4945761628877394E-2</v>
      </c>
      <c r="AO12" s="19">
        <v>0.134492575943191</v>
      </c>
      <c r="AP12" s="19">
        <v>3.1757525023477499E-2</v>
      </c>
      <c r="AQ12" s="19"/>
      <c r="AR12" s="19">
        <v>0.10996524719282599</v>
      </c>
      <c r="AS12" s="19">
        <v>8.66888165458745E-2</v>
      </c>
      <c r="AT12" s="19"/>
      <c r="AU12" s="19">
        <v>7.4382492772595399E-2</v>
      </c>
      <c r="AV12" s="19">
        <v>0.11802040633295401</v>
      </c>
      <c r="AW12" s="19"/>
      <c r="AX12" s="19">
        <v>9.1645717990392603E-2</v>
      </c>
      <c r="AY12" s="19">
        <v>0.106922952834536</v>
      </c>
      <c r="AZ12" s="19"/>
      <c r="BA12" s="19">
        <v>8.0828253665397004E-2</v>
      </c>
      <c r="BB12" s="19">
        <v>0.11510152953096001</v>
      </c>
      <c r="BC12" s="19">
        <v>0.129849567080941</v>
      </c>
      <c r="BD12" s="19"/>
      <c r="BE12" s="19">
        <v>9.5624747161860396E-2</v>
      </c>
      <c r="BF12" s="19">
        <v>0.12385294865754901</v>
      </c>
      <c r="BG12" s="19">
        <v>0.11576698824022499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BG17"/>
  <sheetViews>
    <sheetView showGridLines="0" topLeftCell="A5" workbookViewId="0">
      <pane xSplit="2" topLeftCell="C1" activePane="topRight" state="frozen"/>
      <selection pane="topRight" activeCell="B9" sqref="B9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43.2" x14ac:dyDescent="0.3">
      <c r="B9" s="18" t="s">
        <v>196</v>
      </c>
      <c r="C9" s="17">
        <v>0.201258749353318</v>
      </c>
      <c r="D9" s="17">
        <v>0.18403818059695401</v>
      </c>
      <c r="E9" s="17">
        <v>0.218104060994042</v>
      </c>
      <c r="F9" s="17"/>
      <c r="G9" s="17">
        <v>0.188611145171353</v>
      </c>
      <c r="H9" s="17">
        <v>0.22778129141137299</v>
      </c>
      <c r="I9" s="17">
        <v>0.211597744683791</v>
      </c>
      <c r="J9" s="17">
        <v>0.17537265660067</v>
      </c>
      <c r="K9" s="17"/>
      <c r="L9" s="17">
        <v>0.20311059169059201</v>
      </c>
      <c r="M9" s="17">
        <v>0.18515781857670599</v>
      </c>
      <c r="N9" s="17">
        <v>0.2024545015109</v>
      </c>
      <c r="O9" s="17">
        <v>0.21532548505989399</v>
      </c>
      <c r="P9" s="17"/>
      <c r="Q9" s="17">
        <v>0.21838842460899099</v>
      </c>
      <c r="R9" s="17">
        <v>0.21286404699398401</v>
      </c>
      <c r="S9" s="17">
        <v>0.15658906619121599</v>
      </c>
      <c r="T9" s="17">
        <v>0.217346711018953</v>
      </c>
      <c r="U9" s="17">
        <v>0.175393815685601</v>
      </c>
      <c r="V9" s="17">
        <v>0.206625541325059</v>
      </c>
      <c r="W9" s="17">
        <v>0.20357324689672701</v>
      </c>
      <c r="X9" s="17">
        <v>0.190687989937421</v>
      </c>
      <c r="Y9" s="17">
        <v>0.202771676229861</v>
      </c>
      <c r="Z9" s="17"/>
      <c r="AA9" s="17">
        <v>0.36769039516562801</v>
      </c>
      <c r="AB9" s="17">
        <v>0.22139658840473</v>
      </c>
      <c r="AC9" s="17">
        <v>0.16319991100968101</v>
      </c>
      <c r="AD9" s="17">
        <v>0.22140232402071999</v>
      </c>
      <c r="AE9" s="17">
        <v>0.25211183967242901</v>
      </c>
      <c r="AF9" s="17">
        <v>0.219114886888546</v>
      </c>
      <c r="AG9" s="17">
        <v>0.212799626359539</v>
      </c>
      <c r="AH9" s="17">
        <v>0.19805546977498001</v>
      </c>
      <c r="AI9" s="17">
        <v>0.19485876056927801</v>
      </c>
      <c r="AJ9" s="17">
        <v>0.17953584549750901</v>
      </c>
      <c r="AK9" s="17">
        <v>0.14969387695588601</v>
      </c>
      <c r="AL9" s="17">
        <v>0.23044658373761401</v>
      </c>
      <c r="AM9" s="17">
        <v>0.210259460165382</v>
      </c>
      <c r="AN9" s="17">
        <v>0.220092980155213</v>
      </c>
      <c r="AO9" s="17">
        <v>0.17792962764527701</v>
      </c>
      <c r="AP9" s="17">
        <v>0.15580200392211399</v>
      </c>
      <c r="AQ9" s="17"/>
      <c r="AR9" s="17">
        <v>0.19809231716415501</v>
      </c>
      <c r="AS9" s="17">
        <v>0.21274728675565399</v>
      </c>
      <c r="AT9" s="17"/>
      <c r="AU9" s="17">
        <v>0.23758810974396799</v>
      </c>
      <c r="AV9" s="17">
        <v>0.18296891572061799</v>
      </c>
      <c r="AW9" s="17"/>
      <c r="AX9" s="17">
        <v>0.24082746338142699</v>
      </c>
      <c r="AY9" s="17">
        <v>0.19099990131085601</v>
      </c>
      <c r="AZ9" s="17"/>
      <c r="BA9" s="17">
        <v>0.19907346729780501</v>
      </c>
      <c r="BB9" s="17">
        <v>0.18321133514912</v>
      </c>
      <c r="BC9" s="17">
        <v>0.23447535896084501</v>
      </c>
      <c r="BD9" s="17"/>
      <c r="BE9" s="17">
        <v>0.20388003367860799</v>
      </c>
      <c r="BF9" s="17">
        <v>0.20424276679103801</v>
      </c>
      <c r="BG9" s="17">
        <v>0.17491748335871099</v>
      </c>
    </row>
    <row r="10" spans="2:59" ht="43.2" x14ac:dyDescent="0.3">
      <c r="B10" s="18" t="s">
        <v>197</v>
      </c>
      <c r="C10" s="17">
        <v>0.47282164969147999</v>
      </c>
      <c r="D10" s="17">
        <v>0.47486660726430902</v>
      </c>
      <c r="E10" s="17">
        <v>0.47063145294138797</v>
      </c>
      <c r="F10" s="17"/>
      <c r="G10" s="17">
        <v>0.49935054070712398</v>
      </c>
      <c r="H10" s="17">
        <v>0.480560714804531</v>
      </c>
      <c r="I10" s="17">
        <v>0.46247768046760501</v>
      </c>
      <c r="J10" s="17">
        <v>0.44835545840028501</v>
      </c>
      <c r="K10" s="17"/>
      <c r="L10" s="17">
        <v>0.49474188382265899</v>
      </c>
      <c r="M10" s="17">
        <v>0.48488976387878102</v>
      </c>
      <c r="N10" s="17">
        <v>0.49438117006092402</v>
      </c>
      <c r="O10" s="17">
        <v>0.41663820014592401</v>
      </c>
      <c r="P10" s="17"/>
      <c r="Q10" s="17">
        <v>0.467250721064222</v>
      </c>
      <c r="R10" s="17">
        <v>0.47605523657766602</v>
      </c>
      <c r="S10" s="17">
        <v>0.45038688298761198</v>
      </c>
      <c r="T10" s="17">
        <v>0.45749698270387301</v>
      </c>
      <c r="U10" s="17">
        <v>0.49700831980899701</v>
      </c>
      <c r="V10" s="17">
        <v>0.46275403105530399</v>
      </c>
      <c r="W10" s="17">
        <v>0.46212862051166298</v>
      </c>
      <c r="X10" s="17">
        <v>0.51301267045259902</v>
      </c>
      <c r="Y10" s="17">
        <v>0.48966836127480101</v>
      </c>
      <c r="Z10" s="17"/>
      <c r="AA10" s="17">
        <v>0.24526896344657101</v>
      </c>
      <c r="AB10" s="17">
        <v>0.35704234398059798</v>
      </c>
      <c r="AC10" s="17">
        <v>0.396546570028665</v>
      </c>
      <c r="AD10" s="17">
        <v>0.40514699088952399</v>
      </c>
      <c r="AE10" s="17">
        <v>0.42755698085238503</v>
      </c>
      <c r="AF10" s="17">
        <v>0.44716036959281402</v>
      </c>
      <c r="AG10" s="17">
        <v>0.45682615052464498</v>
      </c>
      <c r="AH10" s="17">
        <v>0.48012663877596701</v>
      </c>
      <c r="AI10" s="17">
        <v>0.52928970267673503</v>
      </c>
      <c r="AJ10" s="17">
        <v>0.49678717348024898</v>
      </c>
      <c r="AK10" s="17">
        <v>0.50208381158793502</v>
      </c>
      <c r="AL10" s="17">
        <v>0.48590870576794698</v>
      </c>
      <c r="AM10" s="17">
        <v>0.47971724573047497</v>
      </c>
      <c r="AN10" s="17">
        <v>0.49952139225492398</v>
      </c>
      <c r="AO10" s="17">
        <v>0.51586844487740902</v>
      </c>
      <c r="AP10" s="17">
        <v>0.57839684452159601</v>
      </c>
      <c r="AQ10" s="17"/>
      <c r="AR10" s="17">
        <v>0.47409160956829899</v>
      </c>
      <c r="AS10" s="17">
        <v>0.46821394591868698</v>
      </c>
      <c r="AT10" s="17"/>
      <c r="AU10" s="17">
        <v>0.43831980558525002</v>
      </c>
      <c r="AV10" s="17">
        <v>0.48990880153342897</v>
      </c>
      <c r="AW10" s="17"/>
      <c r="AX10" s="17">
        <v>0.40824231862823601</v>
      </c>
      <c r="AY10" s="17">
        <v>0.48848986806597899</v>
      </c>
      <c r="AZ10" s="17"/>
      <c r="BA10" s="17">
        <v>0.51407318051514705</v>
      </c>
      <c r="BB10" s="17">
        <v>0.47557512960536003</v>
      </c>
      <c r="BC10" s="17">
        <v>0.39730862841168002</v>
      </c>
      <c r="BD10" s="17"/>
      <c r="BE10" s="17">
        <v>0.49047223260335698</v>
      </c>
      <c r="BF10" s="17">
        <v>0.45194110457341102</v>
      </c>
      <c r="BG10" s="17">
        <v>0.41030372291372003</v>
      </c>
    </row>
    <row r="11" spans="2:59" ht="43.2" x14ac:dyDescent="0.3">
      <c r="B11" s="18" t="s">
        <v>198</v>
      </c>
      <c r="C11" s="17">
        <v>0.19255407382992401</v>
      </c>
      <c r="D11" s="17">
        <v>0.20463266763586599</v>
      </c>
      <c r="E11" s="17">
        <v>0.181276272035582</v>
      </c>
      <c r="F11" s="17"/>
      <c r="G11" s="17">
        <v>0.159534721544423</v>
      </c>
      <c r="H11" s="17">
        <v>0.20282954958940899</v>
      </c>
      <c r="I11" s="17">
        <v>0.19934392444108001</v>
      </c>
      <c r="J11" s="17">
        <v>0.20835684567867799</v>
      </c>
      <c r="K11" s="17"/>
      <c r="L11" s="17">
        <v>0.23603406842697</v>
      </c>
      <c r="M11" s="17">
        <v>0.18959851111665199</v>
      </c>
      <c r="N11" s="17">
        <v>0.152639116044713</v>
      </c>
      <c r="O11" s="17">
        <v>0.184260784749327</v>
      </c>
      <c r="P11" s="17"/>
      <c r="Q11" s="17">
        <v>0.22909821332892999</v>
      </c>
      <c r="R11" s="17">
        <v>0.184592666950947</v>
      </c>
      <c r="S11" s="17">
        <v>0.20422033642092999</v>
      </c>
      <c r="T11" s="17">
        <v>0.16187467608333</v>
      </c>
      <c r="U11" s="17">
        <v>0.19734978944225201</v>
      </c>
      <c r="V11" s="17">
        <v>0.18166785833032401</v>
      </c>
      <c r="W11" s="17">
        <v>0.17181769531796001</v>
      </c>
      <c r="X11" s="17">
        <v>0.192220697522405</v>
      </c>
      <c r="Y11" s="17">
        <v>0.19563759594872401</v>
      </c>
      <c r="Z11" s="17"/>
      <c r="AA11" s="17">
        <v>0.22920139917263399</v>
      </c>
      <c r="AB11" s="17">
        <v>0.25637891269535001</v>
      </c>
      <c r="AC11" s="17">
        <v>0.17620838380241299</v>
      </c>
      <c r="AD11" s="17">
        <v>0.19667846729187699</v>
      </c>
      <c r="AE11" s="17">
        <v>0.17382966503040201</v>
      </c>
      <c r="AF11" s="17">
        <v>0.186679915717999</v>
      </c>
      <c r="AG11" s="17">
        <v>0.12507409236483399</v>
      </c>
      <c r="AH11" s="17">
        <v>0.184456388386495</v>
      </c>
      <c r="AI11" s="17">
        <v>0.15227666537274601</v>
      </c>
      <c r="AJ11" s="17">
        <v>0.19516324024613901</v>
      </c>
      <c r="AK11" s="17">
        <v>0.217807879279621</v>
      </c>
      <c r="AL11" s="17">
        <v>0.230196697466584</v>
      </c>
      <c r="AM11" s="17">
        <v>0.17871550060438801</v>
      </c>
      <c r="AN11" s="17">
        <v>0.217624366598898</v>
      </c>
      <c r="AO11" s="17">
        <v>0.20845078829032601</v>
      </c>
      <c r="AP11" s="17">
        <v>0.24935151143804599</v>
      </c>
      <c r="AQ11" s="17"/>
      <c r="AR11" s="17">
        <v>0.18197170325006901</v>
      </c>
      <c r="AS11" s="17">
        <v>0.23094932531458201</v>
      </c>
      <c r="AT11" s="17"/>
      <c r="AU11" s="17">
        <v>0.202801454711761</v>
      </c>
      <c r="AV11" s="17">
        <v>0.190099294854575</v>
      </c>
      <c r="AW11" s="17"/>
      <c r="AX11" s="17">
        <v>0.200122970557467</v>
      </c>
      <c r="AY11" s="17">
        <v>0.192134093045666</v>
      </c>
      <c r="AZ11" s="17"/>
      <c r="BA11" s="17">
        <v>0.21771307503389101</v>
      </c>
      <c r="BB11" s="17">
        <v>0.16937330162862199</v>
      </c>
      <c r="BC11" s="17">
        <v>0.18707233008662599</v>
      </c>
      <c r="BD11" s="17"/>
      <c r="BE11" s="17">
        <v>0.19727272870735499</v>
      </c>
      <c r="BF11" s="17">
        <v>0.18408079127261001</v>
      </c>
      <c r="BG11" s="17">
        <v>0.183944832508221</v>
      </c>
    </row>
    <row r="12" spans="2:59" x14ac:dyDescent="0.3">
      <c r="B12" s="18" t="s">
        <v>83</v>
      </c>
      <c r="C12" s="19">
        <v>0.13336552712527799</v>
      </c>
      <c r="D12" s="19">
        <v>0.13646254450287101</v>
      </c>
      <c r="E12" s="19">
        <v>0.129988214028989</v>
      </c>
      <c r="F12" s="19"/>
      <c r="G12" s="19">
        <v>0.1525035925771</v>
      </c>
      <c r="H12" s="19">
        <v>8.8828444194687398E-2</v>
      </c>
      <c r="I12" s="19">
        <v>0.126580650407525</v>
      </c>
      <c r="J12" s="19">
        <v>0.167915039320368</v>
      </c>
      <c r="K12" s="19"/>
      <c r="L12" s="19">
        <v>6.61134560597781E-2</v>
      </c>
      <c r="M12" s="19">
        <v>0.14035390642786</v>
      </c>
      <c r="N12" s="19">
        <v>0.150525212383463</v>
      </c>
      <c r="O12" s="19">
        <v>0.183775530044855</v>
      </c>
      <c r="P12" s="19"/>
      <c r="Q12" s="19">
        <v>8.5262640997857006E-2</v>
      </c>
      <c r="R12" s="19">
        <v>0.126488049477404</v>
      </c>
      <c r="S12" s="19">
        <v>0.18880371440024199</v>
      </c>
      <c r="T12" s="19">
        <v>0.16328163019384501</v>
      </c>
      <c r="U12" s="19">
        <v>0.130248075063151</v>
      </c>
      <c r="V12" s="19">
        <v>0.148952569289313</v>
      </c>
      <c r="W12" s="19">
        <v>0.162480437273651</v>
      </c>
      <c r="X12" s="19">
        <v>0.104078642087576</v>
      </c>
      <c r="Y12" s="19">
        <v>0.111922366546614</v>
      </c>
      <c r="Z12" s="19"/>
      <c r="AA12" s="19">
        <v>0.15783924221516801</v>
      </c>
      <c r="AB12" s="19">
        <v>0.16518215491932101</v>
      </c>
      <c r="AC12" s="19">
        <v>0.26404513515924199</v>
      </c>
      <c r="AD12" s="19">
        <v>0.17677221779787899</v>
      </c>
      <c r="AE12" s="19">
        <v>0.14650151444478399</v>
      </c>
      <c r="AF12" s="19">
        <v>0.14704482780063999</v>
      </c>
      <c r="AG12" s="19">
        <v>0.205300130750982</v>
      </c>
      <c r="AH12" s="19">
        <v>0.13736150306255801</v>
      </c>
      <c r="AI12" s="19">
        <v>0.123574871381241</v>
      </c>
      <c r="AJ12" s="19">
        <v>0.128513740776103</v>
      </c>
      <c r="AK12" s="19">
        <v>0.13041443217655799</v>
      </c>
      <c r="AL12" s="19">
        <v>5.3448013027853999E-2</v>
      </c>
      <c r="AM12" s="19">
        <v>0.13130779349975599</v>
      </c>
      <c r="AN12" s="19">
        <v>6.2761260990964102E-2</v>
      </c>
      <c r="AO12" s="19">
        <v>9.7751139186987898E-2</v>
      </c>
      <c r="AP12" s="19">
        <v>1.64496401182447E-2</v>
      </c>
      <c r="AQ12" s="19"/>
      <c r="AR12" s="19">
        <v>0.14584437001747799</v>
      </c>
      <c r="AS12" s="19">
        <v>8.8089442011076699E-2</v>
      </c>
      <c r="AT12" s="19"/>
      <c r="AU12" s="19">
        <v>0.121290629959021</v>
      </c>
      <c r="AV12" s="19">
        <v>0.13702298789137801</v>
      </c>
      <c r="AW12" s="19"/>
      <c r="AX12" s="19">
        <v>0.15080724743287099</v>
      </c>
      <c r="AY12" s="19">
        <v>0.12837613757749899</v>
      </c>
      <c r="AZ12" s="19"/>
      <c r="BA12" s="19">
        <v>6.9140277153156904E-2</v>
      </c>
      <c r="BB12" s="19">
        <v>0.17184023361689801</v>
      </c>
      <c r="BC12" s="19">
        <v>0.181143682540849</v>
      </c>
      <c r="BD12" s="19"/>
      <c r="BE12" s="19">
        <v>0.108375005010679</v>
      </c>
      <c r="BF12" s="19">
        <v>0.15973533736294199</v>
      </c>
      <c r="BG12" s="19">
        <v>0.23083396121934799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BG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204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199</v>
      </c>
      <c r="C9" s="17">
        <v>0.208038005373023</v>
      </c>
      <c r="D9" s="17">
        <v>0.198734498913513</v>
      </c>
      <c r="E9" s="17">
        <v>0.21814919726361501</v>
      </c>
      <c r="F9" s="17"/>
      <c r="G9" s="17">
        <v>0.246580348188919</v>
      </c>
      <c r="H9" s="17">
        <v>0.22207051021448301</v>
      </c>
      <c r="I9" s="17">
        <v>0.17439867822345001</v>
      </c>
      <c r="J9" s="17">
        <v>0.19000621784066099</v>
      </c>
      <c r="K9" s="17"/>
      <c r="L9" s="17">
        <v>0.31255712069074898</v>
      </c>
      <c r="M9" s="17">
        <v>0.23752059779473</v>
      </c>
      <c r="N9" s="17">
        <v>0.13283393969801599</v>
      </c>
      <c r="O9" s="17">
        <v>0.13135912193153301</v>
      </c>
      <c r="P9" s="17"/>
      <c r="Q9" s="17">
        <v>0.38124956015419897</v>
      </c>
      <c r="R9" s="17">
        <v>0.14839201343644201</v>
      </c>
      <c r="S9" s="17">
        <v>0.14685536800048599</v>
      </c>
      <c r="T9" s="17">
        <v>0.142943753794147</v>
      </c>
      <c r="U9" s="17">
        <v>0.149083868752794</v>
      </c>
      <c r="V9" s="17">
        <v>0.199936182738571</v>
      </c>
      <c r="W9" s="17">
        <v>0.193786052115347</v>
      </c>
      <c r="X9" s="17">
        <v>0.22275712359878699</v>
      </c>
      <c r="Y9" s="17">
        <v>0.22343724635116399</v>
      </c>
      <c r="Z9" s="17"/>
      <c r="AA9" s="17">
        <v>0.26310257378443602</v>
      </c>
      <c r="AB9" s="17">
        <v>0.14549683842029201</v>
      </c>
      <c r="AC9" s="17">
        <v>0.114540260968677</v>
      </c>
      <c r="AD9" s="17">
        <v>0.156492727996974</v>
      </c>
      <c r="AE9" s="17">
        <v>0.17642875824227</v>
      </c>
      <c r="AF9" s="17">
        <v>0.16201568559717899</v>
      </c>
      <c r="AG9" s="17">
        <v>0.15855399796453401</v>
      </c>
      <c r="AH9" s="17">
        <v>0.14861952110729701</v>
      </c>
      <c r="AI9" s="17">
        <v>0.18889956223899901</v>
      </c>
      <c r="AJ9" s="17">
        <v>0.19425587984613099</v>
      </c>
      <c r="AK9" s="17">
        <v>0.27197224514034501</v>
      </c>
      <c r="AL9" s="17">
        <v>0.18245111810595999</v>
      </c>
      <c r="AM9" s="17">
        <v>0.244353026587978</v>
      </c>
      <c r="AN9" s="17">
        <v>0.197312978579985</v>
      </c>
      <c r="AO9" s="17">
        <v>0.19432921777198001</v>
      </c>
      <c r="AP9" s="17">
        <v>0.49368018882380299</v>
      </c>
      <c r="AQ9" s="17"/>
      <c r="AR9" s="17">
        <v>0.17196971528434901</v>
      </c>
      <c r="AS9" s="17">
        <v>0.33890197938773903</v>
      </c>
      <c r="AT9" s="17"/>
      <c r="AU9" s="17">
        <v>0.27067546281098398</v>
      </c>
      <c r="AV9" s="17">
        <v>0.182697672432171</v>
      </c>
      <c r="AW9" s="17"/>
      <c r="AX9" s="17">
        <v>0.168197995712979</v>
      </c>
      <c r="AY9" s="17">
        <v>0.21979304977740399</v>
      </c>
      <c r="AZ9" s="17"/>
      <c r="BA9" s="17">
        <v>0.29633023049644203</v>
      </c>
      <c r="BB9" s="17">
        <v>0.15504182035327199</v>
      </c>
      <c r="BC9" s="17">
        <v>0.14252569673326701</v>
      </c>
      <c r="BD9" s="17"/>
      <c r="BE9" s="17">
        <v>0.27666521710535502</v>
      </c>
      <c r="BF9" s="17">
        <v>9.7565905874527001E-2</v>
      </c>
      <c r="BG9" s="17">
        <v>4.7054690443036402E-2</v>
      </c>
    </row>
    <row r="10" spans="2:59" x14ac:dyDescent="0.3">
      <c r="B10" s="18" t="s">
        <v>200</v>
      </c>
      <c r="C10" s="17">
        <v>0.45985773350000902</v>
      </c>
      <c r="D10" s="17">
        <v>0.47287347881071801</v>
      </c>
      <c r="E10" s="17">
        <v>0.446849142180193</v>
      </c>
      <c r="F10" s="17"/>
      <c r="G10" s="17">
        <v>0.44737572321321301</v>
      </c>
      <c r="H10" s="17">
        <v>0.45327936514571898</v>
      </c>
      <c r="I10" s="17">
        <v>0.50208958799098802</v>
      </c>
      <c r="J10" s="17">
        <v>0.43219885532705998</v>
      </c>
      <c r="K10" s="17"/>
      <c r="L10" s="17">
        <v>0.48787837207067197</v>
      </c>
      <c r="M10" s="17">
        <v>0.416816447750609</v>
      </c>
      <c r="N10" s="17">
        <v>0.46222599119931501</v>
      </c>
      <c r="O10" s="17">
        <v>0.47316398842032098</v>
      </c>
      <c r="P10" s="17"/>
      <c r="Q10" s="17">
        <v>0.43167669552723098</v>
      </c>
      <c r="R10" s="17">
        <v>0.52297375713245497</v>
      </c>
      <c r="S10" s="17">
        <v>0.447028230351742</v>
      </c>
      <c r="T10" s="17">
        <v>0.42179145704892501</v>
      </c>
      <c r="U10" s="17">
        <v>0.48128506597793402</v>
      </c>
      <c r="V10" s="17">
        <v>0.45442590395820898</v>
      </c>
      <c r="W10" s="17">
        <v>0.43049525103652803</v>
      </c>
      <c r="X10" s="17">
        <v>0.46234614629105503</v>
      </c>
      <c r="Y10" s="17">
        <v>0.46980218389794198</v>
      </c>
      <c r="Z10" s="17"/>
      <c r="AA10" s="17">
        <v>0.163620896579628</v>
      </c>
      <c r="AB10" s="17">
        <v>0.414711276882399</v>
      </c>
      <c r="AC10" s="17">
        <v>0.51854637454347396</v>
      </c>
      <c r="AD10" s="17">
        <v>0.38385274478318598</v>
      </c>
      <c r="AE10" s="17">
        <v>0.40725084975679199</v>
      </c>
      <c r="AF10" s="17">
        <v>0.46101547185007602</v>
      </c>
      <c r="AG10" s="17">
        <v>0.46773507453498198</v>
      </c>
      <c r="AH10" s="17">
        <v>0.50726738973306995</v>
      </c>
      <c r="AI10" s="17">
        <v>0.43242137771968597</v>
      </c>
      <c r="AJ10" s="17">
        <v>0.38313597623192702</v>
      </c>
      <c r="AK10" s="17">
        <v>0.48159050302302597</v>
      </c>
      <c r="AL10" s="17">
        <v>0.44568412933482598</v>
      </c>
      <c r="AM10" s="17">
        <v>0.48749008110265102</v>
      </c>
      <c r="AN10" s="17">
        <v>0.62921975300807498</v>
      </c>
      <c r="AO10" s="17">
        <v>0.63627678268321597</v>
      </c>
      <c r="AP10" s="17">
        <v>0.40185376508669801</v>
      </c>
      <c r="AQ10" s="17"/>
      <c r="AR10" s="17">
        <v>0.45721390140916601</v>
      </c>
      <c r="AS10" s="17">
        <v>0.46945015867971102</v>
      </c>
      <c r="AT10" s="17"/>
      <c r="AU10" s="17">
        <v>0.43496909078426899</v>
      </c>
      <c r="AV10" s="17">
        <v>0.47571496961717402</v>
      </c>
      <c r="AW10" s="17"/>
      <c r="AX10" s="17">
        <v>0.407238116711378</v>
      </c>
      <c r="AY10" s="17">
        <v>0.47626591798086498</v>
      </c>
      <c r="AZ10" s="17"/>
      <c r="BA10" s="17">
        <v>0.46230419008708601</v>
      </c>
      <c r="BB10" s="17">
        <v>0.48332599463768</v>
      </c>
      <c r="BC10" s="17">
        <v>0.41734435410739101</v>
      </c>
      <c r="BD10" s="17"/>
      <c r="BE10" s="17">
        <v>0.49465434802236002</v>
      </c>
      <c r="BF10" s="17">
        <v>0.44246038836368401</v>
      </c>
      <c r="BG10" s="17">
        <v>0.26998837882438398</v>
      </c>
    </row>
    <row r="11" spans="2:59" x14ac:dyDescent="0.3">
      <c r="B11" s="18" t="s">
        <v>201</v>
      </c>
      <c r="C11" s="17">
        <v>0.179062794914226</v>
      </c>
      <c r="D11" s="17">
        <v>0.18281497052936899</v>
      </c>
      <c r="E11" s="17">
        <v>0.176036062295992</v>
      </c>
      <c r="F11" s="17"/>
      <c r="G11" s="17">
        <v>0.17527972352874499</v>
      </c>
      <c r="H11" s="17">
        <v>0.16928078371587599</v>
      </c>
      <c r="I11" s="17">
        <v>0.16072995005930801</v>
      </c>
      <c r="J11" s="17">
        <v>0.21455184749723899</v>
      </c>
      <c r="K11" s="17"/>
      <c r="L11" s="17">
        <v>0.108852455712318</v>
      </c>
      <c r="M11" s="17">
        <v>0.19256293175886499</v>
      </c>
      <c r="N11" s="17">
        <v>0.218595588570556</v>
      </c>
      <c r="O11" s="17">
        <v>0.20430566570140599</v>
      </c>
      <c r="P11" s="17"/>
      <c r="Q11" s="17">
        <v>0.123457896134156</v>
      </c>
      <c r="R11" s="17">
        <v>0.19456109890835899</v>
      </c>
      <c r="S11" s="17">
        <v>0.168606021275513</v>
      </c>
      <c r="T11" s="17">
        <v>0.185983758550333</v>
      </c>
      <c r="U11" s="17">
        <v>0.18687976336668899</v>
      </c>
      <c r="V11" s="17">
        <v>0.206810705589107</v>
      </c>
      <c r="W11" s="17">
        <v>0.22624185220393001</v>
      </c>
      <c r="X11" s="17">
        <v>0.142342662784465</v>
      </c>
      <c r="Y11" s="17">
        <v>0.181468546449122</v>
      </c>
      <c r="Z11" s="17"/>
      <c r="AA11" s="17">
        <v>0.352953541901115</v>
      </c>
      <c r="AB11" s="17">
        <v>0.267146149947037</v>
      </c>
      <c r="AC11" s="17">
        <v>0.247764877901446</v>
      </c>
      <c r="AD11" s="17">
        <v>0.22890986766725999</v>
      </c>
      <c r="AE11" s="17">
        <v>0.218374702393142</v>
      </c>
      <c r="AF11" s="17">
        <v>0.18402759525960999</v>
      </c>
      <c r="AG11" s="17">
        <v>0.19435615811530799</v>
      </c>
      <c r="AH11" s="17">
        <v>0.15235829394459899</v>
      </c>
      <c r="AI11" s="17">
        <v>0.232112191809285</v>
      </c>
      <c r="AJ11" s="17">
        <v>0.25908638402921802</v>
      </c>
      <c r="AK11" s="17">
        <v>0.12033221486531701</v>
      </c>
      <c r="AL11" s="17">
        <v>0.16874029459663101</v>
      </c>
      <c r="AM11" s="17">
        <v>0.167040686980438</v>
      </c>
      <c r="AN11" s="17">
        <v>9.0850194362191702E-2</v>
      </c>
      <c r="AO11" s="17">
        <v>0.133668914183217</v>
      </c>
      <c r="AP11" s="17">
        <v>7.2497136071209806E-2</v>
      </c>
      <c r="AQ11" s="17"/>
      <c r="AR11" s="17">
        <v>0.189212345625976</v>
      </c>
      <c r="AS11" s="17">
        <v>0.14223791252201701</v>
      </c>
      <c r="AT11" s="17"/>
      <c r="AU11" s="17">
        <v>0.15629457649689099</v>
      </c>
      <c r="AV11" s="17">
        <v>0.18141556910189999</v>
      </c>
      <c r="AW11" s="17"/>
      <c r="AX11" s="17">
        <v>0.174456071634538</v>
      </c>
      <c r="AY11" s="17">
        <v>0.17764273219184401</v>
      </c>
      <c r="AZ11" s="17"/>
      <c r="BA11" s="17">
        <v>0.13572865340120499</v>
      </c>
      <c r="BB11" s="17">
        <v>0.197573195419075</v>
      </c>
      <c r="BC11" s="17">
        <v>0.22345741331479901</v>
      </c>
      <c r="BD11" s="17"/>
      <c r="BE11" s="17">
        <v>0.13520210756506401</v>
      </c>
      <c r="BF11" s="17">
        <v>0.258569370870536</v>
      </c>
      <c r="BG11" s="17">
        <v>0.25699604380672098</v>
      </c>
    </row>
    <row r="12" spans="2:59" ht="28.8" x14ac:dyDescent="0.3">
      <c r="B12" s="18" t="s">
        <v>202</v>
      </c>
      <c r="C12" s="17">
        <v>8.73382979900484E-2</v>
      </c>
      <c r="D12" s="17">
        <v>7.8062949615764904E-2</v>
      </c>
      <c r="E12" s="17">
        <v>9.5803438174396197E-2</v>
      </c>
      <c r="F12" s="17"/>
      <c r="G12" s="17">
        <v>6.6403716782489894E-2</v>
      </c>
      <c r="H12" s="17">
        <v>0.104187109055202</v>
      </c>
      <c r="I12" s="17">
        <v>8.9351837137563103E-2</v>
      </c>
      <c r="J12" s="17">
        <v>8.8429025876384904E-2</v>
      </c>
      <c r="K12" s="17"/>
      <c r="L12" s="17">
        <v>4.7799849230110797E-2</v>
      </c>
      <c r="M12" s="17">
        <v>8.9195340823343294E-2</v>
      </c>
      <c r="N12" s="17">
        <v>0.11384474315993599</v>
      </c>
      <c r="O12" s="17">
        <v>0.10488214013878</v>
      </c>
      <c r="P12" s="17"/>
      <c r="Q12" s="17">
        <v>3.86333328037591E-2</v>
      </c>
      <c r="R12" s="17">
        <v>7.0293498191740106E-2</v>
      </c>
      <c r="S12" s="17">
        <v>0.10600203610749399</v>
      </c>
      <c r="T12" s="17">
        <v>0.13773364628370799</v>
      </c>
      <c r="U12" s="17">
        <v>0.107959852948685</v>
      </c>
      <c r="V12" s="17">
        <v>9.1002634437406596E-2</v>
      </c>
      <c r="W12" s="17">
        <v>0.113050640961981</v>
      </c>
      <c r="X12" s="17">
        <v>0.100884001813231</v>
      </c>
      <c r="Y12" s="17">
        <v>6.8987024732030305E-2</v>
      </c>
      <c r="Z12" s="17"/>
      <c r="AA12" s="17">
        <v>0</v>
      </c>
      <c r="AB12" s="17">
        <v>0.115395761795044</v>
      </c>
      <c r="AC12" s="17">
        <v>5.5469884784762197E-2</v>
      </c>
      <c r="AD12" s="17">
        <v>0.12981322765338801</v>
      </c>
      <c r="AE12" s="17">
        <v>0.10523424590010701</v>
      </c>
      <c r="AF12" s="17">
        <v>0.12510851997754399</v>
      </c>
      <c r="AG12" s="17">
        <v>0.1129917876173</v>
      </c>
      <c r="AH12" s="17">
        <v>5.6407569593185998E-2</v>
      </c>
      <c r="AI12" s="17">
        <v>0.11319288200911901</v>
      </c>
      <c r="AJ12" s="17">
        <v>0.109359316917698</v>
      </c>
      <c r="AK12" s="17">
        <v>8.8906946255944294E-2</v>
      </c>
      <c r="AL12" s="17">
        <v>0.113689312487499</v>
      </c>
      <c r="AM12" s="17">
        <v>6.4022056716341799E-2</v>
      </c>
      <c r="AN12" s="17">
        <v>0</v>
      </c>
      <c r="AO12" s="17">
        <v>3.2953381757802998E-2</v>
      </c>
      <c r="AP12" s="17">
        <v>1.7468631956443301E-2</v>
      </c>
      <c r="AQ12" s="17"/>
      <c r="AR12" s="17">
        <v>0.104306364478903</v>
      </c>
      <c r="AS12" s="17">
        <v>2.5774286870630301E-2</v>
      </c>
      <c r="AT12" s="17"/>
      <c r="AU12" s="17">
        <v>8.6154311158334301E-2</v>
      </c>
      <c r="AV12" s="17">
        <v>8.7845274066955997E-2</v>
      </c>
      <c r="AW12" s="17"/>
      <c r="AX12" s="17">
        <v>0.110754826337288</v>
      </c>
      <c r="AY12" s="17">
        <v>8.1401153829977604E-2</v>
      </c>
      <c r="AZ12" s="17"/>
      <c r="BA12" s="17">
        <v>6.3240373781818002E-2</v>
      </c>
      <c r="BB12" s="17">
        <v>9.1463869176230506E-2</v>
      </c>
      <c r="BC12" s="17">
        <v>0.122092441193212</v>
      </c>
      <c r="BD12" s="17"/>
      <c r="BE12" s="17">
        <v>5.7275022827681099E-2</v>
      </c>
      <c r="BF12" s="17">
        <v>0.12010935438064101</v>
      </c>
      <c r="BG12" s="17">
        <v>0.201652483654128</v>
      </c>
    </row>
    <row r="13" spans="2:59" x14ac:dyDescent="0.3">
      <c r="B13" s="18" t="s">
        <v>203</v>
      </c>
      <c r="C13" s="17">
        <v>5.89193365710853E-2</v>
      </c>
      <c r="D13" s="17">
        <v>6.2910361925518396E-2</v>
      </c>
      <c r="E13" s="17">
        <v>5.4176727079525901E-2</v>
      </c>
      <c r="F13" s="17"/>
      <c r="G13" s="17">
        <v>4.8561549220833597E-2</v>
      </c>
      <c r="H13" s="17">
        <v>4.8399301705487202E-2</v>
      </c>
      <c r="I13" s="17">
        <v>6.9078722627677003E-2</v>
      </c>
      <c r="J13" s="17">
        <v>7.0012953122434995E-2</v>
      </c>
      <c r="K13" s="17"/>
      <c r="L13" s="17">
        <v>4.2508892160075001E-2</v>
      </c>
      <c r="M13" s="17">
        <v>6.3904681872451602E-2</v>
      </c>
      <c r="N13" s="17">
        <v>6.7882466647540801E-2</v>
      </c>
      <c r="O13" s="17">
        <v>6.3665291429197302E-2</v>
      </c>
      <c r="P13" s="17"/>
      <c r="Q13" s="17">
        <v>2.4982515380655299E-2</v>
      </c>
      <c r="R13" s="17">
        <v>5.6270434346026903E-2</v>
      </c>
      <c r="S13" s="17">
        <v>0.11279443348347599</v>
      </c>
      <c r="T13" s="17">
        <v>0.104384085839479</v>
      </c>
      <c r="U13" s="17">
        <v>6.8235794459231905E-2</v>
      </c>
      <c r="V13" s="17">
        <v>4.2296190004589097E-2</v>
      </c>
      <c r="W13" s="17">
        <v>3.0639753709654199E-2</v>
      </c>
      <c r="X13" s="17">
        <v>4.7709084972096201E-2</v>
      </c>
      <c r="Y13" s="17">
        <v>5.6304998569741797E-2</v>
      </c>
      <c r="Z13" s="17"/>
      <c r="AA13" s="17">
        <v>6.2483745519652599E-2</v>
      </c>
      <c r="AB13" s="17">
        <v>4.2592114454100799E-2</v>
      </c>
      <c r="AC13" s="17">
        <v>6.3678601801640505E-2</v>
      </c>
      <c r="AD13" s="17">
        <v>8.4521330858389504E-2</v>
      </c>
      <c r="AE13" s="17">
        <v>6.9275012900336594E-2</v>
      </c>
      <c r="AF13" s="17">
        <v>6.7832727315590494E-2</v>
      </c>
      <c r="AG13" s="17">
        <v>6.6362981767875598E-2</v>
      </c>
      <c r="AH13" s="17">
        <v>0.12669835566667001</v>
      </c>
      <c r="AI13" s="17">
        <v>1.46966266330726E-2</v>
      </c>
      <c r="AJ13" s="17">
        <v>4.42753228677173E-2</v>
      </c>
      <c r="AK13" s="17">
        <v>3.7198090715368198E-2</v>
      </c>
      <c r="AL13" s="17">
        <v>8.9435145475082994E-2</v>
      </c>
      <c r="AM13" s="17">
        <v>3.7094148612591998E-2</v>
      </c>
      <c r="AN13" s="17">
        <v>8.2617074049748607E-2</v>
      </c>
      <c r="AO13" s="17">
        <v>0</v>
      </c>
      <c r="AP13" s="17">
        <v>1.4500278061845499E-2</v>
      </c>
      <c r="AQ13" s="17"/>
      <c r="AR13" s="17">
        <v>6.8644104597828506E-2</v>
      </c>
      <c r="AS13" s="17">
        <v>2.3635662539903401E-2</v>
      </c>
      <c r="AT13" s="17"/>
      <c r="AU13" s="17">
        <v>4.4537238469592802E-2</v>
      </c>
      <c r="AV13" s="17">
        <v>6.5667088828332595E-2</v>
      </c>
      <c r="AW13" s="17"/>
      <c r="AX13" s="17">
        <v>0.13348668586770299</v>
      </c>
      <c r="AY13" s="17">
        <v>3.7776974376784699E-2</v>
      </c>
      <c r="AZ13" s="17"/>
      <c r="BA13" s="17">
        <v>3.9211005234803899E-2</v>
      </c>
      <c r="BB13" s="17">
        <v>6.4840505721454597E-2</v>
      </c>
      <c r="BC13" s="17">
        <v>8.3185780792135497E-2</v>
      </c>
      <c r="BD13" s="17"/>
      <c r="BE13" s="17">
        <v>3.3439941229438899E-2</v>
      </c>
      <c r="BF13" s="17">
        <v>6.9234889318475601E-2</v>
      </c>
      <c r="BG13" s="17">
        <v>0.204741965663987</v>
      </c>
    </row>
    <row r="14" spans="2:59" x14ac:dyDescent="0.3">
      <c r="B14" s="18" t="s">
        <v>83</v>
      </c>
      <c r="C14" s="19">
        <v>6.7838316516083703E-3</v>
      </c>
      <c r="D14" s="19">
        <v>4.6037402051173799E-3</v>
      </c>
      <c r="E14" s="19">
        <v>8.9854330062766694E-3</v>
      </c>
      <c r="F14" s="19"/>
      <c r="G14" s="19">
        <v>1.5798939065799201E-2</v>
      </c>
      <c r="H14" s="19">
        <v>2.7829301632326599E-3</v>
      </c>
      <c r="I14" s="19">
        <v>4.3512239610134897E-3</v>
      </c>
      <c r="J14" s="19">
        <v>4.8011003362198297E-3</v>
      </c>
      <c r="K14" s="19"/>
      <c r="L14" s="19">
        <v>4.0331013607399299E-4</v>
      </c>
      <c r="M14" s="19">
        <v>0</v>
      </c>
      <c r="N14" s="19">
        <v>4.6172707246354902E-3</v>
      </c>
      <c r="O14" s="19">
        <v>2.2623792378763299E-2</v>
      </c>
      <c r="P14" s="19"/>
      <c r="Q14" s="19">
        <v>0</v>
      </c>
      <c r="R14" s="19">
        <v>7.5091979849769199E-3</v>
      </c>
      <c r="S14" s="19">
        <v>1.8713910781288499E-2</v>
      </c>
      <c r="T14" s="19">
        <v>7.1632984834076301E-3</v>
      </c>
      <c r="U14" s="19">
        <v>6.5556544946663402E-3</v>
      </c>
      <c r="V14" s="19">
        <v>5.52838327211748E-3</v>
      </c>
      <c r="W14" s="19">
        <v>5.7864499725599596E-3</v>
      </c>
      <c r="X14" s="19">
        <v>2.3960980540366099E-2</v>
      </c>
      <c r="Y14" s="19">
        <v>0</v>
      </c>
      <c r="Z14" s="19"/>
      <c r="AA14" s="19">
        <v>0.15783924221516801</v>
      </c>
      <c r="AB14" s="19">
        <v>1.46578585011275E-2</v>
      </c>
      <c r="AC14" s="19">
        <v>0</v>
      </c>
      <c r="AD14" s="19">
        <v>1.6410101040802601E-2</v>
      </c>
      <c r="AE14" s="19">
        <v>2.3436430807352301E-2</v>
      </c>
      <c r="AF14" s="19">
        <v>0</v>
      </c>
      <c r="AG14" s="19">
        <v>0</v>
      </c>
      <c r="AH14" s="19">
        <v>8.6488699551783201E-3</v>
      </c>
      <c r="AI14" s="19">
        <v>1.8677359589837898E-2</v>
      </c>
      <c r="AJ14" s="19">
        <v>9.8871201073083594E-3</v>
      </c>
      <c r="AK14" s="19">
        <v>0</v>
      </c>
      <c r="AL14" s="19">
        <v>0</v>
      </c>
      <c r="AM14" s="19">
        <v>0</v>
      </c>
      <c r="AN14" s="19">
        <v>0</v>
      </c>
      <c r="AO14" s="19">
        <v>2.7717036037845501E-3</v>
      </c>
      <c r="AP14" s="19">
        <v>0</v>
      </c>
      <c r="AQ14" s="19"/>
      <c r="AR14" s="19">
        <v>8.65356860377689E-3</v>
      </c>
      <c r="AS14" s="19">
        <v>0</v>
      </c>
      <c r="AT14" s="19"/>
      <c r="AU14" s="19">
        <v>7.3693202799296103E-3</v>
      </c>
      <c r="AV14" s="19">
        <v>6.6594259534667397E-3</v>
      </c>
      <c r="AW14" s="19"/>
      <c r="AX14" s="19">
        <v>5.8663037361128302E-3</v>
      </c>
      <c r="AY14" s="19">
        <v>7.1201718431253298E-3</v>
      </c>
      <c r="AZ14" s="19"/>
      <c r="BA14" s="19">
        <v>3.1855469986449298E-3</v>
      </c>
      <c r="BB14" s="19">
        <v>7.7546146922868302E-3</v>
      </c>
      <c r="BC14" s="19">
        <v>1.1394313859196301E-2</v>
      </c>
      <c r="BD14" s="19"/>
      <c r="BE14" s="19">
        <v>2.7633632501018498E-3</v>
      </c>
      <c r="BF14" s="19">
        <v>1.20600911921368E-2</v>
      </c>
      <c r="BG14" s="19">
        <v>1.9566437607743199E-2</v>
      </c>
    </row>
    <row r="15" spans="2:59" x14ac:dyDescent="0.3">
      <c r="B15" s="16"/>
    </row>
    <row r="16" spans="2:59" x14ac:dyDescent="0.3">
      <c r="B16" t="s">
        <v>87</v>
      </c>
    </row>
    <row r="17" spans="2:2" x14ac:dyDescent="0.3">
      <c r="B17" t="s">
        <v>88</v>
      </c>
    </row>
    <row r="19" spans="2:2" x14ac:dyDescent="0.3">
      <c r="B19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208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205</v>
      </c>
      <c r="C9" s="17">
        <v>0.33782854790300298</v>
      </c>
      <c r="D9" s="17">
        <v>0.34304308993986798</v>
      </c>
      <c r="E9" s="17">
        <v>0.33397786562996601</v>
      </c>
      <c r="F9" s="17"/>
      <c r="G9" s="17">
        <v>0.37997036668823903</v>
      </c>
      <c r="H9" s="17">
        <v>0.34540090065051998</v>
      </c>
      <c r="I9" s="17">
        <v>0.31524442420451998</v>
      </c>
      <c r="J9" s="17">
        <v>0.31209093877455402</v>
      </c>
      <c r="K9" s="17"/>
      <c r="L9" s="17">
        <v>0.45328414869046402</v>
      </c>
      <c r="M9" s="17">
        <v>0.31975898920891299</v>
      </c>
      <c r="N9" s="17">
        <v>0.26395941281450902</v>
      </c>
      <c r="O9" s="17">
        <v>0.29580410815226699</v>
      </c>
      <c r="P9" s="17"/>
      <c r="Q9" s="17">
        <v>0.43204294427117801</v>
      </c>
      <c r="R9" s="17">
        <v>0.28188252789529999</v>
      </c>
      <c r="S9" s="17">
        <v>0.25967593973403402</v>
      </c>
      <c r="T9" s="17">
        <v>0.28604057834898</v>
      </c>
      <c r="U9" s="17">
        <v>0.36258766587684799</v>
      </c>
      <c r="V9" s="17">
        <v>0.35405175232647901</v>
      </c>
      <c r="W9" s="17">
        <v>0.37883217196639202</v>
      </c>
      <c r="X9" s="17">
        <v>0.28665898406915702</v>
      </c>
      <c r="Y9" s="17">
        <v>0.35355555240424102</v>
      </c>
      <c r="Z9" s="17"/>
      <c r="AA9" s="17">
        <v>0.20998295475040901</v>
      </c>
      <c r="AB9" s="17">
        <v>0.279713327147114</v>
      </c>
      <c r="AC9" s="17">
        <v>0.23876621862905001</v>
      </c>
      <c r="AD9" s="17">
        <v>0.30604907598165498</v>
      </c>
      <c r="AE9" s="17">
        <v>0.28601622815090599</v>
      </c>
      <c r="AF9" s="17">
        <v>0.298719493134254</v>
      </c>
      <c r="AG9" s="17">
        <v>0.32033116310563498</v>
      </c>
      <c r="AH9" s="17">
        <v>0.293176916288797</v>
      </c>
      <c r="AI9" s="17">
        <v>0.30495465489127599</v>
      </c>
      <c r="AJ9" s="17">
        <v>0.33568027215133101</v>
      </c>
      <c r="AK9" s="17">
        <v>0.32396481782833503</v>
      </c>
      <c r="AL9" s="17">
        <v>0.3508821804244</v>
      </c>
      <c r="AM9" s="17">
        <v>0.37892314688776002</v>
      </c>
      <c r="AN9" s="17">
        <v>0.42998145257360398</v>
      </c>
      <c r="AO9" s="17">
        <v>0.38779493085170502</v>
      </c>
      <c r="AP9" s="17">
        <v>0.55996901466460902</v>
      </c>
      <c r="AQ9" s="17"/>
      <c r="AR9" s="17">
        <v>0.313858065708843</v>
      </c>
      <c r="AS9" s="17">
        <v>0.42479891858774499</v>
      </c>
      <c r="AT9" s="17"/>
      <c r="AU9" s="17">
        <v>0.33850811309968998</v>
      </c>
      <c r="AV9" s="17">
        <v>0.34142041548400198</v>
      </c>
      <c r="AW9" s="17"/>
      <c r="AX9" s="17">
        <v>0.242039541833169</v>
      </c>
      <c r="AY9" s="17">
        <v>0.36281280790723502</v>
      </c>
      <c r="AZ9" s="17"/>
      <c r="BA9" s="17">
        <v>0.43448045800727297</v>
      </c>
      <c r="BB9" s="17">
        <v>0.28756531199354401</v>
      </c>
      <c r="BC9" s="17">
        <v>0.253463766675802</v>
      </c>
      <c r="BD9" s="17"/>
      <c r="BE9" s="17">
        <v>0.45561366543201998</v>
      </c>
      <c r="BF9" s="17">
        <v>0.141358911383557</v>
      </c>
      <c r="BG9" s="17">
        <v>8.0778324614166397E-2</v>
      </c>
    </row>
    <row r="10" spans="2:59" ht="43.2" x14ac:dyDescent="0.3">
      <c r="B10" s="18" t="s">
        <v>206</v>
      </c>
      <c r="C10" s="17">
        <v>0.56480213982080296</v>
      </c>
      <c r="D10" s="17">
        <v>0.55421162634297605</v>
      </c>
      <c r="E10" s="17">
        <v>0.573625737548073</v>
      </c>
      <c r="F10" s="17"/>
      <c r="G10" s="17">
        <v>0.52616203681727003</v>
      </c>
      <c r="H10" s="17">
        <v>0.57186170065178998</v>
      </c>
      <c r="I10" s="17">
        <v>0.57576282759191799</v>
      </c>
      <c r="J10" s="17">
        <v>0.58316414683205697</v>
      </c>
      <c r="K10" s="17"/>
      <c r="L10" s="17">
        <v>0.48428686235720803</v>
      </c>
      <c r="M10" s="17">
        <v>0.60258000371835696</v>
      </c>
      <c r="N10" s="17">
        <v>0.62307768249166195</v>
      </c>
      <c r="O10" s="17">
        <v>0.56223131293018203</v>
      </c>
      <c r="P10" s="17"/>
      <c r="Q10" s="17">
        <v>0.48863816779764102</v>
      </c>
      <c r="R10" s="17">
        <v>0.62873488163679403</v>
      </c>
      <c r="S10" s="17">
        <v>0.62624708550719899</v>
      </c>
      <c r="T10" s="17">
        <v>0.60103526835448295</v>
      </c>
      <c r="U10" s="17">
        <v>0.57684175266104498</v>
      </c>
      <c r="V10" s="17">
        <v>0.50969554896961999</v>
      </c>
      <c r="W10" s="17">
        <v>0.53081102742639197</v>
      </c>
      <c r="X10" s="17">
        <v>0.65979649038754595</v>
      </c>
      <c r="Y10" s="17">
        <v>0.52529795077885999</v>
      </c>
      <c r="Z10" s="17"/>
      <c r="AA10" s="17">
        <v>0.56969405751477098</v>
      </c>
      <c r="AB10" s="17">
        <v>0.52875447607471804</v>
      </c>
      <c r="AC10" s="17">
        <v>0.65451933616898295</v>
      </c>
      <c r="AD10" s="17">
        <v>0.53873420355054702</v>
      </c>
      <c r="AE10" s="17">
        <v>0.61375231904133698</v>
      </c>
      <c r="AF10" s="17">
        <v>0.57001575612548305</v>
      </c>
      <c r="AG10" s="17">
        <v>0.57376438489846904</v>
      </c>
      <c r="AH10" s="17">
        <v>0.61770103501353102</v>
      </c>
      <c r="AI10" s="17">
        <v>0.58971502574380397</v>
      </c>
      <c r="AJ10" s="17">
        <v>0.58993023329287197</v>
      </c>
      <c r="AK10" s="17">
        <v>0.59559427775110396</v>
      </c>
      <c r="AL10" s="17">
        <v>0.57013776495515101</v>
      </c>
      <c r="AM10" s="17">
        <v>0.55334467053495995</v>
      </c>
      <c r="AN10" s="17">
        <v>0.50510687374704799</v>
      </c>
      <c r="AO10" s="17">
        <v>0.57924796356600206</v>
      </c>
      <c r="AP10" s="17">
        <v>0.37253174430597402</v>
      </c>
      <c r="AQ10" s="17"/>
      <c r="AR10" s="17">
        <v>0.57769459502430098</v>
      </c>
      <c r="AS10" s="17">
        <v>0.51802537500637402</v>
      </c>
      <c r="AT10" s="17"/>
      <c r="AU10" s="17">
        <v>0.53760900273202805</v>
      </c>
      <c r="AV10" s="17">
        <v>0.57253344695130204</v>
      </c>
      <c r="AW10" s="17"/>
      <c r="AX10" s="17">
        <v>0.54106195037635896</v>
      </c>
      <c r="AY10" s="17">
        <v>0.56995094707068505</v>
      </c>
      <c r="AZ10" s="17"/>
      <c r="BA10" s="17">
        <v>0.49454468369038701</v>
      </c>
      <c r="BB10" s="17">
        <v>0.627499567229721</v>
      </c>
      <c r="BC10" s="17">
        <v>0.58343257395489101</v>
      </c>
      <c r="BD10" s="17"/>
      <c r="BE10" s="17">
        <v>0.49190466350899398</v>
      </c>
      <c r="BF10" s="17">
        <v>0.75939512306785995</v>
      </c>
      <c r="BG10" s="17">
        <v>0.519272749117201</v>
      </c>
    </row>
    <row r="11" spans="2:59" x14ac:dyDescent="0.3">
      <c r="B11" s="18" t="s">
        <v>207</v>
      </c>
      <c r="C11" s="17">
        <v>7.7305471363668901E-2</v>
      </c>
      <c r="D11" s="17">
        <v>8.2337379317623E-2</v>
      </c>
      <c r="E11" s="17">
        <v>7.2595530534954197E-2</v>
      </c>
      <c r="F11" s="17"/>
      <c r="G11" s="17">
        <v>7.0773214616949506E-2</v>
      </c>
      <c r="H11" s="17">
        <v>5.8806471980001399E-2</v>
      </c>
      <c r="I11" s="17">
        <v>9.1066773561865502E-2</v>
      </c>
      <c r="J11" s="17">
        <v>8.9427691853158006E-2</v>
      </c>
      <c r="K11" s="17"/>
      <c r="L11" s="17">
        <v>5.9257790859720098E-2</v>
      </c>
      <c r="M11" s="17">
        <v>6.7401847183058403E-2</v>
      </c>
      <c r="N11" s="17">
        <v>8.0510081456860602E-2</v>
      </c>
      <c r="O11" s="17">
        <v>0.10437538690711801</v>
      </c>
      <c r="P11" s="17"/>
      <c r="Q11" s="17">
        <v>6.5129028860185706E-2</v>
      </c>
      <c r="R11" s="17">
        <v>6.4447711983927E-2</v>
      </c>
      <c r="S11" s="17">
        <v>0.103039267841635</v>
      </c>
      <c r="T11" s="17">
        <v>8.6901536365351001E-2</v>
      </c>
      <c r="U11" s="17">
        <v>3.9027914028749097E-2</v>
      </c>
      <c r="V11" s="17">
        <v>0.119954667397715</v>
      </c>
      <c r="W11" s="17">
        <v>6.1414114433675303E-2</v>
      </c>
      <c r="X11" s="17">
        <v>5.3544525543296702E-2</v>
      </c>
      <c r="Y11" s="17">
        <v>9.5210309624285505E-2</v>
      </c>
      <c r="Z11" s="17"/>
      <c r="AA11" s="17">
        <v>0.22032298773482101</v>
      </c>
      <c r="AB11" s="17">
        <v>9.21315810337901E-2</v>
      </c>
      <c r="AC11" s="17">
        <v>8.6568940709761094E-2</v>
      </c>
      <c r="AD11" s="17">
        <v>0.115377900889143</v>
      </c>
      <c r="AE11" s="17">
        <v>8.4134447432949205E-2</v>
      </c>
      <c r="AF11" s="17">
        <v>0.100932653525954</v>
      </c>
      <c r="AG11" s="17">
        <v>8.6574022327308001E-2</v>
      </c>
      <c r="AH11" s="17">
        <v>7.6468220106686996E-2</v>
      </c>
      <c r="AI11" s="17">
        <v>8.9722903129746595E-2</v>
      </c>
      <c r="AJ11" s="17">
        <v>2.70887274492379E-2</v>
      </c>
      <c r="AK11" s="17">
        <v>6.8388582813300999E-2</v>
      </c>
      <c r="AL11" s="17">
        <v>7.1923859770445395E-2</v>
      </c>
      <c r="AM11" s="17">
        <v>5.6556725937302897E-2</v>
      </c>
      <c r="AN11" s="17">
        <v>6.4911673679347803E-2</v>
      </c>
      <c r="AO11" s="17">
        <v>3.0185401978508001E-2</v>
      </c>
      <c r="AP11" s="17">
        <v>5.84575449365601E-2</v>
      </c>
      <c r="AQ11" s="17"/>
      <c r="AR11" s="17">
        <v>8.6713213001479605E-2</v>
      </c>
      <c r="AS11" s="17">
        <v>4.31720413008383E-2</v>
      </c>
      <c r="AT11" s="17"/>
      <c r="AU11" s="17">
        <v>0.107011208370715</v>
      </c>
      <c r="AV11" s="17">
        <v>6.4074766184210499E-2</v>
      </c>
      <c r="AW11" s="17"/>
      <c r="AX11" s="17">
        <v>0.18254960444085699</v>
      </c>
      <c r="AY11" s="17">
        <v>5.0904566943068497E-2</v>
      </c>
      <c r="AZ11" s="17"/>
      <c r="BA11" s="17">
        <v>6.6473383679535897E-2</v>
      </c>
      <c r="BB11" s="17">
        <v>6.1992159172506403E-2</v>
      </c>
      <c r="BC11" s="17">
        <v>0.120946328233676</v>
      </c>
      <c r="BD11" s="17"/>
      <c r="BE11" s="17">
        <v>3.9735700383901097E-2</v>
      </c>
      <c r="BF11" s="17">
        <v>6.95836745524544E-2</v>
      </c>
      <c r="BG11" s="17">
        <v>0.35660433420765197</v>
      </c>
    </row>
    <row r="12" spans="2:59" x14ac:dyDescent="0.3">
      <c r="B12" s="18" t="s">
        <v>83</v>
      </c>
      <c r="C12" s="19">
        <v>2.0063840912525301E-2</v>
      </c>
      <c r="D12" s="19">
        <v>2.04079043995334E-2</v>
      </c>
      <c r="E12" s="19">
        <v>1.9800866287006301E-2</v>
      </c>
      <c r="F12" s="19"/>
      <c r="G12" s="19">
        <v>2.3094381877541099E-2</v>
      </c>
      <c r="H12" s="19">
        <v>2.3930926717689101E-2</v>
      </c>
      <c r="I12" s="19">
        <v>1.7925974641697099E-2</v>
      </c>
      <c r="J12" s="19">
        <v>1.53172225402314E-2</v>
      </c>
      <c r="K12" s="19"/>
      <c r="L12" s="19">
        <v>3.1711980926086001E-3</v>
      </c>
      <c r="M12" s="19">
        <v>1.0259159889671699E-2</v>
      </c>
      <c r="N12" s="19">
        <v>3.2452823236968201E-2</v>
      </c>
      <c r="O12" s="19">
        <v>3.7589192010432898E-2</v>
      </c>
      <c r="P12" s="19"/>
      <c r="Q12" s="19">
        <v>1.41898590709957E-2</v>
      </c>
      <c r="R12" s="19">
        <v>2.4934878483978799E-2</v>
      </c>
      <c r="S12" s="19">
        <v>1.1037706917132101E-2</v>
      </c>
      <c r="T12" s="19">
        <v>2.6022616931186501E-2</v>
      </c>
      <c r="U12" s="19">
        <v>2.15426674333585E-2</v>
      </c>
      <c r="V12" s="19">
        <v>1.6298031306187101E-2</v>
      </c>
      <c r="W12" s="19">
        <v>2.89426861735411E-2</v>
      </c>
      <c r="X12" s="19">
        <v>0</v>
      </c>
      <c r="Y12" s="19">
        <v>2.5936187192613799E-2</v>
      </c>
      <c r="Z12" s="19"/>
      <c r="AA12" s="19">
        <v>0</v>
      </c>
      <c r="AB12" s="19">
        <v>9.9400615744377196E-2</v>
      </c>
      <c r="AC12" s="19">
        <v>2.0145504492205701E-2</v>
      </c>
      <c r="AD12" s="19">
        <v>3.9838819578655801E-2</v>
      </c>
      <c r="AE12" s="19">
        <v>1.6097005374808199E-2</v>
      </c>
      <c r="AF12" s="19">
        <v>3.0332097214308899E-2</v>
      </c>
      <c r="AG12" s="19">
        <v>1.93304296685884E-2</v>
      </c>
      <c r="AH12" s="19">
        <v>1.2653828590985201E-2</v>
      </c>
      <c r="AI12" s="19">
        <v>1.56074162351731E-2</v>
      </c>
      <c r="AJ12" s="19">
        <v>4.7300767106558998E-2</v>
      </c>
      <c r="AK12" s="19">
        <v>1.2052321607259499E-2</v>
      </c>
      <c r="AL12" s="19">
        <v>7.0561948500031096E-3</v>
      </c>
      <c r="AM12" s="19">
        <v>1.1175456639976499E-2</v>
      </c>
      <c r="AN12" s="19">
        <v>0</v>
      </c>
      <c r="AO12" s="19">
        <v>2.7717036037845501E-3</v>
      </c>
      <c r="AP12" s="19">
        <v>9.0416960928572793E-3</v>
      </c>
      <c r="AQ12" s="19"/>
      <c r="AR12" s="19">
        <v>2.17341262653763E-2</v>
      </c>
      <c r="AS12" s="19">
        <v>1.40036651050424E-2</v>
      </c>
      <c r="AT12" s="19"/>
      <c r="AU12" s="19">
        <v>1.6871675797566599E-2</v>
      </c>
      <c r="AV12" s="19">
        <v>2.1971371380484699E-2</v>
      </c>
      <c r="AW12" s="19"/>
      <c r="AX12" s="19">
        <v>3.4348903349615399E-2</v>
      </c>
      <c r="AY12" s="19">
        <v>1.6331678079010901E-2</v>
      </c>
      <c r="AZ12" s="19"/>
      <c r="BA12" s="19">
        <v>4.5014746228037401E-3</v>
      </c>
      <c r="BB12" s="19">
        <v>2.2942961604228901E-2</v>
      </c>
      <c r="BC12" s="19">
        <v>4.2157331135631401E-2</v>
      </c>
      <c r="BD12" s="19"/>
      <c r="BE12" s="19">
        <v>1.2745970675084799E-2</v>
      </c>
      <c r="BF12" s="19">
        <v>2.96622909961285E-2</v>
      </c>
      <c r="BG12" s="19">
        <v>4.3344592060980597E-2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212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209</v>
      </c>
      <c r="C9" s="17">
        <v>0.48976635131388202</v>
      </c>
      <c r="D9" s="17">
        <v>0.47375810432919901</v>
      </c>
      <c r="E9" s="17">
        <v>0.50369379583850304</v>
      </c>
      <c r="F9" s="17"/>
      <c r="G9" s="17">
        <v>0.53103274026742098</v>
      </c>
      <c r="H9" s="17">
        <v>0.48404796952250501</v>
      </c>
      <c r="I9" s="17">
        <v>0.49281762975305399</v>
      </c>
      <c r="J9" s="17">
        <v>0.45250404458492999</v>
      </c>
      <c r="K9" s="17"/>
      <c r="L9" s="17">
        <v>0.51205805747692301</v>
      </c>
      <c r="M9" s="17">
        <v>0.49289161717250901</v>
      </c>
      <c r="N9" s="17">
        <v>0.45166623963556801</v>
      </c>
      <c r="O9" s="17">
        <v>0.49699949708841101</v>
      </c>
      <c r="P9" s="17"/>
      <c r="Q9" s="17">
        <v>0.48229681470622499</v>
      </c>
      <c r="R9" s="17">
        <v>0.51418765567398295</v>
      </c>
      <c r="S9" s="17">
        <v>0.46247475884422001</v>
      </c>
      <c r="T9" s="17">
        <v>0.49727921673606101</v>
      </c>
      <c r="U9" s="17">
        <v>0.51948745064283197</v>
      </c>
      <c r="V9" s="17">
        <v>0.51610493777296995</v>
      </c>
      <c r="W9" s="17">
        <v>0.45602816593525403</v>
      </c>
      <c r="X9" s="17">
        <v>0.465120532333751</v>
      </c>
      <c r="Y9" s="17">
        <v>0.47810463753506899</v>
      </c>
      <c r="Z9" s="17"/>
      <c r="AA9" s="17">
        <v>0.40614687551974499</v>
      </c>
      <c r="AB9" s="17">
        <v>0.45679424955089698</v>
      </c>
      <c r="AC9" s="17">
        <v>0.456639485442358</v>
      </c>
      <c r="AD9" s="17">
        <v>0.54665623146581099</v>
      </c>
      <c r="AE9" s="17">
        <v>0.46255522802230598</v>
      </c>
      <c r="AF9" s="17">
        <v>0.45495335541615201</v>
      </c>
      <c r="AG9" s="17">
        <v>0.46354905961715698</v>
      </c>
      <c r="AH9" s="17">
        <v>0.50309325898930701</v>
      </c>
      <c r="AI9" s="17">
        <v>0.45610220377989702</v>
      </c>
      <c r="AJ9" s="17">
        <v>0.49075291799746401</v>
      </c>
      <c r="AK9" s="17">
        <v>0.48984684422442099</v>
      </c>
      <c r="AL9" s="17">
        <v>0.52788442919491096</v>
      </c>
      <c r="AM9" s="17">
        <v>0.53401999942970302</v>
      </c>
      <c r="AN9" s="17">
        <v>0.48165965309769099</v>
      </c>
      <c r="AO9" s="17">
        <v>0.58163183001009899</v>
      </c>
      <c r="AP9" s="17">
        <v>0.519555488067587</v>
      </c>
      <c r="AQ9" s="17"/>
      <c r="AR9" s="17">
        <v>0.48269689503219698</v>
      </c>
      <c r="AS9" s="17">
        <v>0.51541594936441404</v>
      </c>
      <c r="AT9" s="17"/>
      <c r="AU9" s="17">
        <v>0.47255833811425602</v>
      </c>
      <c r="AV9" s="17">
        <v>0.49955419534349199</v>
      </c>
      <c r="AW9" s="17"/>
      <c r="AX9" s="17">
        <v>0.446940530406503</v>
      </c>
      <c r="AY9" s="17">
        <v>0.50196527071932395</v>
      </c>
      <c r="AZ9" s="17"/>
      <c r="BA9" s="17">
        <v>0.48939498221036498</v>
      </c>
      <c r="BB9" s="17">
        <v>0.49042331219331498</v>
      </c>
      <c r="BC9" s="17">
        <v>0.48933350808117398</v>
      </c>
      <c r="BD9" s="17"/>
      <c r="BE9" s="17">
        <v>0.53478528186859797</v>
      </c>
      <c r="BF9" s="17">
        <v>0.41505858939526802</v>
      </c>
      <c r="BG9" s="17">
        <v>0.39043835730479798</v>
      </c>
    </row>
    <row r="10" spans="2:59" ht="28.8" x14ac:dyDescent="0.3">
      <c r="B10" s="18" t="s">
        <v>210</v>
      </c>
      <c r="C10" s="17">
        <v>0.42051871939753899</v>
      </c>
      <c r="D10" s="17">
        <v>0.43431670670751099</v>
      </c>
      <c r="E10" s="17">
        <v>0.40843721978222097</v>
      </c>
      <c r="F10" s="17"/>
      <c r="G10" s="17">
        <v>0.40843430558383298</v>
      </c>
      <c r="H10" s="17">
        <v>0.44584231706112798</v>
      </c>
      <c r="I10" s="17">
        <v>0.40426293746255698</v>
      </c>
      <c r="J10" s="17">
        <v>0.421170440642468</v>
      </c>
      <c r="K10" s="17"/>
      <c r="L10" s="17">
        <v>0.43686133912320002</v>
      </c>
      <c r="M10" s="17">
        <v>0.42897168007668501</v>
      </c>
      <c r="N10" s="17">
        <v>0.44335456048629701</v>
      </c>
      <c r="O10" s="17">
        <v>0.37487269942901202</v>
      </c>
      <c r="P10" s="17"/>
      <c r="Q10" s="17">
        <v>0.45368413695958998</v>
      </c>
      <c r="R10" s="17">
        <v>0.40487659890847899</v>
      </c>
      <c r="S10" s="17">
        <v>0.41513565045525402</v>
      </c>
      <c r="T10" s="17">
        <v>0.42920149032220001</v>
      </c>
      <c r="U10" s="17">
        <v>0.37433023091256801</v>
      </c>
      <c r="V10" s="17">
        <v>0.37724966192744502</v>
      </c>
      <c r="W10" s="17">
        <v>0.44589613256640898</v>
      </c>
      <c r="X10" s="17">
        <v>0.44037538781497798</v>
      </c>
      <c r="Y10" s="17">
        <v>0.43397817305661202</v>
      </c>
      <c r="Z10" s="17"/>
      <c r="AA10" s="17">
        <v>0.304459549096677</v>
      </c>
      <c r="AB10" s="17">
        <v>0.37928261390622298</v>
      </c>
      <c r="AC10" s="17">
        <v>0.44097908476617598</v>
      </c>
      <c r="AD10" s="17">
        <v>0.34019481072843499</v>
      </c>
      <c r="AE10" s="17">
        <v>0.41331995034364499</v>
      </c>
      <c r="AF10" s="17">
        <v>0.42611735779425503</v>
      </c>
      <c r="AG10" s="17">
        <v>0.42564421244490802</v>
      </c>
      <c r="AH10" s="17">
        <v>0.41065578373384398</v>
      </c>
      <c r="AI10" s="17">
        <v>0.47877384766957998</v>
      </c>
      <c r="AJ10" s="17">
        <v>0.42151855858791099</v>
      </c>
      <c r="AK10" s="17">
        <v>0.45761787973668899</v>
      </c>
      <c r="AL10" s="17">
        <v>0.36853357703845901</v>
      </c>
      <c r="AM10" s="17">
        <v>0.43949914810149998</v>
      </c>
      <c r="AN10" s="17">
        <v>0.47405334228045598</v>
      </c>
      <c r="AO10" s="17">
        <v>0.36446667269328198</v>
      </c>
      <c r="AP10" s="17">
        <v>0.45791042346633198</v>
      </c>
      <c r="AQ10" s="17"/>
      <c r="AR10" s="17">
        <v>0.42103394731704702</v>
      </c>
      <c r="AS10" s="17">
        <v>0.41864935511926898</v>
      </c>
      <c r="AT10" s="17"/>
      <c r="AU10" s="17">
        <v>0.42156468930829299</v>
      </c>
      <c r="AV10" s="17">
        <v>0.41845363891499499</v>
      </c>
      <c r="AW10" s="17"/>
      <c r="AX10" s="17">
        <v>0.407276650641617</v>
      </c>
      <c r="AY10" s="17">
        <v>0.42694583072999698</v>
      </c>
      <c r="AZ10" s="17"/>
      <c r="BA10" s="17">
        <v>0.45558943758605203</v>
      </c>
      <c r="BB10" s="17">
        <v>0.40936201614928402</v>
      </c>
      <c r="BC10" s="17">
        <v>0.37834887193188199</v>
      </c>
      <c r="BD10" s="17"/>
      <c r="BE10" s="17">
        <v>0.41380115127336198</v>
      </c>
      <c r="BF10" s="17">
        <v>0.44720887049747099</v>
      </c>
      <c r="BG10" s="17">
        <v>0.39177304930867302</v>
      </c>
    </row>
    <row r="11" spans="2:59" ht="28.8" x14ac:dyDescent="0.3">
      <c r="B11" s="18" t="s">
        <v>211</v>
      </c>
      <c r="C11" s="17">
        <v>6.3830169188387395E-2</v>
      </c>
      <c r="D11" s="17">
        <v>6.3940361586285105E-2</v>
      </c>
      <c r="E11" s="17">
        <v>6.3975416897054799E-2</v>
      </c>
      <c r="F11" s="17"/>
      <c r="G11" s="17">
        <v>3.75800718284462E-2</v>
      </c>
      <c r="H11" s="17">
        <v>5.1999907045459398E-2</v>
      </c>
      <c r="I11" s="17">
        <v>8.3038005903351003E-2</v>
      </c>
      <c r="J11" s="17">
        <v>8.2413142963254096E-2</v>
      </c>
      <c r="K11" s="17"/>
      <c r="L11" s="17">
        <v>3.8670237569195402E-2</v>
      </c>
      <c r="M11" s="17">
        <v>6.8018270020919896E-2</v>
      </c>
      <c r="N11" s="17">
        <v>6.1169804608531698E-2</v>
      </c>
      <c r="O11" s="17">
        <v>8.7074107978357601E-2</v>
      </c>
      <c r="P11" s="17"/>
      <c r="Q11" s="17">
        <v>4.0892593381597002E-2</v>
      </c>
      <c r="R11" s="17">
        <v>5.3810407480930099E-2</v>
      </c>
      <c r="S11" s="17">
        <v>8.4328145911370098E-2</v>
      </c>
      <c r="T11" s="17">
        <v>6.5910214865258096E-2</v>
      </c>
      <c r="U11" s="17">
        <v>8.4874060089927997E-2</v>
      </c>
      <c r="V11" s="17">
        <v>8.1170618850063506E-2</v>
      </c>
      <c r="W11" s="17">
        <v>4.8600337077047299E-2</v>
      </c>
      <c r="X11" s="17">
        <v>7.8138717406434605E-2</v>
      </c>
      <c r="Y11" s="17">
        <v>6.5079876116694399E-2</v>
      </c>
      <c r="Z11" s="17"/>
      <c r="AA11" s="17">
        <v>0.13155433316841</v>
      </c>
      <c r="AB11" s="17">
        <v>7.1867313193655705E-2</v>
      </c>
      <c r="AC11" s="17">
        <v>5.5328290901785399E-2</v>
      </c>
      <c r="AD11" s="17">
        <v>0.101730624292382</v>
      </c>
      <c r="AE11" s="17">
        <v>9.1661039792997598E-2</v>
      </c>
      <c r="AF11" s="17">
        <v>0.100424250806113</v>
      </c>
      <c r="AG11" s="17">
        <v>7.4114137317403406E-2</v>
      </c>
      <c r="AH11" s="17">
        <v>6.5957355026788803E-2</v>
      </c>
      <c r="AI11" s="17">
        <v>4.2271652918551998E-2</v>
      </c>
      <c r="AJ11" s="17">
        <v>6.0308188904865702E-2</v>
      </c>
      <c r="AK11" s="17">
        <v>3.3365945738291797E-2</v>
      </c>
      <c r="AL11" s="17">
        <v>9.11557450248313E-2</v>
      </c>
      <c r="AM11" s="17">
        <v>2.6480852468797101E-2</v>
      </c>
      <c r="AN11" s="17">
        <v>4.4287004621852297E-2</v>
      </c>
      <c r="AO11" s="17">
        <v>3.8592495966532497E-2</v>
      </c>
      <c r="AP11" s="17">
        <v>2.0204424072131799E-2</v>
      </c>
      <c r="AQ11" s="17"/>
      <c r="AR11" s="17">
        <v>6.9876165972182602E-2</v>
      </c>
      <c r="AS11" s="17">
        <v>4.1893915374789203E-2</v>
      </c>
      <c r="AT11" s="17"/>
      <c r="AU11" s="17">
        <v>7.8074183415245205E-2</v>
      </c>
      <c r="AV11" s="17">
        <v>5.7454548106641502E-2</v>
      </c>
      <c r="AW11" s="17"/>
      <c r="AX11" s="17">
        <v>0.121498131518709</v>
      </c>
      <c r="AY11" s="17">
        <v>4.6502993173663403E-2</v>
      </c>
      <c r="AZ11" s="17"/>
      <c r="BA11" s="17">
        <v>4.01824808362874E-2</v>
      </c>
      <c r="BB11" s="17">
        <v>7.3343496982674505E-2</v>
      </c>
      <c r="BC11" s="17">
        <v>8.9016057383161595E-2</v>
      </c>
      <c r="BD11" s="17"/>
      <c r="BE11" s="17">
        <v>3.5483617259109597E-2</v>
      </c>
      <c r="BF11" s="17">
        <v>9.6443370532592901E-2</v>
      </c>
      <c r="BG11" s="17">
        <v>0.16681352575525599</v>
      </c>
    </row>
    <row r="12" spans="2:59" x14ac:dyDescent="0.3">
      <c r="B12" s="18" t="s">
        <v>83</v>
      </c>
      <c r="C12" s="19">
        <v>2.5884760100191698E-2</v>
      </c>
      <c r="D12" s="19">
        <v>2.79848273770043E-2</v>
      </c>
      <c r="E12" s="19">
        <v>2.3893567482221899E-2</v>
      </c>
      <c r="F12" s="19"/>
      <c r="G12" s="19">
        <v>2.2952882320299801E-2</v>
      </c>
      <c r="H12" s="19">
        <v>1.81098063709083E-2</v>
      </c>
      <c r="I12" s="19">
        <v>1.98814268810374E-2</v>
      </c>
      <c r="J12" s="19">
        <v>4.3912371809346901E-2</v>
      </c>
      <c r="K12" s="19"/>
      <c r="L12" s="19">
        <v>1.24103658306812E-2</v>
      </c>
      <c r="M12" s="19">
        <v>1.0118432729886599E-2</v>
      </c>
      <c r="N12" s="19">
        <v>4.3809395269603098E-2</v>
      </c>
      <c r="O12" s="19">
        <v>4.1053695504219098E-2</v>
      </c>
      <c r="P12" s="19"/>
      <c r="Q12" s="19">
        <v>2.31264549525875E-2</v>
      </c>
      <c r="R12" s="19">
        <v>2.7125337936607801E-2</v>
      </c>
      <c r="S12" s="19">
        <v>3.80614447891559E-2</v>
      </c>
      <c r="T12" s="19">
        <v>7.6090780764810004E-3</v>
      </c>
      <c r="U12" s="19">
        <v>2.13082583546719E-2</v>
      </c>
      <c r="V12" s="19">
        <v>2.54747814495217E-2</v>
      </c>
      <c r="W12" s="19">
        <v>4.9475364421289802E-2</v>
      </c>
      <c r="X12" s="19">
        <v>1.6365362444836801E-2</v>
      </c>
      <c r="Y12" s="19">
        <v>2.2837313291624601E-2</v>
      </c>
      <c r="Z12" s="19"/>
      <c r="AA12" s="19">
        <v>0.15783924221516801</v>
      </c>
      <c r="AB12" s="19">
        <v>9.20558233492242E-2</v>
      </c>
      <c r="AC12" s="19">
        <v>4.7053138889680303E-2</v>
      </c>
      <c r="AD12" s="19">
        <v>1.14183335133719E-2</v>
      </c>
      <c r="AE12" s="19">
        <v>3.24637818410521E-2</v>
      </c>
      <c r="AF12" s="19">
        <v>1.85050359834802E-2</v>
      </c>
      <c r="AG12" s="19">
        <v>3.6692590620531498E-2</v>
      </c>
      <c r="AH12" s="19">
        <v>2.02936022500597E-2</v>
      </c>
      <c r="AI12" s="19">
        <v>2.2852295631969999E-2</v>
      </c>
      <c r="AJ12" s="19">
        <v>2.7420334509758702E-2</v>
      </c>
      <c r="AK12" s="19">
        <v>1.9169330300597399E-2</v>
      </c>
      <c r="AL12" s="19">
        <v>1.2426248741798099E-2</v>
      </c>
      <c r="AM12" s="19">
        <v>0</v>
      </c>
      <c r="AN12" s="19">
        <v>0</v>
      </c>
      <c r="AO12" s="19">
        <v>1.53090013300864E-2</v>
      </c>
      <c r="AP12" s="19">
        <v>2.3296643939488102E-3</v>
      </c>
      <c r="AQ12" s="19"/>
      <c r="AR12" s="19">
        <v>2.6392991678573501E-2</v>
      </c>
      <c r="AS12" s="19">
        <v>2.4040780141527201E-2</v>
      </c>
      <c r="AT12" s="19"/>
      <c r="AU12" s="19">
        <v>2.7802789162205899E-2</v>
      </c>
      <c r="AV12" s="19">
        <v>2.45376176348714E-2</v>
      </c>
      <c r="AW12" s="19"/>
      <c r="AX12" s="19">
        <v>2.4284687433171599E-2</v>
      </c>
      <c r="AY12" s="19">
        <v>2.4585905377015799E-2</v>
      </c>
      <c r="AZ12" s="19"/>
      <c r="BA12" s="19">
        <v>1.4833099367295099E-2</v>
      </c>
      <c r="BB12" s="19">
        <v>2.6871174674726099E-2</v>
      </c>
      <c r="BC12" s="19">
        <v>4.3301562603781499E-2</v>
      </c>
      <c r="BD12" s="19"/>
      <c r="BE12" s="19">
        <v>1.5929949598930699E-2</v>
      </c>
      <c r="BF12" s="19">
        <v>4.1289169574668397E-2</v>
      </c>
      <c r="BG12" s="19">
        <v>5.0975067631273303E-2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J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0" width="20.77734375" customWidth="1"/>
  </cols>
  <sheetData>
    <row r="2" spans="2:10" ht="40.049999999999997" customHeight="1" x14ac:dyDescent="0.3">
      <c r="D2" s="30" t="s">
        <v>179</v>
      </c>
      <c r="E2" s="26"/>
      <c r="F2" s="26"/>
      <c r="G2" s="26"/>
      <c r="H2" s="26"/>
      <c r="I2" s="26"/>
      <c r="J2" s="26"/>
    </row>
    <row r="6" spans="2:10" ht="49.95" customHeight="1" x14ac:dyDescent="0.3">
      <c r="B6" s="20" t="s">
        <v>12</v>
      </c>
      <c r="C6" s="20" t="s">
        <v>213</v>
      </c>
      <c r="D6" s="20" t="s">
        <v>214</v>
      </c>
      <c r="E6" s="20" t="s">
        <v>215</v>
      </c>
      <c r="F6" s="20" t="s">
        <v>216</v>
      </c>
      <c r="G6" s="20" t="s">
        <v>217</v>
      </c>
      <c r="H6" s="20" t="s">
        <v>218</v>
      </c>
      <c r="I6" s="20" t="s">
        <v>219</v>
      </c>
    </row>
    <row r="7" spans="2:10" x14ac:dyDescent="0.3">
      <c r="B7" s="18" t="s">
        <v>171</v>
      </c>
      <c r="C7" s="17">
        <v>0.201344598561434</v>
      </c>
      <c r="D7" s="17">
        <v>0.18218142457891801</v>
      </c>
      <c r="E7" s="17">
        <v>8.8330866743284497E-2</v>
      </c>
      <c r="F7" s="17">
        <v>6.9342986320091796E-2</v>
      </c>
      <c r="G7" s="17">
        <v>0.102838208122553</v>
      </c>
      <c r="H7" s="17">
        <v>7.3042053145621996E-2</v>
      </c>
      <c r="I7" s="17">
        <v>2.6142681799684001E-2</v>
      </c>
    </row>
    <row r="8" spans="2:10" x14ac:dyDescent="0.3">
      <c r="B8" s="18" t="s">
        <v>172</v>
      </c>
      <c r="C8" s="17">
        <v>0.43459830177439601</v>
      </c>
      <c r="D8" s="17">
        <v>0.34293689695827201</v>
      </c>
      <c r="E8" s="17">
        <v>0.22855593090735099</v>
      </c>
      <c r="F8" s="17">
        <v>0.25633149011610501</v>
      </c>
      <c r="G8" s="17">
        <v>0.25967420055289903</v>
      </c>
      <c r="H8" s="17">
        <v>0.19734404359504801</v>
      </c>
      <c r="I8" s="17">
        <v>7.3327760917501497E-2</v>
      </c>
    </row>
    <row r="9" spans="2:10" x14ac:dyDescent="0.3">
      <c r="B9" s="18" t="s">
        <v>173</v>
      </c>
      <c r="C9" s="17">
        <v>0.23138775175155299</v>
      </c>
      <c r="D9" s="17">
        <v>0.25389033793695198</v>
      </c>
      <c r="E9" s="17">
        <v>0.28047437919213702</v>
      </c>
      <c r="F9" s="17">
        <v>0.252673910296006</v>
      </c>
      <c r="G9" s="17">
        <v>0.21329613909027001</v>
      </c>
      <c r="H9" s="17">
        <v>0.206453754232716</v>
      </c>
      <c r="I9" s="17">
        <v>0.15688347391188701</v>
      </c>
    </row>
    <row r="10" spans="2:10" x14ac:dyDescent="0.3">
      <c r="B10" s="18" t="s">
        <v>174</v>
      </c>
      <c r="C10" s="17">
        <v>7.1226745195621097E-2</v>
      </c>
      <c r="D10" s="17">
        <v>0.14376387970729601</v>
      </c>
      <c r="E10" s="17">
        <v>0.22089779244021501</v>
      </c>
      <c r="F10" s="17">
        <v>0.31460965387573298</v>
      </c>
      <c r="G10" s="17">
        <v>0.26907862344467698</v>
      </c>
      <c r="H10" s="17">
        <v>0.32511210225314202</v>
      </c>
      <c r="I10" s="17">
        <v>0.40473755111334297</v>
      </c>
    </row>
    <row r="11" spans="2:10" x14ac:dyDescent="0.3">
      <c r="B11" s="18" t="s">
        <v>175</v>
      </c>
      <c r="C11" s="17">
        <v>2.3251870931195899E-2</v>
      </c>
      <c r="D11" s="17">
        <v>6.8068764506396304E-2</v>
      </c>
      <c r="E11" s="17">
        <v>0.14334924035021901</v>
      </c>
      <c r="F11" s="17">
        <v>9.1297802480880305E-2</v>
      </c>
      <c r="G11" s="17">
        <v>0.143433754725725</v>
      </c>
      <c r="H11" s="17">
        <v>0.184778642630164</v>
      </c>
      <c r="I11" s="17">
        <v>0.32616219500918398</v>
      </c>
    </row>
    <row r="12" spans="2:10" x14ac:dyDescent="0.3">
      <c r="B12" s="18" t="s">
        <v>83</v>
      </c>
      <c r="C12" s="17">
        <v>3.81907317858E-2</v>
      </c>
      <c r="D12" s="17">
        <v>9.1586963121657698E-3</v>
      </c>
      <c r="E12" s="17">
        <v>3.8391790366793299E-2</v>
      </c>
      <c r="F12" s="17">
        <v>1.5744156911183201E-2</v>
      </c>
      <c r="G12" s="17">
        <v>1.16790740638758E-2</v>
      </c>
      <c r="H12" s="17">
        <v>1.32694041433086E-2</v>
      </c>
      <c r="I12" s="17">
        <v>1.2746337248399599E-2</v>
      </c>
    </row>
    <row r="13" spans="2:10" x14ac:dyDescent="0.3">
      <c r="B13" s="23" t="s">
        <v>176</v>
      </c>
      <c r="C13" s="21">
        <v>0.63594290033583001</v>
      </c>
      <c r="D13" s="21">
        <v>0.52511832153718996</v>
      </c>
      <c r="E13" s="21">
        <v>0.31688679765063499</v>
      </c>
      <c r="F13" s="21">
        <v>0.32567447643619701</v>
      </c>
      <c r="G13" s="21">
        <v>0.36251240867545198</v>
      </c>
      <c r="H13" s="21">
        <v>0.27038609674066999</v>
      </c>
      <c r="I13" s="21">
        <v>9.9470442717185595E-2</v>
      </c>
    </row>
    <row r="14" spans="2:10" x14ac:dyDescent="0.3">
      <c r="B14" s="23" t="s">
        <v>177</v>
      </c>
      <c r="C14" s="21">
        <v>9.4478616126817003E-2</v>
      </c>
      <c r="D14" s="21">
        <v>0.211832644213692</v>
      </c>
      <c r="E14" s="21">
        <v>0.36424703279043402</v>
      </c>
      <c r="F14" s="21">
        <v>0.40590745635661302</v>
      </c>
      <c r="G14" s="21">
        <v>0.41251237817040198</v>
      </c>
      <c r="H14" s="21">
        <v>0.50989074488330599</v>
      </c>
      <c r="I14" s="21">
        <v>0.73089974612252795</v>
      </c>
    </row>
    <row r="15" spans="2:10" x14ac:dyDescent="0.3">
      <c r="B15" s="23" t="s">
        <v>178</v>
      </c>
      <c r="C15" s="22">
        <v>0.54146428420901305</v>
      </c>
      <c r="D15" s="22">
        <v>0.31328567732349699</v>
      </c>
      <c r="E15" s="22">
        <v>-4.7360235139798798E-2</v>
      </c>
      <c r="F15" s="22">
        <v>-8.0232979920416406E-2</v>
      </c>
      <c r="G15" s="22">
        <v>-4.99999694949506E-2</v>
      </c>
      <c r="H15" s="22">
        <v>-0.239504648142637</v>
      </c>
      <c r="I15" s="22">
        <v>-0.63142930340534198</v>
      </c>
    </row>
    <row r="16" spans="2:10" x14ac:dyDescent="0.3">
      <c r="B16" s="16"/>
      <c r="C16" s="16"/>
      <c r="D16" s="16"/>
      <c r="E16" s="16"/>
      <c r="F16" s="16"/>
      <c r="G16" s="16"/>
      <c r="H16" s="16"/>
      <c r="I16" s="16"/>
    </row>
    <row r="17" spans="2:2" x14ac:dyDescent="0.3">
      <c r="B17" t="s">
        <v>87</v>
      </c>
    </row>
    <row r="18" spans="2:2" x14ac:dyDescent="0.3">
      <c r="B18" t="s">
        <v>88</v>
      </c>
    </row>
    <row r="22" spans="2:2" x14ac:dyDescent="0.3">
      <c r="B22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220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0.18218142457891801</v>
      </c>
      <c r="D9" s="17">
        <v>0.21653770013026699</v>
      </c>
      <c r="E9" s="17">
        <v>0.14864178337475001</v>
      </c>
      <c r="F9" s="17"/>
      <c r="G9" s="17">
        <v>0.228344149813869</v>
      </c>
      <c r="H9" s="17">
        <v>0.1809890694979</v>
      </c>
      <c r="I9" s="17">
        <v>0.163756045884309</v>
      </c>
      <c r="J9" s="17">
        <v>0.15631779288782999</v>
      </c>
      <c r="K9" s="17"/>
      <c r="L9" s="17">
        <v>0.26283127280298701</v>
      </c>
      <c r="M9" s="17">
        <v>0.19221887476137101</v>
      </c>
      <c r="N9" s="17">
        <v>0.14054534151775899</v>
      </c>
      <c r="O9" s="17">
        <v>0.121826130846963</v>
      </c>
      <c r="P9" s="17"/>
      <c r="Q9" s="17">
        <v>0.29648731861983302</v>
      </c>
      <c r="R9" s="17">
        <v>0.13728473804320099</v>
      </c>
      <c r="S9" s="17">
        <v>0.15913372955621799</v>
      </c>
      <c r="T9" s="17">
        <v>0.115145670482135</v>
      </c>
      <c r="U9" s="17">
        <v>0.148782484092881</v>
      </c>
      <c r="V9" s="17">
        <v>0.185731326235372</v>
      </c>
      <c r="W9" s="17">
        <v>0.170814794219528</v>
      </c>
      <c r="X9" s="17">
        <v>0.178155752702778</v>
      </c>
      <c r="Y9" s="17">
        <v>0.20233897103486301</v>
      </c>
      <c r="Z9" s="17"/>
      <c r="AA9" s="17">
        <v>4.32690433696932E-2</v>
      </c>
      <c r="AB9" s="17">
        <v>8.9192032414354402E-2</v>
      </c>
      <c r="AC9" s="17">
        <v>9.4658526737096793E-2</v>
      </c>
      <c r="AD9" s="17">
        <v>0.15519687538607199</v>
      </c>
      <c r="AE9" s="17">
        <v>0.13590324247211499</v>
      </c>
      <c r="AF9" s="17">
        <v>0.12353985064631701</v>
      </c>
      <c r="AG9" s="17">
        <v>0.17370350903805201</v>
      </c>
      <c r="AH9" s="17">
        <v>0.17513515561271201</v>
      </c>
      <c r="AI9" s="17">
        <v>0.158204428912531</v>
      </c>
      <c r="AJ9" s="17">
        <v>0.18098288746198299</v>
      </c>
      <c r="AK9" s="17">
        <v>0.19019193309344501</v>
      </c>
      <c r="AL9" s="17">
        <v>0.230904209156234</v>
      </c>
      <c r="AM9" s="17">
        <v>0.23943149579797399</v>
      </c>
      <c r="AN9" s="17">
        <v>0.192296665548743</v>
      </c>
      <c r="AO9" s="17">
        <v>0.199820085559336</v>
      </c>
      <c r="AP9" s="17">
        <v>0.39479059142719602</v>
      </c>
      <c r="AQ9" s="17"/>
      <c r="AR9" s="17">
        <v>0.14964074027705199</v>
      </c>
      <c r="AS9" s="17">
        <v>0.30024644109151799</v>
      </c>
      <c r="AT9" s="17"/>
      <c r="AU9" s="17">
        <v>0.22055992850397499</v>
      </c>
      <c r="AV9" s="17">
        <v>0.167606375887456</v>
      </c>
      <c r="AW9" s="17"/>
      <c r="AX9" s="17">
        <v>0.13922318798726399</v>
      </c>
      <c r="AY9" s="17">
        <v>0.19453840400069899</v>
      </c>
      <c r="AZ9" s="17"/>
      <c r="BA9" s="17">
        <v>0.28040228985003002</v>
      </c>
      <c r="BB9" s="17">
        <v>0.12671244496528</v>
      </c>
      <c r="BC9" s="17">
        <v>0.10361157678260099</v>
      </c>
      <c r="BD9" s="17"/>
      <c r="BE9" s="17">
        <v>0.272878396017111</v>
      </c>
      <c r="BF9" s="17">
        <v>2.28614741633647E-2</v>
      </c>
      <c r="BG9" s="17">
        <v>6.7682281184598004E-3</v>
      </c>
    </row>
    <row r="10" spans="2:59" x14ac:dyDescent="0.3">
      <c r="B10" s="18" t="s">
        <v>172</v>
      </c>
      <c r="C10" s="17">
        <v>0.34293689695827201</v>
      </c>
      <c r="D10" s="17">
        <v>0.37597275523604001</v>
      </c>
      <c r="E10" s="17">
        <v>0.31135688523014499</v>
      </c>
      <c r="F10" s="17"/>
      <c r="G10" s="17">
        <v>0.34216678721398702</v>
      </c>
      <c r="H10" s="17">
        <v>0.38912558173800998</v>
      </c>
      <c r="I10" s="17">
        <v>0.34930022255794502</v>
      </c>
      <c r="J10" s="17">
        <v>0.28465051380127299</v>
      </c>
      <c r="K10" s="17"/>
      <c r="L10" s="17">
        <v>0.36121291444048298</v>
      </c>
      <c r="M10" s="17">
        <v>0.34499282897691502</v>
      </c>
      <c r="N10" s="17">
        <v>0.34998532968625501</v>
      </c>
      <c r="O10" s="17">
        <v>0.31358454567038802</v>
      </c>
      <c r="P10" s="17"/>
      <c r="Q10" s="17">
        <v>0.35079580956855999</v>
      </c>
      <c r="R10" s="17">
        <v>0.32541974997578899</v>
      </c>
      <c r="S10" s="17">
        <v>0.30033087520061003</v>
      </c>
      <c r="T10" s="17">
        <v>0.36726266714462802</v>
      </c>
      <c r="U10" s="17">
        <v>0.37126894973567198</v>
      </c>
      <c r="V10" s="17">
        <v>0.35018553160426003</v>
      </c>
      <c r="W10" s="17">
        <v>0.36644846571040801</v>
      </c>
      <c r="X10" s="17">
        <v>0.33050949979098698</v>
      </c>
      <c r="Y10" s="17">
        <v>0.32854853256934802</v>
      </c>
      <c r="Z10" s="17"/>
      <c r="AA10" s="17">
        <v>0.105949714075552</v>
      </c>
      <c r="AB10" s="17">
        <v>0.37542025532141898</v>
      </c>
      <c r="AC10" s="17">
        <v>0.36030055214710999</v>
      </c>
      <c r="AD10" s="17">
        <v>0.28011976855346199</v>
      </c>
      <c r="AE10" s="17">
        <v>0.29718937185604999</v>
      </c>
      <c r="AF10" s="17">
        <v>0.345327686582172</v>
      </c>
      <c r="AG10" s="17">
        <v>0.32905712128635101</v>
      </c>
      <c r="AH10" s="17">
        <v>0.31257317062504902</v>
      </c>
      <c r="AI10" s="17">
        <v>0.40155074666636098</v>
      </c>
      <c r="AJ10" s="17">
        <v>0.35105098879546098</v>
      </c>
      <c r="AK10" s="17">
        <v>0.402597890929423</v>
      </c>
      <c r="AL10" s="17">
        <v>0.34549746971793999</v>
      </c>
      <c r="AM10" s="17">
        <v>0.31439366319461598</v>
      </c>
      <c r="AN10" s="17">
        <v>0.42596920455791598</v>
      </c>
      <c r="AO10" s="17">
        <v>0.32923356118751101</v>
      </c>
      <c r="AP10" s="17">
        <v>0.33528365328894799</v>
      </c>
      <c r="AQ10" s="17"/>
      <c r="AR10" s="17">
        <v>0.33548673231424098</v>
      </c>
      <c r="AS10" s="17">
        <v>0.36996779168560501</v>
      </c>
      <c r="AT10" s="17"/>
      <c r="AU10" s="17">
        <v>0.334452320100881</v>
      </c>
      <c r="AV10" s="17">
        <v>0.34910762406429102</v>
      </c>
      <c r="AW10" s="17"/>
      <c r="AX10" s="17">
        <v>0.305828399639963</v>
      </c>
      <c r="AY10" s="17">
        <v>0.352801797739482</v>
      </c>
      <c r="AZ10" s="17"/>
      <c r="BA10" s="17">
        <v>0.340979886055293</v>
      </c>
      <c r="BB10" s="17">
        <v>0.36620597904069802</v>
      </c>
      <c r="BC10" s="17">
        <v>0.308329657492593</v>
      </c>
      <c r="BD10" s="17"/>
      <c r="BE10" s="17">
        <v>0.44815829547382902</v>
      </c>
      <c r="BF10" s="17">
        <v>0.18663449853090999</v>
      </c>
      <c r="BG10" s="17">
        <v>5.9456523507964702E-2</v>
      </c>
    </row>
    <row r="11" spans="2:59" x14ac:dyDescent="0.3">
      <c r="B11" s="18" t="s">
        <v>173</v>
      </c>
      <c r="C11" s="17">
        <v>0.25389033793695198</v>
      </c>
      <c r="D11" s="17">
        <v>0.234634689181376</v>
      </c>
      <c r="E11" s="17">
        <v>0.27306816841527898</v>
      </c>
      <c r="F11" s="17"/>
      <c r="G11" s="17">
        <v>0.24306165081298001</v>
      </c>
      <c r="H11" s="17">
        <v>0.24813860661057099</v>
      </c>
      <c r="I11" s="17">
        <v>0.26280957159301399</v>
      </c>
      <c r="J11" s="17">
        <v>0.26299363382575702</v>
      </c>
      <c r="K11" s="17"/>
      <c r="L11" s="17">
        <v>0.20277092688019399</v>
      </c>
      <c r="M11" s="17">
        <v>0.23076322107712299</v>
      </c>
      <c r="N11" s="17">
        <v>0.27641316870920501</v>
      </c>
      <c r="O11" s="17">
        <v>0.31369069995292997</v>
      </c>
      <c r="P11" s="17"/>
      <c r="Q11" s="17">
        <v>0.19042727970092099</v>
      </c>
      <c r="R11" s="17">
        <v>0.27754024527062898</v>
      </c>
      <c r="S11" s="17">
        <v>0.30201091455210999</v>
      </c>
      <c r="T11" s="17">
        <v>0.27556381649565598</v>
      </c>
      <c r="U11" s="17">
        <v>0.26370303447145699</v>
      </c>
      <c r="V11" s="17">
        <v>0.273601966896525</v>
      </c>
      <c r="W11" s="17">
        <v>0.235616453633676</v>
      </c>
      <c r="X11" s="17">
        <v>0.23136993085900801</v>
      </c>
      <c r="Y11" s="17">
        <v>0.24804942320364301</v>
      </c>
      <c r="Z11" s="17"/>
      <c r="AA11" s="17">
        <v>0.450209261388615</v>
      </c>
      <c r="AB11" s="17">
        <v>0.33373463151020299</v>
      </c>
      <c r="AC11" s="17">
        <v>0.31110057806985397</v>
      </c>
      <c r="AD11" s="17">
        <v>0.30412690382831498</v>
      </c>
      <c r="AE11" s="17">
        <v>0.31268903592892899</v>
      </c>
      <c r="AF11" s="17">
        <v>0.320873248678331</v>
      </c>
      <c r="AG11" s="17">
        <v>0.25412548822382602</v>
      </c>
      <c r="AH11" s="17">
        <v>0.25594539065647398</v>
      </c>
      <c r="AI11" s="17">
        <v>0.18562527960709499</v>
      </c>
      <c r="AJ11" s="17">
        <v>0.23861883426902999</v>
      </c>
      <c r="AK11" s="17">
        <v>0.19919137619982999</v>
      </c>
      <c r="AL11" s="17">
        <v>0.18459318595427901</v>
      </c>
      <c r="AM11" s="17">
        <v>0.27601114124770398</v>
      </c>
      <c r="AN11" s="17">
        <v>0.23499732820593799</v>
      </c>
      <c r="AO11" s="17">
        <v>0.30373147424762398</v>
      </c>
      <c r="AP11" s="17">
        <v>0.16717471472544099</v>
      </c>
      <c r="AQ11" s="17"/>
      <c r="AR11" s="17">
        <v>0.26786456779941298</v>
      </c>
      <c r="AS11" s="17">
        <v>0.203188648195053</v>
      </c>
      <c r="AT11" s="17"/>
      <c r="AU11" s="17">
        <v>0.25824741382396399</v>
      </c>
      <c r="AV11" s="17">
        <v>0.25214060515644898</v>
      </c>
      <c r="AW11" s="17"/>
      <c r="AX11" s="17">
        <v>0.303267576043659</v>
      </c>
      <c r="AY11" s="17">
        <v>0.24330823997252901</v>
      </c>
      <c r="AZ11" s="17"/>
      <c r="BA11" s="17">
        <v>0.18794334624877099</v>
      </c>
      <c r="BB11" s="17">
        <v>0.28646868118208102</v>
      </c>
      <c r="BC11" s="17">
        <v>0.314255864584156</v>
      </c>
      <c r="BD11" s="17"/>
      <c r="BE11" s="17">
        <v>0.201720961488593</v>
      </c>
      <c r="BF11" s="17">
        <v>0.41515383914822002</v>
      </c>
      <c r="BG11" s="17">
        <v>0.159632833657011</v>
      </c>
    </row>
    <row r="12" spans="2:59" x14ac:dyDescent="0.3">
      <c r="B12" s="18" t="s">
        <v>174</v>
      </c>
      <c r="C12" s="17">
        <v>0.14376387970729601</v>
      </c>
      <c r="D12" s="17">
        <v>0.10739279841753401</v>
      </c>
      <c r="E12" s="17">
        <v>0.178483233640918</v>
      </c>
      <c r="F12" s="17"/>
      <c r="G12" s="17">
        <v>0.12006258228085601</v>
      </c>
      <c r="H12" s="17">
        <v>0.114401601751765</v>
      </c>
      <c r="I12" s="17">
        <v>0.15739263223767</v>
      </c>
      <c r="J12" s="17">
        <v>0.18536975695265501</v>
      </c>
      <c r="K12" s="17"/>
      <c r="L12" s="17">
        <v>0.118145149373292</v>
      </c>
      <c r="M12" s="17">
        <v>0.14994525483169199</v>
      </c>
      <c r="N12" s="17">
        <v>0.159738501133353</v>
      </c>
      <c r="O12" s="17">
        <v>0.15119446453271401</v>
      </c>
      <c r="P12" s="17"/>
      <c r="Q12" s="17">
        <v>0.112844723056584</v>
      </c>
      <c r="R12" s="17">
        <v>0.16525181810609399</v>
      </c>
      <c r="S12" s="17">
        <v>0.16688474631848199</v>
      </c>
      <c r="T12" s="17">
        <v>0.154175456782321</v>
      </c>
      <c r="U12" s="17">
        <v>0.16159932606097399</v>
      </c>
      <c r="V12" s="17">
        <v>0.112149016080445</v>
      </c>
      <c r="W12" s="17">
        <v>0.163547393521634</v>
      </c>
      <c r="X12" s="17">
        <v>0.20110223375592801</v>
      </c>
      <c r="Y12" s="17">
        <v>0.103354591712147</v>
      </c>
      <c r="Z12" s="17"/>
      <c r="AA12" s="17">
        <v>0.17366215130221499</v>
      </c>
      <c r="AB12" s="17">
        <v>9.75262630560048E-2</v>
      </c>
      <c r="AC12" s="17">
        <v>0.114470358385073</v>
      </c>
      <c r="AD12" s="17">
        <v>0.146755717261701</v>
      </c>
      <c r="AE12" s="17">
        <v>0.16086239535354899</v>
      </c>
      <c r="AF12" s="17">
        <v>0.162812450828558</v>
      </c>
      <c r="AG12" s="17">
        <v>0.17986194972110001</v>
      </c>
      <c r="AH12" s="17">
        <v>0.17057611292191199</v>
      </c>
      <c r="AI12" s="17">
        <v>0.17842464042248299</v>
      </c>
      <c r="AJ12" s="17">
        <v>0.13914480172440499</v>
      </c>
      <c r="AK12" s="17">
        <v>0.131510938374995</v>
      </c>
      <c r="AL12" s="17">
        <v>0.152387293705117</v>
      </c>
      <c r="AM12" s="17">
        <v>0.117306319274045</v>
      </c>
      <c r="AN12" s="17">
        <v>9.3971919617379607E-2</v>
      </c>
      <c r="AO12" s="17">
        <v>0.11336327720620699</v>
      </c>
      <c r="AP12" s="17">
        <v>7.89395669138509E-2</v>
      </c>
      <c r="AQ12" s="17"/>
      <c r="AR12" s="17">
        <v>0.15463028650133701</v>
      </c>
      <c r="AS12" s="17">
        <v>0.104338080124542</v>
      </c>
      <c r="AT12" s="17"/>
      <c r="AU12" s="17">
        <v>0.12512808265206499</v>
      </c>
      <c r="AV12" s="17">
        <v>0.14945575487719601</v>
      </c>
      <c r="AW12" s="17"/>
      <c r="AX12" s="17">
        <v>0.141707242068354</v>
      </c>
      <c r="AY12" s="17">
        <v>0.141149932675497</v>
      </c>
      <c r="AZ12" s="17"/>
      <c r="BA12" s="17">
        <v>0.13510331638658599</v>
      </c>
      <c r="BB12" s="17">
        <v>0.14292347443798201</v>
      </c>
      <c r="BC12" s="17">
        <v>0.16004561007509799</v>
      </c>
      <c r="BD12" s="17"/>
      <c r="BE12" s="17">
        <v>5.4532813172079697E-2</v>
      </c>
      <c r="BF12" s="17">
        <v>0.282478327993543</v>
      </c>
      <c r="BG12" s="17">
        <v>0.36688291591736699</v>
      </c>
    </row>
    <row r="13" spans="2:59" x14ac:dyDescent="0.3">
      <c r="B13" s="18" t="s">
        <v>175</v>
      </c>
      <c r="C13" s="17">
        <v>6.8068764506396304E-2</v>
      </c>
      <c r="D13" s="17">
        <v>5.2286481205839001E-2</v>
      </c>
      <c r="E13" s="17">
        <v>8.3261168422364404E-2</v>
      </c>
      <c r="F13" s="17"/>
      <c r="G13" s="17">
        <v>4.8351902553109997E-2</v>
      </c>
      <c r="H13" s="17">
        <v>6.22821772831628E-2</v>
      </c>
      <c r="I13" s="17">
        <v>5.97537138531525E-2</v>
      </c>
      <c r="J13" s="17">
        <v>0.103496861599328</v>
      </c>
      <c r="K13" s="17"/>
      <c r="L13" s="17">
        <v>5.0991497566434202E-2</v>
      </c>
      <c r="M13" s="17">
        <v>7.8187943094410503E-2</v>
      </c>
      <c r="N13" s="17">
        <v>6.0657053431221297E-2</v>
      </c>
      <c r="O13" s="17">
        <v>8.2632794168483695E-2</v>
      </c>
      <c r="P13" s="17"/>
      <c r="Q13" s="17">
        <v>4.1220114146442999E-2</v>
      </c>
      <c r="R13" s="17">
        <v>7.8371846091323305E-2</v>
      </c>
      <c r="S13" s="17">
        <v>5.4739418551761503E-2</v>
      </c>
      <c r="T13" s="17">
        <v>8.2433314926564694E-2</v>
      </c>
      <c r="U13" s="17">
        <v>4.2216939319916401E-2</v>
      </c>
      <c r="V13" s="17">
        <v>7.8332159183398295E-2</v>
      </c>
      <c r="W13" s="17">
        <v>5.0688226032980697E-2</v>
      </c>
      <c r="X13" s="17">
        <v>5.8862582891298601E-2</v>
      </c>
      <c r="Y13" s="17">
        <v>0.113339647608525</v>
      </c>
      <c r="Z13" s="17"/>
      <c r="AA13" s="17">
        <v>6.90705876487578E-2</v>
      </c>
      <c r="AB13" s="17">
        <v>8.3478763748044096E-2</v>
      </c>
      <c r="AC13" s="17">
        <v>0.119469984660867</v>
      </c>
      <c r="AD13" s="17">
        <v>0.113800734970451</v>
      </c>
      <c r="AE13" s="17">
        <v>7.86937014446219E-2</v>
      </c>
      <c r="AF13" s="17">
        <v>4.15403488262404E-2</v>
      </c>
      <c r="AG13" s="17">
        <v>6.3251931730670702E-2</v>
      </c>
      <c r="AH13" s="17">
        <v>6.9940128400469107E-2</v>
      </c>
      <c r="AI13" s="17">
        <v>6.6412931615558002E-2</v>
      </c>
      <c r="AJ13" s="17">
        <v>6.1207185997385997E-2</v>
      </c>
      <c r="AK13" s="17">
        <v>7.6507861402306906E-2</v>
      </c>
      <c r="AL13" s="17">
        <v>7.4803495424620003E-2</v>
      </c>
      <c r="AM13" s="17">
        <v>4.2598338121870097E-2</v>
      </c>
      <c r="AN13" s="17">
        <v>5.2764882070023097E-2</v>
      </c>
      <c r="AO13" s="17">
        <v>5.3851601799322101E-2</v>
      </c>
      <c r="AP13" s="17">
        <v>2.3811473644563701E-2</v>
      </c>
      <c r="AQ13" s="17"/>
      <c r="AR13" s="17">
        <v>8.1737762655663307E-2</v>
      </c>
      <c r="AS13" s="17">
        <v>1.8474524962043899E-2</v>
      </c>
      <c r="AT13" s="17"/>
      <c r="AU13" s="17">
        <v>5.5907475110669902E-2</v>
      </c>
      <c r="AV13" s="17">
        <v>7.1755905393216093E-2</v>
      </c>
      <c r="AW13" s="17"/>
      <c r="AX13" s="17">
        <v>9.2575826302283795E-2</v>
      </c>
      <c r="AY13" s="17">
        <v>6.0884931976958503E-2</v>
      </c>
      <c r="AZ13" s="17"/>
      <c r="BA13" s="17">
        <v>4.6610757896558101E-2</v>
      </c>
      <c r="BB13" s="17">
        <v>6.9158573324252404E-2</v>
      </c>
      <c r="BC13" s="17">
        <v>0.10323252586595801</v>
      </c>
      <c r="BD13" s="17"/>
      <c r="BE13" s="17">
        <v>1.77728024745996E-2</v>
      </c>
      <c r="BF13" s="17">
        <v>7.9065784578661105E-2</v>
      </c>
      <c r="BG13" s="17">
        <v>0.38217352390349402</v>
      </c>
    </row>
    <row r="14" spans="2:59" x14ac:dyDescent="0.3">
      <c r="B14" s="18" t="s">
        <v>83</v>
      </c>
      <c r="C14" s="17">
        <v>9.1586963121657698E-3</v>
      </c>
      <c r="D14" s="17">
        <v>1.31755758289436E-2</v>
      </c>
      <c r="E14" s="17">
        <v>5.1887609165435604E-3</v>
      </c>
      <c r="F14" s="17"/>
      <c r="G14" s="17">
        <v>1.8012927325197998E-2</v>
      </c>
      <c r="H14" s="17">
        <v>5.0629631185924503E-3</v>
      </c>
      <c r="I14" s="17">
        <v>6.9878138739087299E-3</v>
      </c>
      <c r="J14" s="17">
        <v>7.1714409331571204E-3</v>
      </c>
      <c r="K14" s="17"/>
      <c r="L14" s="17">
        <v>4.0482389366099398E-3</v>
      </c>
      <c r="M14" s="17">
        <v>3.8918772584877002E-3</v>
      </c>
      <c r="N14" s="17">
        <v>1.26606055222065E-2</v>
      </c>
      <c r="O14" s="17">
        <v>1.7071364828521299E-2</v>
      </c>
      <c r="P14" s="17"/>
      <c r="Q14" s="17">
        <v>8.2247549076595906E-3</v>
      </c>
      <c r="R14" s="17">
        <v>1.6131602512962799E-2</v>
      </c>
      <c r="S14" s="17">
        <v>1.69003158208187E-2</v>
      </c>
      <c r="T14" s="17">
        <v>5.4190741686964998E-3</v>
      </c>
      <c r="U14" s="17">
        <v>1.24292663190993E-2</v>
      </c>
      <c r="V14" s="17">
        <v>0</v>
      </c>
      <c r="W14" s="17">
        <v>1.28846668817731E-2</v>
      </c>
      <c r="X14" s="17">
        <v>0</v>
      </c>
      <c r="Y14" s="17">
        <v>4.3688338714751498E-3</v>
      </c>
      <c r="Z14" s="17"/>
      <c r="AA14" s="17">
        <v>0.15783924221516801</v>
      </c>
      <c r="AB14" s="17">
        <v>2.0648053949974699E-2</v>
      </c>
      <c r="AC14" s="17">
        <v>0</v>
      </c>
      <c r="AD14" s="17">
        <v>0</v>
      </c>
      <c r="AE14" s="17">
        <v>1.46622529447359E-2</v>
      </c>
      <c r="AF14" s="17">
        <v>5.9064144383806898E-3</v>
      </c>
      <c r="AG14" s="17">
        <v>0</v>
      </c>
      <c r="AH14" s="17">
        <v>1.5830041783383899E-2</v>
      </c>
      <c r="AI14" s="17">
        <v>9.7819727759720192E-3</v>
      </c>
      <c r="AJ14" s="17">
        <v>2.8995301751734599E-2</v>
      </c>
      <c r="AK14" s="17">
        <v>0</v>
      </c>
      <c r="AL14" s="17">
        <v>1.181434604181E-2</v>
      </c>
      <c r="AM14" s="17">
        <v>1.02590423637899E-2</v>
      </c>
      <c r="AN14" s="17">
        <v>0</v>
      </c>
      <c r="AO14" s="17">
        <v>0</v>
      </c>
      <c r="AP14" s="17">
        <v>0</v>
      </c>
      <c r="AQ14" s="17"/>
      <c r="AR14" s="17">
        <v>1.0639910452294499E-2</v>
      </c>
      <c r="AS14" s="17">
        <v>3.7845139412387399E-3</v>
      </c>
      <c r="AT14" s="17"/>
      <c r="AU14" s="17">
        <v>5.7047798084455198E-3</v>
      </c>
      <c r="AV14" s="17">
        <v>9.9337346213921093E-3</v>
      </c>
      <c r="AW14" s="17"/>
      <c r="AX14" s="17">
        <v>1.73977679584764E-2</v>
      </c>
      <c r="AY14" s="17">
        <v>7.31669363483454E-3</v>
      </c>
      <c r="AZ14" s="17"/>
      <c r="BA14" s="17">
        <v>8.9604035627621707E-3</v>
      </c>
      <c r="BB14" s="17">
        <v>8.5308470497071302E-3</v>
      </c>
      <c r="BC14" s="17">
        <v>1.0524765199593901E-2</v>
      </c>
      <c r="BD14" s="17"/>
      <c r="BE14" s="17">
        <v>4.9367313737881504E-3</v>
      </c>
      <c r="BF14" s="17">
        <v>1.38060755853019E-2</v>
      </c>
      <c r="BG14" s="17">
        <v>2.5085974895703501E-2</v>
      </c>
    </row>
    <row r="15" spans="2:59" x14ac:dyDescent="0.3">
      <c r="B15" s="18" t="s">
        <v>176</v>
      </c>
      <c r="C15" s="21">
        <v>0.52511832153718996</v>
      </c>
      <c r="D15" s="21">
        <v>0.59251045536630698</v>
      </c>
      <c r="E15" s="21">
        <v>0.45999866860489602</v>
      </c>
      <c r="F15" s="21"/>
      <c r="G15" s="21">
        <v>0.57051093702785605</v>
      </c>
      <c r="H15" s="21">
        <v>0.57011465123590999</v>
      </c>
      <c r="I15" s="21">
        <v>0.51305626844225505</v>
      </c>
      <c r="J15" s="21">
        <v>0.44096830668910297</v>
      </c>
      <c r="K15" s="21"/>
      <c r="L15" s="21">
        <v>0.624044187243469</v>
      </c>
      <c r="M15" s="21">
        <v>0.53721170373828697</v>
      </c>
      <c r="N15" s="21">
        <v>0.490530671204014</v>
      </c>
      <c r="O15" s="21">
        <v>0.43541067651735099</v>
      </c>
      <c r="P15" s="21"/>
      <c r="Q15" s="21">
        <v>0.64728312818839295</v>
      </c>
      <c r="R15" s="21">
        <v>0.462704488018991</v>
      </c>
      <c r="S15" s="21">
        <v>0.45946460475682799</v>
      </c>
      <c r="T15" s="21">
        <v>0.482408337626762</v>
      </c>
      <c r="U15" s="21">
        <v>0.52005143382855301</v>
      </c>
      <c r="V15" s="21">
        <v>0.53591685783963205</v>
      </c>
      <c r="W15" s="21">
        <v>0.53726325992993595</v>
      </c>
      <c r="X15" s="21">
        <v>0.50866525249376604</v>
      </c>
      <c r="Y15" s="21">
        <v>0.53088750360421</v>
      </c>
      <c r="Z15" s="21"/>
      <c r="AA15" s="21">
        <v>0.14921875744524499</v>
      </c>
      <c r="AB15" s="21">
        <v>0.46461228773577401</v>
      </c>
      <c r="AC15" s="21">
        <v>0.454959078884207</v>
      </c>
      <c r="AD15" s="21">
        <v>0.43531664393953401</v>
      </c>
      <c r="AE15" s="21">
        <v>0.43309261432816398</v>
      </c>
      <c r="AF15" s="21">
        <v>0.46886753722849001</v>
      </c>
      <c r="AG15" s="21">
        <v>0.50276063032440299</v>
      </c>
      <c r="AH15" s="21">
        <v>0.487708326237761</v>
      </c>
      <c r="AI15" s="21">
        <v>0.55975517557889198</v>
      </c>
      <c r="AJ15" s="21">
        <v>0.53203387625744403</v>
      </c>
      <c r="AK15" s="21">
        <v>0.59278982402286795</v>
      </c>
      <c r="AL15" s="21">
        <v>0.57640167887417404</v>
      </c>
      <c r="AM15" s="21">
        <v>0.55382515899258999</v>
      </c>
      <c r="AN15" s="21">
        <v>0.61826587010665901</v>
      </c>
      <c r="AO15" s="21">
        <v>0.52905364674684696</v>
      </c>
      <c r="AP15" s="21">
        <v>0.73007424471614402</v>
      </c>
      <c r="AQ15" s="21"/>
      <c r="AR15" s="21">
        <v>0.48512747259129302</v>
      </c>
      <c r="AS15" s="21">
        <v>0.670214232777122</v>
      </c>
      <c r="AT15" s="21"/>
      <c r="AU15" s="21">
        <v>0.55501224860485598</v>
      </c>
      <c r="AV15" s="21">
        <v>0.51671399995174705</v>
      </c>
      <c r="AW15" s="21"/>
      <c r="AX15" s="21">
        <v>0.44505158762722702</v>
      </c>
      <c r="AY15" s="21">
        <v>0.54734020174018105</v>
      </c>
      <c r="AZ15" s="21"/>
      <c r="BA15" s="21">
        <v>0.62138217590532296</v>
      </c>
      <c r="BB15" s="21">
        <v>0.49291842400597802</v>
      </c>
      <c r="BC15" s="21">
        <v>0.41194123427519502</v>
      </c>
      <c r="BD15" s="21"/>
      <c r="BE15" s="21">
        <v>0.72103669149093996</v>
      </c>
      <c r="BF15" s="21">
        <v>0.209495972694275</v>
      </c>
      <c r="BG15" s="21">
        <v>6.6224751626424494E-2</v>
      </c>
    </row>
    <row r="16" spans="2:59" x14ac:dyDescent="0.3">
      <c r="B16" s="18" t="s">
        <v>177</v>
      </c>
      <c r="C16" s="21">
        <v>0.211832644213692</v>
      </c>
      <c r="D16" s="21">
        <v>0.159679279623373</v>
      </c>
      <c r="E16" s="21">
        <v>0.26174440206328198</v>
      </c>
      <c r="F16" s="21"/>
      <c r="G16" s="21">
        <v>0.16841448483396601</v>
      </c>
      <c r="H16" s="21">
        <v>0.17668377903492699</v>
      </c>
      <c r="I16" s="21">
        <v>0.21714634609082301</v>
      </c>
      <c r="J16" s="21">
        <v>0.28886661855198298</v>
      </c>
      <c r="K16" s="21"/>
      <c r="L16" s="21">
        <v>0.16913664693972599</v>
      </c>
      <c r="M16" s="21">
        <v>0.22813319792610301</v>
      </c>
      <c r="N16" s="21">
        <v>0.22039555456457399</v>
      </c>
      <c r="O16" s="21">
        <v>0.233827258701197</v>
      </c>
      <c r="P16" s="21"/>
      <c r="Q16" s="21">
        <v>0.15406483720302699</v>
      </c>
      <c r="R16" s="21">
        <v>0.24362366419741799</v>
      </c>
      <c r="S16" s="21">
        <v>0.221624164870244</v>
      </c>
      <c r="T16" s="21">
        <v>0.236608771708885</v>
      </c>
      <c r="U16" s="21">
        <v>0.20381626538089101</v>
      </c>
      <c r="V16" s="21">
        <v>0.19048117526384301</v>
      </c>
      <c r="W16" s="21">
        <v>0.21423561955461501</v>
      </c>
      <c r="X16" s="21">
        <v>0.25996481664722698</v>
      </c>
      <c r="Y16" s="21">
        <v>0.216694239320672</v>
      </c>
      <c r="Z16" s="21"/>
      <c r="AA16" s="21">
        <v>0.242732738950972</v>
      </c>
      <c r="AB16" s="21">
        <v>0.18100502680404901</v>
      </c>
      <c r="AC16" s="21">
        <v>0.23394034304594</v>
      </c>
      <c r="AD16" s="21">
        <v>0.26055645223215201</v>
      </c>
      <c r="AE16" s="21">
        <v>0.239556096798171</v>
      </c>
      <c r="AF16" s="21">
        <v>0.20435279965479899</v>
      </c>
      <c r="AG16" s="21">
        <v>0.24311388145176999</v>
      </c>
      <c r="AH16" s="21">
        <v>0.240516241322381</v>
      </c>
      <c r="AI16" s="21">
        <v>0.24483757203804099</v>
      </c>
      <c r="AJ16" s="21">
        <v>0.200351987721791</v>
      </c>
      <c r="AK16" s="21">
        <v>0.208018799777302</v>
      </c>
      <c r="AL16" s="21">
        <v>0.227190789129737</v>
      </c>
      <c r="AM16" s="21">
        <v>0.159904657395915</v>
      </c>
      <c r="AN16" s="21">
        <v>0.146736801687403</v>
      </c>
      <c r="AO16" s="21">
        <v>0.167214879005529</v>
      </c>
      <c r="AP16" s="21">
        <v>0.102751040558415</v>
      </c>
      <c r="AQ16" s="21"/>
      <c r="AR16" s="21">
        <v>0.23636804915699999</v>
      </c>
      <c r="AS16" s="21">
        <v>0.12281260508658599</v>
      </c>
      <c r="AT16" s="21"/>
      <c r="AU16" s="21">
        <v>0.181035557762734</v>
      </c>
      <c r="AV16" s="21">
        <v>0.221211660270412</v>
      </c>
      <c r="AW16" s="21"/>
      <c r="AX16" s="21">
        <v>0.234283068370638</v>
      </c>
      <c r="AY16" s="21">
        <v>0.20203486465245599</v>
      </c>
      <c r="AZ16" s="21"/>
      <c r="BA16" s="21">
        <v>0.18171407428314401</v>
      </c>
      <c r="BB16" s="21">
        <v>0.21208204776223399</v>
      </c>
      <c r="BC16" s="21">
        <v>0.26327813594105598</v>
      </c>
      <c r="BD16" s="21"/>
      <c r="BE16" s="21">
        <v>7.2305615646679394E-2</v>
      </c>
      <c r="BF16" s="21">
        <v>0.36154411257220398</v>
      </c>
      <c r="BG16" s="21">
        <v>0.74905643982086101</v>
      </c>
    </row>
    <row r="17" spans="2:59" x14ac:dyDescent="0.3">
      <c r="B17" s="18" t="s">
        <v>178</v>
      </c>
      <c r="C17" s="22">
        <v>0.31328567732349699</v>
      </c>
      <c r="D17" s="22">
        <v>0.432831175742934</v>
      </c>
      <c r="E17" s="22">
        <v>0.19825426654161299</v>
      </c>
      <c r="F17" s="22"/>
      <c r="G17" s="22">
        <v>0.40209645219389001</v>
      </c>
      <c r="H17" s="22">
        <v>0.393430872200982</v>
      </c>
      <c r="I17" s="22">
        <v>0.29590992235143199</v>
      </c>
      <c r="J17" s="22">
        <v>0.15210168813711999</v>
      </c>
      <c r="K17" s="22"/>
      <c r="L17" s="22">
        <v>0.45490754030374297</v>
      </c>
      <c r="M17" s="22">
        <v>0.30907850581218399</v>
      </c>
      <c r="N17" s="22">
        <v>0.27013511663944001</v>
      </c>
      <c r="O17" s="22">
        <v>0.20158341781615399</v>
      </c>
      <c r="P17" s="22"/>
      <c r="Q17" s="22">
        <v>0.49321829098536502</v>
      </c>
      <c r="R17" s="22">
        <v>0.21908082382157301</v>
      </c>
      <c r="S17" s="22">
        <v>0.23784043988658399</v>
      </c>
      <c r="T17" s="22">
        <v>0.24579956591787699</v>
      </c>
      <c r="U17" s="22">
        <v>0.31623516844766297</v>
      </c>
      <c r="V17" s="22">
        <v>0.34543568257578899</v>
      </c>
      <c r="W17" s="22">
        <v>0.323027640375321</v>
      </c>
      <c r="X17" s="22">
        <v>0.248700435846539</v>
      </c>
      <c r="Y17" s="22">
        <v>0.314193264283539</v>
      </c>
      <c r="Z17" s="22"/>
      <c r="AA17" s="22">
        <v>-9.3513981505727303E-2</v>
      </c>
      <c r="AB17" s="22">
        <v>0.283607260931725</v>
      </c>
      <c r="AC17" s="22">
        <v>0.22101873583826701</v>
      </c>
      <c r="AD17" s="22">
        <v>0.174760191707382</v>
      </c>
      <c r="AE17" s="22">
        <v>0.19353651752999301</v>
      </c>
      <c r="AF17" s="22">
        <v>0.26451473757369098</v>
      </c>
      <c r="AG17" s="22">
        <v>0.259646748872633</v>
      </c>
      <c r="AH17" s="22">
        <v>0.24719208491538</v>
      </c>
      <c r="AI17" s="22">
        <v>0.31491760354085102</v>
      </c>
      <c r="AJ17" s="22">
        <v>0.331681888535653</v>
      </c>
      <c r="AK17" s="22">
        <v>0.38477102424556597</v>
      </c>
      <c r="AL17" s="22">
        <v>0.34921088974443598</v>
      </c>
      <c r="AM17" s="22">
        <v>0.39392050159667502</v>
      </c>
      <c r="AN17" s="22">
        <v>0.47152906841925701</v>
      </c>
      <c r="AO17" s="22">
        <v>0.36183876774131901</v>
      </c>
      <c r="AP17" s="22">
        <v>0.62732320415772902</v>
      </c>
      <c r="AQ17" s="22"/>
      <c r="AR17" s="22">
        <v>0.248759423434293</v>
      </c>
      <c r="AS17" s="22">
        <v>0.54740162769053602</v>
      </c>
      <c r="AT17" s="22"/>
      <c r="AU17" s="22">
        <v>0.37397669084212198</v>
      </c>
      <c r="AV17" s="22">
        <v>0.29550233968133499</v>
      </c>
      <c r="AW17" s="22"/>
      <c r="AX17" s="22">
        <v>0.21076851925658999</v>
      </c>
      <c r="AY17" s="22">
        <v>0.34530533708772498</v>
      </c>
      <c r="AZ17" s="22"/>
      <c r="BA17" s="22">
        <v>0.43966810162218001</v>
      </c>
      <c r="BB17" s="22">
        <v>0.28083637624374302</v>
      </c>
      <c r="BC17" s="22">
        <v>0.14866309833413899</v>
      </c>
      <c r="BD17" s="22"/>
      <c r="BE17" s="22">
        <v>0.64873107584426004</v>
      </c>
      <c r="BF17" s="22">
        <v>-0.15204813987792901</v>
      </c>
      <c r="BG17" s="22">
        <v>-0.68283168819443696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221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7.3042053145621996E-2</v>
      </c>
      <c r="D9" s="17">
        <v>7.1646890294308804E-2</v>
      </c>
      <c r="E9" s="17">
        <v>7.3682412956113705E-2</v>
      </c>
      <c r="F9" s="17"/>
      <c r="G9" s="17">
        <v>7.3670284143501796E-2</v>
      </c>
      <c r="H9" s="17">
        <v>5.7366763960132502E-2</v>
      </c>
      <c r="I9" s="17">
        <v>7.9785508516068901E-2</v>
      </c>
      <c r="J9" s="17">
        <v>8.2552430361551202E-2</v>
      </c>
      <c r="K9" s="17"/>
      <c r="L9" s="17">
        <v>8.6132015361926606E-2</v>
      </c>
      <c r="M9" s="17">
        <v>5.9796712867058198E-2</v>
      </c>
      <c r="N9" s="17">
        <v>6.3256693408254003E-2</v>
      </c>
      <c r="O9" s="17">
        <v>8.1436937760769698E-2</v>
      </c>
      <c r="P9" s="17"/>
      <c r="Q9" s="17">
        <v>9.4829719722960504E-2</v>
      </c>
      <c r="R9" s="17">
        <v>7.5001636512574202E-2</v>
      </c>
      <c r="S9" s="17">
        <v>5.2913309597946503E-2</v>
      </c>
      <c r="T9" s="17">
        <v>6.7423050572446103E-2</v>
      </c>
      <c r="U9" s="17">
        <v>5.1614198306148697E-2</v>
      </c>
      <c r="V9" s="17">
        <v>7.8371375214748504E-2</v>
      </c>
      <c r="W9" s="17">
        <v>3.9915599205812197E-2</v>
      </c>
      <c r="X9" s="17">
        <v>6.1195022349635898E-2</v>
      </c>
      <c r="Y9" s="17">
        <v>0.104912718508873</v>
      </c>
      <c r="Z9" s="17"/>
      <c r="AA9" s="17">
        <v>0</v>
      </c>
      <c r="AB9" s="17">
        <v>8.9354623378760697E-2</v>
      </c>
      <c r="AC9" s="17">
        <v>0.143810277120969</v>
      </c>
      <c r="AD9" s="17">
        <v>0.14468746082510001</v>
      </c>
      <c r="AE9" s="17">
        <v>4.2789021817495998E-2</v>
      </c>
      <c r="AF9" s="17">
        <v>6.6911030094736298E-2</v>
      </c>
      <c r="AG9" s="17">
        <v>7.1313082734500197E-2</v>
      </c>
      <c r="AH9" s="17">
        <v>9.0843060021625996E-2</v>
      </c>
      <c r="AI9" s="17">
        <v>7.5094484350317903E-2</v>
      </c>
      <c r="AJ9" s="17">
        <v>6.2217472642120998E-2</v>
      </c>
      <c r="AK9" s="17">
        <v>4.1700051434483902E-2</v>
      </c>
      <c r="AL9" s="17">
        <v>5.3000558104266501E-2</v>
      </c>
      <c r="AM9" s="17">
        <v>6.9809769242966002E-2</v>
      </c>
      <c r="AN9" s="17">
        <v>6.4070681467015902E-2</v>
      </c>
      <c r="AO9" s="17">
        <v>9.1815662621394095E-2</v>
      </c>
      <c r="AP9" s="17">
        <v>5.5511202177562301E-2</v>
      </c>
      <c r="AQ9" s="17"/>
      <c r="AR9" s="17">
        <v>7.6868983265530905E-2</v>
      </c>
      <c r="AS9" s="17">
        <v>5.9157078766834702E-2</v>
      </c>
      <c r="AT9" s="17"/>
      <c r="AU9" s="17">
        <v>9.6686379454896096E-2</v>
      </c>
      <c r="AV9" s="17">
        <v>6.0225944189304798E-2</v>
      </c>
      <c r="AW9" s="17"/>
      <c r="AX9" s="17">
        <v>0.15803123715484099</v>
      </c>
      <c r="AY9" s="17">
        <v>5.2137863202981097E-2</v>
      </c>
      <c r="AZ9" s="17"/>
      <c r="BA9" s="17">
        <v>6.3043047930888996E-2</v>
      </c>
      <c r="BB9" s="17">
        <v>7.0060005360600197E-2</v>
      </c>
      <c r="BC9" s="17">
        <v>9.5123344449915603E-2</v>
      </c>
      <c r="BD9" s="17"/>
      <c r="BE9" s="17">
        <v>3.7105968190642803E-2</v>
      </c>
      <c r="BF9" s="17">
        <v>5.0627371009664697E-2</v>
      </c>
      <c r="BG9" s="17">
        <v>0.38232252558644197</v>
      </c>
    </row>
    <row r="10" spans="2:59" x14ac:dyDescent="0.3">
      <c r="B10" s="18" t="s">
        <v>172</v>
      </c>
      <c r="C10" s="17">
        <v>0.19734404359504801</v>
      </c>
      <c r="D10" s="17">
        <v>0.15180900227854099</v>
      </c>
      <c r="E10" s="17">
        <v>0.24255344488391201</v>
      </c>
      <c r="F10" s="17"/>
      <c r="G10" s="17">
        <v>0.177531936643228</v>
      </c>
      <c r="H10" s="17">
        <v>0.19569919347030701</v>
      </c>
      <c r="I10" s="17">
        <v>0.21193346266348401</v>
      </c>
      <c r="J10" s="17">
        <v>0.204425573538698</v>
      </c>
      <c r="K10" s="17"/>
      <c r="L10" s="17">
        <v>0.165069514635693</v>
      </c>
      <c r="M10" s="17">
        <v>0.18604030680163899</v>
      </c>
      <c r="N10" s="17">
        <v>0.21251163306490001</v>
      </c>
      <c r="O10" s="17">
        <v>0.23091647395851</v>
      </c>
      <c r="P10" s="17"/>
      <c r="Q10" s="17">
        <v>0.15131863491538999</v>
      </c>
      <c r="R10" s="17">
        <v>0.173830191222383</v>
      </c>
      <c r="S10" s="17">
        <v>0.18986940889936099</v>
      </c>
      <c r="T10" s="17">
        <v>0.21541024495970201</v>
      </c>
      <c r="U10" s="17">
        <v>0.20144041794859599</v>
      </c>
      <c r="V10" s="17">
        <v>0.21649201331579701</v>
      </c>
      <c r="W10" s="17">
        <v>0.26276398811787</v>
      </c>
      <c r="X10" s="17">
        <v>0.28102989824748498</v>
      </c>
      <c r="Y10" s="17">
        <v>0.17313749391866901</v>
      </c>
      <c r="Z10" s="17"/>
      <c r="AA10" s="17">
        <v>9.7643323731957707E-2</v>
      </c>
      <c r="AB10" s="17">
        <v>0.22235566138773699</v>
      </c>
      <c r="AC10" s="17">
        <v>0.26750251968409899</v>
      </c>
      <c r="AD10" s="17">
        <v>0.24443368001222501</v>
      </c>
      <c r="AE10" s="17">
        <v>0.22254511444472799</v>
      </c>
      <c r="AF10" s="17">
        <v>0.27846128412257298</v>
      </c>
      <c r="AG10" s="17">
        <v>0.175928916707075</v>
      </c>
      <c r="AH10" s="17">
        <v>0.140087059897296</v>
      </c>
      <c r="AI10" s="17">
        <v>0.135363985827158</v>
      </c>
      <c r="AJ10" s="17">
        <v>0.20132382034195301</v>
      </c>
      <c r="AK10" s="17">
        <v>0.24956320798182899</v>
      </c>
      <c r="AL10" s="17">
        <v>0.185574748727515</v>
      </c>
      <c r="AM10" s="17">
        <v>0.178912233269864</v>
      </c>
      <c r="AN10" s="17">
        <v>0.140023571643346</v>
      </c>
      <c r="AO10" s="17">
        <v>0.179943118769646</v>
      </c>
      <c r="AP10" s="17">
        <v>0.11967403211342401</v>
      </c>
      <c r="AQ10" s="17"/>
      <c r="AR10" s="17">
        <v>0.209664348961903</v>
      </c>
      <c r="AS10" s="17">
        <v>0.152643168742988</v>
      </c>
      <c r="AT10" s="17"/>
      <c r="AU10" s="17">
        <v>0.222641073440702</v>
      </c>
      <c r="AV10" s="17">
        <v>0.18648537764975401</v>
      </c>
      <c r="AW10" s="17"/>
      <c r="AX10" s="17">
        <v>0.29921803441079298</v>
      </c>
      <c r="AY10" s="17">
        <v>0.17257468527900899</v>
      </c>
      <c r="AZ10" s="17"/>
      <c r="BA10" s="17">
        <v>0.181438078328724</v>
      </c>
      <c r="BB10" s="17">
        <v>0.194215955851717</v>
      </c>
      <c r="BC10" s="17">
        <v>0.229833181701872</v>
      </c>
      <c r="BD10" s="17"/>
      <c r="BE10" s="17">
        <v>0.103536578749942</v>
      </c>
      <c r="BF10" s="17">
        <v>0.34137969213191999</v>
      </c>
      <c r="BG10" s="17">
        <v>0.43693228767501902</v>
      </c>
    </row>
    <row r="11" spans="2:59" x14ac:dyDescent="0.3">
      <c r="B11" s="18" t="s">
        <v>173</v>
      </c>
      <c r="C11" s="17">
        <v>0.206453754232716</v>
      </c>
      <c r="D11" s="17">
        <v>0.19869616584869301</v>
      </c>
      <c r="E11" s="17">
        <v>0.21388119438884001</v>
      </c>
      <c r="F11" s="17"/>
      <c r="G11" s="17">
        <v>0.178661672417224</v>
      </c>
      <c r="H11" s="17">
        <v>0.23066144836800001</v>
      </c>
      <c r="I11" s="17">
        <v>0.18497645592797399</v>
      </c>
      <c r="J11" s="17">
        <v>0.22995023110631299</v>
      </c>
      <c r="K11" s="17"/>
      <c r="L11" s="17">
        <v>0.150260499315721</v>
      </c>
      <c r="M11" s="17">
        <v>0.21862863822210499</v>
      </c>
      <c r="N11" s="17">
        <v>0.222374616698058</v>
      </c>
      <c r="O11" s="17">
        <v>0.24079510199121301</v>
      </c>
      <c r="P11" s="17"/>
      <c r="Q11" s="17">
        <v>0.21608507562505699</v>
      </c>
      <c r="R11" s="17">
        <v>0.223142588965066</v>
      </c>
      <c r="S11" s="17">
        <v>0.17882762778198</v>
      </c>
      <c r="T11" s="17">
        <v>0.234374009786809</v>
      </c>
      <c r="U11" s="17">
        <v>0.21119230164566999</v>
      </c>
      <c r="V11" s="17">
        <v>0.19739675846508001</v>
      </c>
      <c r="W11" s="17">
        <v>0.143353249443048</v>
      </c>
      <c r="X11" s="17">
        <v>0.19462283075054901</v>
      </c>
      <c r="Y11" s="17">
        <v>0.22849998518175799</v>
      </c>
      <c r="Z11" s="17"/>
      <c r="AA11" s="17">
        <v>0.529321103759959</v>
      </c>
      <c r="AB11" s="17">
        <v>0.17571101386211199</v>
      </c>
      <c r="AC11" s="17">
        <v>0.25720216766809501</v>
      </c>
      <c r="AD11" s="17">
        <v>0.19165950650410599</v>
      </c>
      <c r="AE11" s="17">
        <v>0.29603347182642298</v>
      </c>
      <c r="AF11" s="17">
        <v>0.235956335153229</v>
      </c>
      <c r="AG11" s="17">
        <v>0.21262089209569601</v>
      </c>
      <c r="AH11" s="17">
        <v>0.136636982531923</v>
      </c>
      <c r="AI11" s="17">
        <v>0.226700980533594</v>
      </c>
      <c r="AJ11" s="17">
        <v>0.24105010527096199</v>
      </c>
      <c r="AK11" s="17">
        <v>0.15183711125777799</v>
      </c>
      <c r="AL11" s="17">
        <v>0.25948451458844801</v>
      </c>
      <c r="AM11" s="17">
        <v>0.13882861638715699</v>
      </c>
      <c r="AN11" s="17">
        <v>0.19266101495114499</v>
      </c>
      <c r="AO11" s="17">
        <v>0.15655755018870601</v>
      </c>
      <c r="AP11" s="17">
        <v>0.145136058539172</v>
      </c>
      <c r="AQ11" s="17"/>
      <c r="AR11" s="17">
        <v>0.210715400215719</v>
      </c>
      <c r="AS11" s="17">
        <v>0.19099153165968599</v>
      </c>
      <c r="AT11" s="17"/>
      <c r="AU11" s="17">
        <v>0.201526100248544</v>
      </c>
      <c r="AV11" s="17">
        <v>0.20574585378202401</v>
      </c>
      <c r="AW11" s="17"/>
      <c r="AX11" s="17">
        <v>0.18039508877743499</v>
      </c>
      <c r="AY11" s="17">
        <v>0.21293895998571899</v>
      </c>
      <c r="AZ11" s="17"/>
      <c r="BA11" s="17">
        <v>0.18265546494587601</v>
      </c>
      <c r="BB11" s="17">
        <v>0.23097531923907499</v>
      </c>
      <c r="BC11" s="17">
        <v>0.20740462860887601</v>
      </c>
      <c r="BD11" s="17"/>
      <c r="BE11" s="17">
        <v>0.15367809556228701</v>
      </c>
      <c r="BF11" s="17">
        <v>0.37343210822928302</v>
      </c>
      <c r="BG11" s="17">
        <v>0.10033490641000101</v>
      </c>
    </row>
    <row r="12" spans="2:59" x14ac:dyDescent="0.3">
      <c r="B12" s="18" t="s">
        <v>174</v>
      </c>
      <c r="C12" s="17">
        <v>0.32511210225314202</v>
      </c>
      <c r="D12" s="17">
        <v>0.35130208669830998</v>
      </c>
      <c r="E12" s="17">
        <v>0.299467719144208</v>
      </c>
      <c r="F12" s="17"/>
      <c r="G12" s="17">
        <v>0.34429928967297901</v>
      </c>
      <c r="H12" s="17">
        <v>0.33276608198294799</v>
      </c>
      <c r="I12" s="17">
        <v>0.33943975520799102</v>
      </c>
      <c r="J12" s="17">
        <v>0.28261136769071699</v>
      </c>
      <c r="K12" s="17"/>
      <c r="L12" s="17">
        <v>0.38946669029023001</v>
      </c>
      <c r="M12" s="17">
        <v>0.34036993601050303</v>
      </c>
      <c r="N12" s="17">
        <v>0.32065255822305699</v>
      </c>
      <c r="O12" s="17">
        <v>0.24247484786000001</v>
      </c>
      <c r="P12" s="17"/>
      <c r="Q12" s="17">
        <v>0.30398937636019602</v>
      </c>
      <c r="R12" s="17">
        <v>0.345834956293327</v>
      </c>
      <c r="S12" s="17">
        <v>0.37572032324373</v>
      </c>
      <c r="T12" s="17">
        <v>0.32880472095271701</v>
      </c>
      <c r="U12" s="17">
        <v>0.38700740515621701</v>
      </c>
      <c r="V12" s="17">
        <v>0.29122565177694698</v>
      </c>
      <c r="W12" s="17">
        <v>0.32445344852237501</v>
      </c>
      <c r="X12" s="17">
        <v>0.31374980274018899</v>
      </c>
      <c r="Y12" s="17">
        <v>0.27155915851221502</v>
      </c>
      <c r="Z12" s="17"/>
      <c r="AA12" s="17">
        <v>0</v>
      </c>
      <c r="AB12" s="17">
        <v>0.29241547089708098</v>
      </c>
      <c r="AC12" s="17">
        <v>0.186504753394581</v>
      </c>
      <c r="AD12" s="17">
        <v>0.26926275170594599</v>
      </c>
      <c r="AE12" s="17">
        <v>0.31898927927827597</v>
      </c>
      <c r="AF12" s="17">
        <v>0.228654306037159</v>
      </c>
      <c r="AG12" s="17">
        <v>0.35344789074082</v>
      </c>
      <c r="AH12" s="17">
        <v>0.41615084145523901</v>
      </c>
      <c r="AI12" s="17">
        <v>0.30820256589744499</v>
      </c>
      <c r="AJ12" s="17">
        <v>0.292249530003381</v>
      </c>
      <c r="AK12" s="17">
        <v>0.35200106850126101</v>
      </c>
      <c r="AL12" s="17">
        <v>0.31971105913973302</v>
      </c>
      <c r="AM12" s="17">
        <v>0.42427375148375102</v>
      </c>
      <c r="AN12" s="17">
        <v>0.335625732345816</v>
      </c>
      <c r="AO12" s="17">
        <v>0.444353588322833</v>
      </c>
      <c r="AP12" s="17">
        <v>0.38139344446068302</v>
      </c>
      <c r="AQ12" s="17"/>
      <c r="AR12" s="17">
        <v>0.31583900267842901</v>
      </c>
      <c r="AS12" s="17">
        <v>0.35875702023505002</v>
      </c>
      <c r="AT12" s="17"/>
      <c r="AU12" s="17">
        <v>0.26121599616779101</v>
      </c>
      <c r="AV12" s="17">
        <v>0.357507348775848</v>
      </c>
      <c r="AW12" s="17"/>
      <c r="AX12" s="17">
        <v>0.22826629546684199</v>
      </c>
      <c r="AY12" s="17">
        <v>0.34737005766335799</v>
      </c>
      <c r="AZ12" s="17"/>
      <c r="BA12" s="17">
        <v>0.32071178762270702</v>
      </c>
      <c r="BB12" s="17">
        <v>0.35387417690618</v>
      </c>
      <c r="BC12" s="17">
        <v>0.28574641315419202</v>
      </c>
      <c r="BD12" s="17"/>
      <c r="BE12" s="17">
        <v>0.41412907350468398</v>
      </c>
      <c r="BF12" s="17">
        <v>0.20357051102048701</v>
      </c>
      <c r="BG12" s="17">
        <v>5.53243054328343E-2</v>
      </c>
    </row>
    <row r="13" spans="2:59" x14ac:dyDescent="0.3">
      <c r="B13" s="18" t="s">
        <v>175</v>
      </c>
      <c r="C13" s="17">
        <v>0.184778642630164</v>
      </c>
      <c r="D13" s="17">
        <v>0.21074208403921499</v>
      </c>
      <c r="E13" s="17">
        <v>0.15962062835278601</v>
      </c>
      <c r="F13" s="17"/>
      <c r="G13" s="17">
        <v>0.20176728497912999</v>
      </c>
      <c r="H13" s="17">
        <v>0.172624497438914</v>
      </c>
      <c r="I13" s="17">
        <v>0.17720187144573399</v>
      </c>
      <c r="J13" s="17">
        <v>0.18812495893829401</v>
      </c>
      <c r="K13" s="17"/>
      <c r="L13" s="17">
        <v>0.20512563252421001</v>
      </c>
      <c r="M13" s="17">
        <v>0.18912748311789801</v>
      </c>
      <c r="N13" s="17">
        <v>0.161125135072505</v>
      </c>
      <c r="O13" s="17">
        <v>0.17951513503411501</v>
      </c>
      <c r="P13" s="17"/>
      <c r="Q13" s="17">
        <v>0.219381851689292</v>
      </c>
      <c r="R13" s="17">
        <v>0.16101640623160199</v>
      </c>
      <c r="S13" s="17">
        <v>0.19116573300593101</v>
      </c>
      <c r="T13" s="17">
        <v>0.14856889955962899</v>
      </c>
      <c r="U13" s="17">
        <v>0.13628733299081999</v>
      </c>
      <c r="V13" s="17">
        <v>0.19679418142392799</v>
      </c>
      <c r="W13" s="17">
        <v>0.210452072180348</v>
      </c>
      <c r="X13" s="17">
        <v>0.149402445912142</v>
      </c>
      <c r="Y13" s="17">
        <v>0.215483444085277</v>
      </c>
      <c r="Z13" s="17"/>
      <c r="AA13" s="17">
        <v>0.21519633029291599</v>
      </c>
      <c r="AB13" s="17">
        <v>0.18485731802320801</v>
      </c>
      <c r="AC13" s="17">
        <v>0.144980282132255</v>
      </c>
      <c r="AD13" s="17">
        <v>0.134569389841176</v>
      </c>
      <c r="AE13" s="17">
        <v>9.8772413361773503E-2</v>
      </c>
      <c r="AF13" s="17">
        <v>0.172017691468832</v>
      </c>
      <c r="AG13" s="17">
        <v>0.16735878805332099</v>
      </c>
      <c r="AH13" s="17">
        <v>0.20763318613873699</v>
      </c>
      <c r="AI13" s="17">
        <v>0.23628131830926299</v>
      </c>
      <c r="AJ13" s="17">
        <v>0.17371877932753901</v>
      </c>
      <c r="AK13" s="17">
        <v>0.19996725565168699</v>
      </c>
      <c r="AL13" s="17">
        <v>0.17365951607501101</v>
      </c>
      <c r="AM13" s="17">
        <v>0.177916587252472</v>
      </c>
      <c r="AN13" s="17">
        <v>0.26761899959267699</v>
      </c>
      <c r="AO13" s="17">
        <v>0.127330080097421</v>
      </c>
      <c r="AP13" s="17">
        <v>0.294375204918219</v>
      </c>
      <c r="AQ13" s="17"/>
      <c r="AR13" s="17">
        <v>0.173311624370388</v>
      </c>
      <c r="AS13" s="17">
        <v>0.22638359745015499</v>
      </c>
      <c r="AT13" s="17"/>
      <c r="AU13" s="17">
        <v>0.201881323464324</v>
      </c>
      <c r="AV13" s="17">
        <v>0.17776477041216901</v>
      </c>
      <c r="AW13" s="17"/>
      <c r="AX13" s="17">
        <v>0.108260712257022</v>
      </c>
      <c r="AY13" s="17">
        <v>0.204528515424345</v>
      </c>
      <c r="AZ13" s="17"/>
      <c r="BA13" s="17">
        <v>0.24022504517972201</v>
      </c>
      <c r="BB13" s="17">
        <v>0.13920768749437801</v>
      </c>
      <c r="BC13" s="17">
        <v>0.16369574662551101</v>
      </c>
      <c r="BD13" s="17"/>
      <c r="BE13" s="17">
        <v>0.280735474199931</v>
      </c>
      <c r="BF13" s="17">
        <v>1.5931076723717099E-2</v>
      </c>
      <c r="BG13" s="17">
        <v>0</v>
      </c>
    </row>
    <row r="14" spans="2:59" x14ac:dyDescent="0.3">
      <c r="B14" s="18" t="s">
        <v>83</v>
      </c>
      <c r="C14" s="17">
        <v>1.32694041433086E-2</v>
      </c>
      <c r="D14" s="17">
        <v>1.5803770840931999E-2</v>
      </c>
      <c r="E14" s="17">
        <v>1.079460027414E-2</v>
      </c>
      <c r="F14" s="17"/>
      <c r="G14" s="17">
        <v>2.4069532143937498E-2</v>
      </c>
      <c r="H14" s="17">
        <v>1.0882014779698799E-2</v>
      </c>
      <c r="I14" s="17">
        <v>6.6629462387486999E-3</v>
      </c>
      <c r="J14" s="17">
        <v>1.23354383644274E-2</v>
      </c>
      <c r="K14" s="17"/>
      <c r="L14" s="17">
        <v>3.9456478722183297E-3</v>
      </c>
      <c r="M14" s="17">
        <v>6.0369229807966098E-3</v>
      </c>
      <c r="N14" s="17">
        <v>2.00793635332248E-2</v>
      </c>
      <c r="O14" s="17">
        <v>2.4861503395391799E-2</v>
      </c>
      <c r="P14" s="17"/>
      <c r="Q14" s="17">
        <v>1.43953416871043E-2</v>
      </c>
      <c r="R14" s="17">
        <v>2.1174220775048599E-2</v>
      </c>
      <c r="S14" s="17">
        <v>1.15035974710517E-2</v>
      </c>
      <c r="T14" s="17">
        <v>5.4190741686964998E-3</v>
      </c>
      <c r="U14" s="17">
        <v>1.2458343952548301E-2</v>
      </c>
      <c r="V14" s="17">
        <v>1.9720019803499699E-2</v>
      </c>
      <c r="W14" s="17">
        <v>1.9061642530547099E-2</v>
      </c>
      <c r="X14" s="17">
        <v>0</v>
      </c>
      <c r="Y14" s="17">
        <v>6.4071997932073198E-3</v>
      </c>
      <c r="Z14" s="17"/>
      <c r="AA14" s="17">
        <v>0.15783924221516801</v>
      </c>
      <c r="AB14" s="17">
        <v>3.5305912451102199E-2</v>
      </c>
      <c r="AC14" s="17">
        <v>0</v>
      </c>
      <c r="AD14" s="17">
        <v>1.5387211111447001E-2</v>
      </c>
      <c r="AE14" s="17">
        <v>2.0870699271302501E-2</v>
      </c>
      <c r="AF14" s="17">
        <v>1.7999353123470001E-2</v>
      </c>
      <c r="AG14" s="17">
        <v>1.93304296685884E-2</v>
      </c>
      <c r="AH14" s="17">
        <v>8.6488699551783201E-3</v>
      </c>
      <c r="AI14" s="17">
        <v>1.8356665082223202E-2</v>
      </c>
      <c r="AJ14" s="17">
        <v>2.9440292414044601E-2</v>
      </c>
      <c r="AK14" s="17">
        <v>4.93130517296085E-3</v>
      </c>
      <c r="AL14" s="17">
        <v>8.5696033650256194E-3</v>
      </c>
      <c r="AM14" s="17">
        <v>1.02590423637899E-2</v>
      </c>
      <c r="AN14" s="17">
        <v>0</v>
      </c>
      <c r="AO14" s="17">
        <v>0</v>
      </c>
      <c r="AP14" s="17">
        <v>3.9100577909391802E-3</v>
      </c>
      <c r="AQ14" s="17"/>
      <c r="AR14" s="17">
        <v>1.36006405080293E-2</v>
      </c>
      <c r="AS14" s="17">
        <v>1.2067603145286E-2</v>
      </c>
      <c r="AT14" s="17"/>
      <c r="AU14" s="17">
        <v>1.6049127223743399E-2</v>
      </c>
      <c r="AV14" s="17">
        <v>1.22707051908994E-2</v>
      </c>
      <c r="AW14" s="17"/>
      <c r="AX14" s="17">
        <v>2.5828631933066899E-2</v>
      </c>
      <c r="AY14" s="17">
        <v>1.0449918444587E-2</v>
      </c>
      <c r="AZ14" s="17"/>
      <c r="BA14" s="17">
        <v>1.19265759920823E-2</v>
      </c>
      <c r="BB14" s="17">
        <v>1.1666855148049099E-2</v>
      </c>
      <c r="BC14" s="17">
        <v>1.8196685459632898E-2</v>
      </c>
      <c r="BD14" s="17"/>
      <c r="BE14" s="17">
        <v>1.08148097925134E-2</v>
      </c>
      <c r="BF14" s="17">
        <v>1.50592408849287E-2</v>
      </c>
      <c r="BG14" s="17">
        <v>2.5085974895703501E-2</v>
      </c>
    </row>
    <row r="15" spans="2:59" x14ac:dyDescent="0.3">
      <c r="B15" s="18" t="s">
        <v>176</v>
      </c>
      <c r="C15" s="21">
        <v>0.27038609674066999</v>
      </c>
      <c r="D15" s="21">
        <v>0.22345589257285001</v>
      </c>
      <c r="E15" s="21">
        <v>0.316235857840026</v>
      </c>
      <c r="F15" s="21"/>
      <c r="G15" s="21">
        <v>0.25120222078672999</v>
      </c>
      <c r="H15" s="21">
        <v>0.25306595743043903</v>
      </c>
      <c r="I15" s="21">
        <v>0.29171897117955298</v>
      </c>
      <c r="J15" s="21">
        <v>0.28697800390024902</v>
      </c>
      <c r="K15" s="21"/>
      <c r="L15" s="21">
        <v>0.25120152999762002</v>
      </c>
      <c r="M15" s="21">
        <v>0.245837019668697</v>
      </c>
      <c r="N15" s="21">
        <v>0.27576832647315502</v>
      </c>
      <c r="O15" s="21">
        <v>0.31235341171927999</v>
      </c>
      <c r="P15" s="21"/>
      <c r="Q15" s="21">
        <v>0.246148354638351</v>
      </c>
      <c r="R15" s="21">
        <v>0.24883182773495699</v>
      </c>
      <c r="S15" s="21">
        <v>0.24278271849730701</v>
      </c>
      <c r="T15" s="21">
        <v>0.28283329553214798</v>
      </c>
      <c r="U15" s="21">
        <v>0.25305461625474401</v>
      </c>
      <c r="V15" s="21">
        <v>0.294863388530545</v>
      </c>
      <c r="W15" s="21">
        <v>0.302679587323682</v>
      </c>
      <c r="X15" s="21">
        <v>0.34222492059712001</v>
      </c>
      <c r="Y15" s="21">
        <v>0.27805021242754202</v>
      </c>
      <c r="Z15" s="21"/>
      <c r="AA15" s="21">
        <v>9.7643323731957707E-2</v>
      </c>
      <c r="AB15" s="21">
        <v>0.31171028476649798</v>
      </c>
      <c r="AC15" s="21">
        <v>0.41131279680506799</v>
      </c>
      <c r="AD15" s="21">
        <v>0.38912114083732502</v>
      </c>
      <c r="AE15" s="21">
        <v>0.26533413626222402</v>
      </c>
      <c r="AF15" s="21">
        <v>0.34537231421731002</v>
      </c>
      <c r="AG15" s="21">
        <v>0.24724199944157499</v>
      </c>
      <c r="AH15" s="21">
        <v>0.23093011991892201</v>
      </c>
      <c r="AI15" s="21">
        <v>0.21045847017747499</v>
      </c>
      <c r="AJ15" s="21">
        <v>0.26354129298407403</v>
      </c>
      <c r="AK15" s="21">
        <v>0.29126325941631298</v>
      </c>
      <c r="AL15" s="21">
        <v>0.23857530683178099</v>
      </c>
      <c r="AM15" s="21">
        <v>0.24872200251283</v>
      </c>
      <c r="AN15" s="21">
        <v>0.204094253110362</v>
      </c>
      <c r="AO15" s="21">
        <v>0.27175878139103998</v>
      </c>
      <c r="AP15" s="21">
        <v>0.17518523429098701</v>
      </c>
      <c r="AQ15" s="21"/>
      <c r="AR15" s="21">
        <v>0.28653333222743399</v>
      </c>
      <c r="AS15" s="21">
        <v>0.21180024750982299</v>
      </c>
      <c r="AT15" s="21"/>
      <c r="AU15" s="21">
        <v>0.319327452895598</v>
      </c>
      <c r="AV15" s="21">
        <v>0.246711321839059</v>
      </c>
      <c r="AW15" s="21"/>
      <c r="AX15" s="21">
        <v>0.457249271565634</v>
      </c>
      <c r="AY15" s="21">
        <v>0.22471254848198999</v>
      </c>
      <c r="AZ15" s="21"/>
      <c r="BA15" s="21">
        <v>0.24448112625961299</v>
      </c>
      <c r="BB15" s="21">
        <v>0.264275961212317</v>
      </c>
      <c r="BC15" s="21">
        <v>0.32495652615178799</v>
      </c>
      <c r="BD15" s="21"/>
      <c r="BE15" s="21">
        <v>0.14064254694058401</v>
      </c>
      <c r="BF15" s="21">
        <v>0.39200706314158501</v>
      </c>
      <c r="BG15" s="21">
        <v>0.81925481326146099</v>
      </c>
    </row>
    <row r="16" spans="2:59" x14ac:dyDescent="0.3">
      <c r="B16" s="18" t="s">
        <v>177</v>
      </c>
      <c r="C16" s="21">
        <v>0.50989074488330599</v>
      </c>
      <c r="D16" s="21">
        <v>0.56204417073752599</v>
      </c>
      <c r="E16" s="21">
        <v>0.45908834749699401</v>
      </c>
      <c r="F16" s="21"/>
      <c r="G16" s="21">
        <v>0.54606657465210895</v>
      </c>
      <c r="H16" s="21">
        <v>0.50539057942186205</v>
      </c>
      <c r="I16" s="21">
        <v>0.51664162665372504</v>
      </c>
      <c r="J16" s="21">
        <v>0.47073632662901099</v>
      </c>
      <c r="K16" s="21"/>
      <c r="L16" s="21">
        <v>0.59459232281443997</v>
      </c>
      <c r="M16" s="21">
        <v>0.52949741912840198</v>
      </c>
      <c r="N16" s="21">
        <v>0.48177769329556203</v>
      </c>
      <c r="O16" s="21">
        <v>0.42198998289411499</v>
      </c>
      <c r="P16" s="21"/>
      <c r="Q16" s="21">
        <v>0.52337122804948799</v>
      </c>
      <c r="R16" s="21">
        <v>0.50685136252492902</v>
      </c>
      <c r="S16" s="21">
        <v>0.56688605624966104</v>
      </c>
      <c r="T16" s="21">
        <v>0.477373620512346</v>
      </c>
      <c r="U16" s="21">
        <v>0.52329473814703698</v>
      </c>
      <c r="V16" s="21">
        <v>0.488019833200875</v>
      </c>
      <c r="W16" s="21">
        <v>0.53490552070272301</v>
      </c>
      <c r="X16" s="21">
        <v>0.46315224865233101</v>
      </c>
      <c r="Y16" s="21">
        <v>0.48704260259749199</v>
      </c>
      <c r="Z16" s="21"/>
      <c r="AA16" s="21">
        <v>0.21519633029291599</v>
      </c>
      <c r="AB16" s="21">
        <v>0.47727278892028802</v>
      </c>
      <c r="AC16" s="21">
        <v>0.331485035526837</v>
      </c>
      <c r="AD16" s="21">
        <v>0.40383214154712199</v>
      </c>
      <c r="AE16" s="21">
        <v>0.41776169264004998</v>
      </c>
      <c r="AF16" s="21">
        <v>0.40067199750599197</v>
      </c>
      <c r="AG16" s="21">
        <v>0.52080667879414</v>
      </c>
      <c r="AH16" s="21">
        <v>0.623784027593976</v>
      </c>
      <c r="AI16" s="21">
        <v>0.54448388420670701</v>
      </c>
      <c r="AJ16" s="21">
        <v>0.46596830933091998</v>
      </c>
      <c r="AK16" s="21">
        <v>0.55196832415294805</v>
      </c>
      <c r="AL16" s="21">
        <v>0.49337057521474498</v>
      </c>
      <c r="AM16" s="21">
        <v>0.60219033873622296</v>
      </c>
      <c r="AN16" s="21">
        <v>0.60324473193849304</v>
      </c>
      <c r="AO16" s="21">
        <v>0.57168366842025398</v>
      </c>
      <c r="AP16" s="21">
        <v>0.67576864937890202</v>
      </c>
      <c r="AQ16" s="21"/>
      <c r="AR16" s="21">
        <v>0.48915062704881801</v>
      </c>
      <c r="AS16" s="21">
        <v>0.58514061768520498</v>
      </c>
      <c r="AT16" s="21"/>
      <c r="AU16" s="21">
        <v>0.46309731963211498</v>
      </c>
      <c r="AV16" s="21">
        <v>0.53527211918801798</v>
      </c>
      <c r="AW16" s="21"/>
      <c r="AX16" s="21">
        <v>0.33652700772386401</v>
      </c>
      <c r="AY16" s="21">
        <v>0.55189857308770396</v>
      </c>
      <c r="AZ16" s="21"/>
      <c r="BA16" s="21">
        <v>0.56093683280242901</v>
      </c>
      <c r="BB16" s="21">
        <v>0.49308186440055801</v>
      </c>
      <c r="BC16" s="21">
        <v>0.44944215977970298</v>
      </c>
      <c r="BD16" s="21"/>
      <c r="BE16" s="21">
        <v>0.69486454770461503</v>
      </c>
      <c r="BF16" s="21">
        <v>0.219501587744204</v>
      </c>
      <c r="BG16" s="21">
        <v>5.53243054328343E-2</v>
      </c>
    </row>
    <row r="17" spans="2:59" x14ac:dyDescent="0.3">
      <c r="B17" s="18" t="s">
        <v>178</v>
      </c>
      <c r="C17" s="22">
        <v>-0.239504648142637</v>
      </c>
      <c r="D17" s="22">
        <v>-0.33858827816467602</v>
      </c>
      <c r="E17" s="22">
        <v>-0.14285248965696901</v>
      </c>
      <c r="F17" s="22"/>
      <c r="G17" s="22">
        <v>-0.29486435386537901</v>
      </c>
      <c r="H17" s="22">
        <v>-0.25232462199142303</v>
      </c>
      <c r="I17" s="22">
        <v>-0.22492265547417201</v>
      </c>
      <c r="J17" s="22">
        <v>-0.183758322728762</v>
      </c>
      <c r="K17" s="22"/>
      <c r="L17" s="22">
        <v>-0.343390792816821</v>
      </c>
      <c r="M17" s="22">
        <v>-0.283660399459705</v>
      </c>
      <c r="N17" s="22">
        <v>-0.206009366822408</v>
      </c>
      <c r="O17" s="22">
        <v>-0.109636571174836</v>
      </c>
      <c r="P17" s="22"/>
      <c r="Q17" s="22">
        <v>-0.27722287341113699</v>
      </c>
      <c r="R17" s="22">
        <v>-0.25801953478997097</v>
      </c>
      <c r="S17" s="22">
        <v>-0.324103337752354</v>
      </c>
      <c r="T17" s="22">
        <v>-0.19454032498019799</v>
      </c>
      <c r="U17" s="22">
        <v>-0.27024012189229302</v>
      </c>
      <c r="V17" s="22">
        <v>-0.19315644467033</v>
      </c>
      <c r="W17" s="22">
        <v>-0.23222593337904099</v>
      </c>
      <c r="X17" s="22">
        <v>-0.120927328055211</v>
      </c>
      <c r="Y17" s="22">
        <v>-0.208992390169949</v>
      </c>
      <c r="Z17" s="22"/>
      <c r="AA17" s="22">
        <v>-0.117553006560958</v>
      </c>
      <c r="AB17" s="22">
        <v>-0.16556250415379101</v>
      </c>
      <c r="AC17" s="22">
        <v>7.9827761278231296E-2</v>
      </c>
      <c r="AD17" s="22">
        <v>-1.4711000709797299E-2</v>
      </c>
      <c r="AE17" s="22">
        <v>-0.15242755637782601</v>
      </c>
      <c r="AF17" s="22">
        <v>-5.5299683288682198E-2</v>
      </c>
      <c r="AG17" s="22">
        <v>-0.27356467935256501</v>
      </c>
      <c r="AH17" s="22">
        <v>-0.39285390767505401</v>
      </c>
      <c r="AI17" s="22">
        <v>-0.33402541402923203</v>
      </c>
      <c r="AJ17" s="22">
        <v>-0.20242701634684701</v>
      </c>
      <c r="AK17" s="22">
        <v>-0.26070506473663502</v>
      </c>
      <c r="AL17" s="22">
        <v>-0.25479526838296401</v>
      </c>
      <c r="AM17" s="22">
        <v>-0.35346833622339302</v>
      </c>
      <c r="AN17" s="22">
        <v>-0.39915047882813098</v>
      </c>
      <c r="AO17" s="22">
        <v>-0.29992488702921399</v>
      </c>
      <c r="AP17" s="22">
        <v>-0.50058341508791504</v>
      </c>
      <c r="AQ17" s="22"/>
      <c r="AR17" s="22">
        <v>-0.20261729482138299</v>
      </c>
      <c r="AS17" s="22">
        <v>-0.37334037017538202</v>
      </c>
      <c r="AT17" s="22"/>
      <c r="AU17" s="22">
        <v>-0.14376986673651701</v>
      </c>
      <c r="AV17" s="22">
        <v>-0.28856079734895901</v>
      </c>
      <c r="AW17" s="22"/>
      <c r="AX17" s="22">
        <v>0.120722263841769</v>
      </c>
      <c r="AY17" s="22">
        <v>-0.327186024605714</v>
      </c>
      <c r="AZ17" s="22"/>
      <c r="BA17" s="22">
        <v>-0.31645570654281702</v>
      </c>
      <c r="BB17" s="22">
        <v>-0.22880590318824101</v>
      </c>
      <c r="BC17" s="22">
        <v>-0.124485633627916</v>
      </c>
      <c r="BD17" s="22"/>
      <c r="BE17" s="22">
        <v>-0.55422200076403105</v>
      </c>
      <c r="BF17" s="22">
        <v>0.17250547539738101</v>
      </c>
      <c r="BG17" s="22">
        <v>0.76393050782862704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222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0.201344598561434</v>
      </c>
      <c r="D9" s="17">
        <v>0.23987489577007001</v>
      </c>
      <c r="E9" s="17">
        <v>0.16267508155816399</v>
      </c>
      <c r="F9" s="17"/>
      <c r="G9" s="17">
        <v>0.217689980112834</v>
      </c>
      <c r="H9" s="17">
        <v>0.208238456403466</v>
      </c>
      <c r="I9" s="17">
        <v>0.20777102249754301</v>
      </c>
      <c r="J9" s="17">
        <v>0.16965271220058001</v>
      </c>
      <c r="K9" s="17"/>
      <c r="L9" s="17">
        <v>0.27702724006362001</v>
      </c>
      <c r="M9" s="17">
        <v>0.20767676586359099</v>
      </c>
      <c r="N9" s="17">
        <v>0.165291672550717</v>
      </c>
      <c r="O9" s="17">
        <v>0.14531518544899399</v>
      </c>
      <c r="P9" s="17"/>
      <c r="Q9" s="17">
        <v>0.30529279785908298</v>
      </c>
      <c r="R9" s="17">
        <v>0.149191596496628</v>
      </c>
      <c r="S9" s="17">
        <v>0.13919424902112601</v>
      </c>
      <c r="T9" s="17">
        <v>0.16602033493350099</v>
      </c>
      <c r="U9" s="17">
        <v>0.20441745156063301</v>
      </c>
      <c r="V9" s="17">
        <v>0.167646506486855</v>
      </c>
      <c r="W9" s="17">
        <v>0.21005242788298401</v>
      </c>
      <c r="X9" s="17">
        <v>0.21404736895523299</v>
      </c>
      <c r="Y9" s="17">
        <v>0.227913150970837</v>
      </c>
      <c r="Z9" s="17"/>
      <c r="AA9" s="17">
        <v>4.32690433696932E-2</v>
      </c>
      <c r="AB9" s="17">
        <v>6.3532161598056899E-2</v>
      </c>
      <c r="AC9" s="17">
        <v>0.1232508420346</v>
      </c>
      <c r="AD9" s="17">
        <v>0.155688431065264</v>
      </c>
      <c r="AE9" s="17">
        <v>0.180176794805361</v>
      </c>
      <c r="AF9" s="17">
        <v>0.15436802543730899</v>
      </c>
      <c r="AG9" s="17">
        <v>0.15795642472489599</v>
      </c>
      <c r="AH9" s="17">
        <v>0.21817499041318</v>
      </c>
      <c r="AI9" s="17">
        <v>0.21156350153503201</v>
      </c>
      <c r="AJ9" s="17">
        <v>0.16362375302056201</v>
      </c>
      <c r="AK9" s="17">
        <v>0.220349530110025</v>
      </c>
      <c r="AL9" s="17">
        <v>0.26806402582643202</v>
      </c>
      <c r="AM9" s="17">
        <v>0.281027222182332</v>
      </c>
      <c r="AN9" s="17">
        <v>0.238140203315124</v>
      </c>
      <c r="AO9" s="17">
        <v>0.215467597995981</v>
      </c>
      <c r="AP9" s="17">
        <v>0.34056140521718897</v>
      </c>
      <c r="AQ9" s="17"/>
      <c r="AR9" s="17">
        <v>0.17916588624855601</v>
      </c>
      <c r="AS9" s="17">
        <v>0.28181401989127303</v>
      </c>
      <c r="AT9" s="17"/>
      <c r="AU9" s="17">
        <v>0.20921849916325899</v>
      </c>
      <c r="AV9" s="17">
        <v>0.19962607439846</v>
      </c>
      <c r="AW9" s="17"/>
      <c r="AX9" s="17">
        <v>0.15960309153183899</v>
      </c>
      <c r="AY9" s="17">
        <v>0.21356496120920199</v>
      </c>
      <c r="AZ9" s="17"/>
      <c r="BA9" s="17">
        <v>0.25838929452416798</v>
      </c>
      <c r="BB9" s="17">
        <v>0.194880140079115</v>
      </c>
      <c r="BC9" s="17">
        <v>0.113686049019042</v>
      </c>
      <c r="BD9" s="17"/>
      <c r="BE9" s="17">
        <v>0.28518681779402</v>
      </c>
      <c r="BF9" s="17">
        <v>5.7407304393793102E-2</v>
      </c>
      <c r="BG9" s="17">
        <v>2.9822444974815201E-2</v>
      </c>
    </row>
    <row r="10" spans="2:59" x14ac:dyDescent="0.3">
      <c r="B10" s="18" t="s">
        <v>172</v>
      </c>
      <c r="C10" s="17">
        <v>0.43459830177439601</v>
      </c>
      <c r="D10" s="17">
        <v>0.44991565507214798</v>
      </c>
      <c r="E10" s="17">
        <v>0.41992214929327798</v>
      </c>
      <c r="F10" s="17"/>
      <c r="G10" s="17">
        <v>0.425740934435553</v>
      </c>
      <c r="H10" s="17">
        <v>0.45852469157239301</v>
      </c>
      <c r="I10" s="17">
        <v>0.46141177727212701</v>
      </c>
      <c r="J10" s="17">
        <v>0.386895257819594</v>
      </c>
      <c r="K10" s="17"/>
      <c r="L10" s="17">
        <v>0.41649371419679498</v>
      </c>
      <c r="M10" s="17">
        <v>0.47653438593944702</v>
      </c>
      <c r="N10" s="17">
        <v>0.43450043171393998</v>
      </c>
      <c r="O10" s="17">
        <v>0.41154071407647502</v>
      </c>
      <c r="P10" s="17"/>
      <c r="Q10" s="17">
        <v>0.39012394598475097</v>
      </c>
      <c r="R10" s="17">
        <v>0.44650707647440402</v>
      </c>
      <c r="S10" s="17">
        <v>0.44112828866817599</v>
      </c>
      <c r="T10" s="17">
        <v>0.39978003646839999</v>
      </c>
      <c r="U10" s="17">
        <v>0.47437662673762199</v>
      </c>
      <c r="V10" s="17">
        <v>0.51210869822222604</v>
      </c>
      <c r="W10" s="17">
        <v>0.46128014191457201</v>
      </c>
      <c r="X10" s="17">
        <v>0.40400066422652597</v>
      </c>
      <c r="Y10" s="17">
        <v>0.40302342972822203</v>
      </c>
      <c r="Z10" s="17"/>
      <c r="AA10" s="17">
        <v>0.15715285970888501</v>
      </c>
      <c r="AB10" s="17">
        <v>0.53743063075677</v>
      </c>
      <c r="AC10" s="17">
        <v>0.38997904676047002</v>
      </c>
      <c r="AD10" s="17">
        <v>0.35522359833903999</v>
      </c>
      <c r="AE10" s="17">
        <v>0.48064235517234799</v>
      </c>
      <c r="AF10" s="17">
        <v>0.44108159472902397</v>
      </c>
      <c r="AG10" s="17">
        <v>0.49638618472935803</v>
      </c>
      <c r="AH10" s="17">
        <v>0.32665709528748299</v>
      </c>
      <c r="AI10" s="17">
        <v>0.45415408449912797</v>
      </c>
      <c r="AJ10" s="17">
        <v>0.50688949251927595</v>
      </c>
      <c r="AK10" s="17">
        <v>0.492436568547928</v>
      </c>
      <c r="AL10" s="17">
        <v>0.38144399501342702</v>
      </c>
      <c r="AM10" s="17">
        <v>0.46305611763841298</v>
      </c>
      <c r="AN10" s="17">
        <v>0.48968597856513402</v>
      </c>
      <c r="AO10" s="17">
        <v>0.47392264065181899</v>
      </c>
      <c r="AP10" s="17">
        <v>0.36907019342659603</v>
      </c>
      <c r="AQ10" s="17"/>
      <c r="AR10" s="17">
        <v>0.433810444232125</v>
      </c>
      <c r="AS10" s="17">
        <v>0.43745682843827399</v>
      </c>
      <c r="AT10" s="17"/>
      <c r="AU10" s="17">
        <v>0.42144491108089999</v>
      </c>
      <c r="AV10" s="17">
        <v>0.44216758588559901</v>
      </c>
      <c r="AW10" s="17"/>
      <c r="AX10" s="17">
        <v>0.41497524947632702</v>
      </c>
      <c r="AY10" s="17">
        <v>0.43785706464725699</v>
      </c>
      <c r="AZ10" s="17"/>
      <c r="BA10" s="17">
        <v>0.44242632796963099</v>
      </c>
      <c r="BB10" s="17">
        <v>0.44270219371549502</v>
      </c>
      <c r="BC10" s="17">
        <v>0.40789545814636102</v>
      </c>
      <c r="BD10" s="17"/>
      <c r="BE10" s="17">
        <v>0.47488963855711502</v>
      </c>
      <c r="BF10" s="17">
        <v>0.39893281069657399</v>
      </c>
      <c r="BG10" s="17">
        <v>0.25825328903693801</v>
      </c>
    </row>
    <row r="11" spans="2:59" x14ac:dyDescent="0.3">
      <c r="B11" s="18" t="s">
        <v>173</v>
      </c>
      <c r="C11" s="17">
        <v>0.23138775175155299</v>
      </c>
      <c r="D11" s="17">
        <v>0.19423777427766201</v>
      </c>
      <c r="E11" s="17">
        <v>0.26854574064766501</v>
      </c>
      <c r="F11" s="17"/>
      <c r="G11" s="17">
        <v>0.21124854056199699</v>
      </c>
      <c r="H11" s="17">
        <v>0.225803019664779</v>
      </c>
      <c r="I11" s="17">
        <v>0.22757480550150899</v>
      </c>
      <c r="J11" s="17">
        <v>0.26326372712636298</v>
      </c>
      <c r="K11" s="17"/>
      <c r="L11" s="17">
        <v>0.20327551227837601</v>
      </c>
      <c r="M11" s="17">
        <v>0.20654567479628699</v>
      </c>
      <c r="N11" s="17">
        <v>0.24601586171280401</v>
      </c>
      <c r="O11" s="17">
        <v>0.27506886052080598</v>
      </c>
      <c r="P11" s="17"/>
      <c r="Q11" s="17">
        <v>0.21374141009512099</v>
      </c>
      <c r="R11" s="17">
        <v>0.25657018475224702</v>
      </c>
      <c r="S11" s="17">
        <v>0.27659293926343598</v>
      </c>
      <c r="T11" s="17">
        <v>0.26890417767595598</v>
      </c>
      <c r="U11" s="17">
        <v>0.20619323161858899</v>
      </c>
      <c r="V11" s="17">
        <v>0.221345507403196</v>
      </c>
      <c r="W11" s="17">
        <v>0.18202278387815601</v>
      </c>
      <c r="X11" s="17">
        <v>0.22418182402231199</v>
      </c>
      <c r="Y11" s="17">
        <v>0.221437548966022</v>
      </c>
      <c r="Z11" s="17"/>
      <c r="AA11" s="17">
        <v>0.35903397452740099</v>
      </c>
      <c r="AB11" s="17">
        <v>0.30862006676975301</v>
      </c>
      <c r="AC11" s="17">
        <v>0.32940004011652102</v>
      </c>
      <c r="AD11" s="17">
        <v>0.30028440105291998</v>
      </c>
      <c r="AE11" s="17">
        <v>0.21702558817884199</v>
      </c>
      <c r="AF11" s="17">
        <v>0.26767688476344897</v>
      </c>
      <c r="AG11" s="17">
        <v>0.200400199659374</v>
      </c>
      <c r="AH11" s="17">
        <v>0.222536037656616</v>
      </c>
      <c r="AI11" s="17">
        <v>0.249127692373461</v>
      </c>
      <c r="AJ11" s="17">
        <v>0.24359516189297101</v>
      </c>
      <c r="AK11" s="17">
        <v>0.162293149856064</v>
      </c>
      <c r="AL11" s="17">
        <v>0.24749422824110701</v>
      </c>
      <c r="AM11" s="17">
        <v>0.157599765480128</v>
      </c>
      <c r="AN11" s="17">
        <v>0.19911445369564701</v>
      </c>
      <c r="AO11" s="17">
        <v>0.22130537423576899</v>
      </c>
      <c r="AP11" s="17">
        <v>0.18294572091108199</v>
      </c>
      <c r="AQ11" s="17"/>
      <c r="AR11" s="17">
        <v>0.24444631705563699</v>
      </c>
      <c r="AS11" s="17">
        <v>0.184008301646715</v>
      </c>
      <c r="AT11" s="17"/>
      <c r="AU11" s="17">
        <v>0.24048632852663501</v>
      </c>
      <c r="AV11" s="17">
        <v>0.22582299171871001</v>
      </c>
      <c r="AW11" s="17"/>
      <c r="AX11" s="17">
        <v>0.26590913327739102</v>
      </c>
      <c r="AY11" s="17">
        <v>0.223638417419456</v>
      </c>
      <c r="AZ11" s="17"/>
      <c r="BA11" s="17">
        <v>0.18776121354442099</v>
      </c>
      <c r="BB11" s="17">
        <v>0.24030976740559401</v>
      </c>
      <c r="BC11" s="17">
        <v>0.29193454958326098</v>
      </c>
      <c r="BD11" s="17"/>
      <c r="BE11" s="17">
        <v>0.16681563686119899</v>
      </c>
      <c r="BF11" s="17">
        <v>0.33827542014329898</v>
      </c>
      <c r="BG11" s="17">
        <v>0.37460863450317899</v>
      </c>
    </row>
    <row r="12" spans="2:59" x14ac:dyDescent="0.3">
      <c r="B12" s="18" t="s">
        <v>174</v>
      </c>
      <c r="C12" s="17">
        <v>7.1226745195621097E-2</v>
      </c>
      <c r="D12" s="17">
        <v>5.1226954456770099E-2</v>
      </c>
      <c r="E12" s="17">
        <v>9.1459813167202406E-2</v>
      </c>
      <c r="F12" s="17"/>
      <c r="G12" s="17">
        <v>5.5018922722988799E-2</v>
      </c>
      <c r="H12" s="17">
        <v>6.4373411375986997E-2</v>
      </c>
      <c r="I12" s="17">
        <v>5.5544071295907001E-2</v>
      </c>
      <c r="J12" s="17">
        <v>0.112324618697458</v>
      </c>
      <c r="K12" s="17"/>
      <c r="L12" s="17">
        <v>6.0511770920348699E-2</v>
      </c>
      <c r="M12" s="17">
        <v>7.17274717357715E-2</v>
      </c>
      <c r="N12" s="17">
        <v>8.1401018459098903E-2</v>
      </c>
      <c r="O12" s="17">
        <v>7.3446826334219298E-2</v>
      </c>
      <c r="P12" s="17"/>
      <c r="Q12" s="17">
        <v>4.00507998203894E-2</v>
      </c>
      <c r="R12" s="17">
        <v>6.99028349600717E-2</v>
      </c>
      <c r="S12" s="17">
        <v>6.0068216047754301E-2</v>
      </c>
      <c r="T12" s="17">
        <v>9.0020637747683693E-2</v>
      </c>
      <c r="U12" s="17">
        <v>9.3455648550675605E-2</v>
      </c>
      <c r="V12" s="17">
        <v>7.2106258341329096E-2</v>
      </c>
      <c r="W12" s="17">
        <v>6.5938119509922899E-2</v>
      </c>
      <c r="X12" s="17">
        <v>0.14670102580161901</v>
      </c>
      <c r="Y12" s="17">
        <v>6.2759122542964799E-2</v>
      </c>
      <c r="Z12" s="17"/>
      <c r="AA12" s="17">
        <v>0.28270488017885398</v>
      </c>
      <c r="AB12" s="17">
        <v>0</v>
      </c>
      <c r="AC12" s="17">
        <v>5.8151419041846897E-2</v>
      </c>
      <c r="AD12" s="17">
        <v>0.14523986736310501</v>
      </c>
      <c r="AE12" s="17">
        <v>5.8747084839812398E-2</v>
      </c>
      <c r="AF12" s="17">
        <v>9.1032899949388305E-2</v>
      </c>
      <c r="AG12" s="17">
        <v>8.0732334257516594E-2</v>
      </c>
      <c r="AH12" s="17">
        <v>0.110024286746918</v>
      </c>
      <c r="AI12" s="17">
        <v>5.1516472911957101E-2</v>
      </c>
      <c r="AJ12" s="17">
        <v>5.8279093935175698E-2</v>
      </c>
      <c r="AK12" s="17">
        <v>5.6895512857862901E-2</v>
      </c>
      <c r="AL12" s="17">
        <v>2.0292077664636501E-2</v>
      </c>
      <c r="AM12" s="17">
        <v>5.5414594434119599E-2</v>
      </c>
      <c r="AN12" s="17">
        <v>3.8395094004521402E-2</v>
      </c>
      <c r="AO12" s="17">
        <v>3.9571869575521203E-2</v>
      </c>
      <c r="AP12" s="17">
        <v>8.8674292072278907E-2</v>
      </c>
      <c r="AQ12" s="17"/>
      <c r="AR12" s="17">
        <v>7.6738326692959297E-2</v>
      </c>
      <c r="AS12" s="17">
        <v>5.12294717991158E-2</v>
      </c>
      <c r="AT12" s="17"/>
      <c r="AU12" s="17">
        <v>7.4498184497943196E-2</v>
      </c>
      <c r="AV12" s="17">
        <v>6.9052516622901697E-2</v>
      </c>
      <c r="AW12" s="17"/>
      <c r="AX12" s="17">
        <v>7.76041776960745E-2</v>
      </c>
      <c r="AY12" s="17">
        <v>6.8754402991370006E-2</v>
      </c>
      <c r="AZ12" s="17"/>
      <c r="BA12" s="17">
        <v>6.4863060517001497E-2</v>
      </c>
      <c r="BB12" s="17">
        <v>6.2315398962001903E-2</v>
      </c>
      <c r="BC12" s="17">
        <v>9.6726369893127898E-2</v>
      </c>
      <c r="BD12" s="17"/>
      <c r="BE12" s="17">
        <v>3.9115593213212403E-2</v>
      </c>
      <c r="BF12" s="17">
        <v>0.11079222037198801</v>
      </c>
      <c r="BG12" s="17">
        <v>0.180539943708239</v>
      </c>
    </row>
    <row r="13" spans="2:59" x14ac:dyDescent="0.3">
      <c r="B13" s="18" t="s">
        <v>175</v>
      </c>
      <c r="C13" s="17">
        <v>2.3251870931195899E-2</v>
      </c>
      <c r="D13" s="17">
        <v>2.5200577223471899E-2</v>
      </c>
      <c r="E13" s="17">
        <v>2.14011251514944E-2</v>
      </c>
      <c r="F13" s="17"/>
      <c r="G13" s="17">
        <v>1.4902273272112E-2</v>
      </c>
      <c r="H13" s="17">
        <v>1.6421241249231801E-2</v>
      </c>
      <c r="I13" s="17">
        <v>1.5542070647478199E-2</v>
      </c>
      <c r="J13" s="17">
        <v>4.7498443120164199E-2</v>
      </c>
      <c r="K13" s="17"/>
      <c r="L13" s="17">
        <v>2.05883021255059E-2</v>
      </c>
      <c r="M13" s="17">
        <v>2.1035495869390301E-2</v>
      </c>
      <c r="N13" s="17">
        <v>1.55201735724248E-2</v>
      </c>
      <c r="O13" s="17">
        <v>3.3274192835464803E-2</v>
      </c>
      <c r="P13" s="17"/>
      <c r="Q13" s="17">
        <v>2.0967091824975501E-2</v>
      </c>
      <c r="R13" s="17">
        <v>2.6253263620034901E-2</v>
      </c>
      <c r="S13" s="17">
        <v>1.55348134576882E-2</v>
      </c>
      <c r="T13" s="17">
        <v>2.3199912351385601E-2</v>
      </c>
      <c r="U13" s="17">
        <v>7.9759755412605396E-3</v>
      </c>
      <c r="V13" s="17">
        <v>1.80732795495019E-2</v>
      </c>
      <c r="W13" s="17">
        <v>2.3220081719730098E-2</v>
      </c>
      <c r="X13" s="17">
        <v>1.1069116994309699E-2</v>
      </c>
      <c r="Y13" s="17">
        <v>4.7610672446570697E-2</v>
      </c>
      <c r="Z13" s="17"/>
      <c r="AA13" s="17">
        <v>0</v>
      </c>
      <c r="AB13" s="17">
        <v>2.74883201750123E-2</v>
      </c>
      <c r="AC13" s="17">
        <v>3.6593296133718201E-2</v>
      </c>
      <c r="AD13" s="17">
        <v>2.2714886656845401E-2</v>
      </c>
      <c r="AE13" s="17">
        <v>1.98973082461106E-2</v>
      </c>
      <c r="AF13" s="17">
        <v>0</v>
      </c>
      <c r="AG13" s="17">
        <v>2.46082216001129E-2</v>
      </c>
      <c r="AH13" s="17">
        <v>7.17110277524107E-2</v>
      </c>
      <c r="AI13" s="17">
        <v>7.69897788919681E-3</v>
      </c>
      <c r="AJ13" s="17">
        <v>7.8382584173989495E-3</v>
      </c>
      <c r="AK13" s="17">
        <v>1.7338055899873701E-2</v>
      </c>
      <c r="AL13" s="17">
        <v>5.0568867389770199E-2</v>
      </c>
      <c r="AM13" s="17">
        <v>0</v>
      </c>
      <c r="AN13" s="17">
        <v>2.5482808240166299E-2</v>
      </c>
      <c r="AO13" s="17">
        <v>1.1371170284061E-2</v>
      </c>
      <c r="AP13" s="17">
        <v>8.3817453771599104E-3</v>
      </c>
      <c r="AQ13" s="17"/>
      <c r="AR13" s="17">
        <v>2.3066276642991601E-2</v>
      </c>
      <c r="AS13" s="17">
        <v>2.3925249293439602E-2</v>
      </c>
      <c r="AT13" s="17"/>
      <c r="AU13" s="17">
        <v>2.1691870287898998E-2</v>
      </c>
      <c r="AV13" s="17">
        <v>2.35186321781557E-2</v>
      </c>
      <c r="AW13" s="17"/>
      <c r="AX13" s="17">
        <v>3.1355073348864802E-2</v>
      </c>
      <c r="AY13" s="17">
        <v>2.1021501608715701E-2</v>
      </c>
      <c r="AZ13" s="17"/>
      <c r="BA13" s="17">
        <v>1.7595894238391599E-2</v>
      </c>
      <c r="BB13" s="17">
        <v>2.2305339660989399E-2</v>
      </c>
      <c r="BC13" s="17">
        <v>3.4534068441600202E-2</v>
      </c>
      <c r="BD13" s="17"/>
      <c r="BE13" s="17">
        <v>9.7939150142544104E-3</v>
      </c>
      <c r="BF13" s="17">
        <v>3.2975364731560201E-2</v>
      </c>
      <c r="BG13" s="17">
        <v>8.8290902483360995E-2</v>
      </c>
    </row>
    <row r="14" spans="2:59" x14ac:dyDescent="0.3">
      <c r="B14" s="18" t="s">
        <v>83</v>
      </c>
      <c r="C14" s="17">
        <v>3.81907317858E-2</v>
      </c>
      <c r="D14" s="17">
        <v>3.9544143199877903E-2</v>
      </c>
      <c r="E14" s="17">
        <v>3.5996090182195802E-2</v>
      </c>
      <c r="F14" s="17"/>
      <c r="G14" s="17">
        <v>7.53993488945148E-2</v>
      </c>
      <c r="H14" s="17">
        <v>2.66391797341426E-2</v>
      </c>
      <c r="I14" s="17">
        <v>3.2156252785435803E-2</v>
      </c>
      <c r="J14" s="17">
        <v>2.03652410358411E-2</v>
      </c>
      <c r="K14" s="17"/>
      <c r="L14" s="17">
        <v>2.2103460415354499E-2</v>
      </c>
      <c r="M14" s="17">
        <v>1.6480205795513E-2</v>
      </c>
      <c r="N14" s="17">
        <v>5.7270841991014301E-2</v>
      </c>
      <c r="O14" s="17">
        <v>6.1354220784041E-2</v>
      </c>
      <c r="P14" s="17"/>
      <c r="Q14" s="17">
        <v>2.9823954415680799E-2</v>
      </c>
      <c r="R14" s="17">
        <v>5.1575043696614302E-2</v>
      </c>
      <c r="S14" s="17">
        <v>6.7481493541819093E-2</v>
      </c>
      <c r="T14" s="17">
        <v>5.2074900823072701E-2</v>
      </c>
      <c r="U14" s="17">
        <v>1.35810659912197E-2</v>
      </c>
      <c r="V14" s="17">
        <v>8.7197499968921406E-3</v>
      </c>
      <c r="W14" s="17">
        <v>5.7486445094635602E-2</v>
      </c>
      <c r="X14" s="17">
        <v>0</v>
      </c>
      <c r="Y14" s="17">
        <v>3.7256075345384103E-2</v>
      </c>
      <c r="Z14" s="17"/>
      <c r="AA14" s="17">
        <v>0.15783924221516801</v>
      </c>
      <c r="AB14" s="17">
        <v>6.2928820700407506E-2</v>
      </c>
      <c r="AC14" s="17">
        <v>6.2625355912843794E-2</v>
      </c>
      <c r="AD14" s="17">
        <v>2.08488155228258E-2</v>
      </c>
      <c r="AE14" s="17">
        <v>4.3510868757525897E-2</v>
      </c>
      <c r="AF14" s="17">
        <v>4.5840595120829497E-2</v>
      </c>
      <c r="AG14" s="17">
        <v>3.9916635028741897E-2</v>
      </c>
      <c r="AH14" s="17">
        <v>5.0896562143391499E-2</v>
      </c>
      <c r="AI14" s="17">
        <v>2.59392707912246E-2</v>
      </c>
      <c r="AJ14" s="17">
        <v>1.9774240214616701E-2</v>
      </c>
      <c r="AK14" s="17">
        <v>5.0687182728246301E-2</v>
      </c>
      <c r="AL14" s="17">
        <v>3.21368058646277E-2</v>
      </c>
      <c r="AM14" s="17">
        <v>4.2902300265007902E-2</v>
      </c>
      <c r="AN14" s="17">
        <v>9.1814621794071398E-3</v>
      </c>
      <c r="AO14" s="17">
        <v>3.83613472568489E-2</v>
      </c>
      <c r="AP14" s="17">
        <v>1.03666429956943E-2</v>
      </c>
      <c r="AQ14" s="17"/>
      <c r="AR14" s="17">
        <v>4.27727491277302E-2</v>
      </c>
      <c r="AS14" s="17">
        <v>2.15661289311825E-2</v>
      </c>
      <c r="AT14" s="17"/>
      <c r="AU14" s="17">
        <v>3.2660206443363399E-2</v>
      </c>
      <c r="AV14" s="17">
        <v>3.9812199196173702E-2</v>
      </c>
      <c r="AW14" s="17"/>
      <c r="AX14" s="17">
        <v>5.0553274669503302E-2</v>
      </c>
      <c r="AY14" s="17">
        <v>3.5163652123999703E-2</v>
      </c>
      <c r="AZ14" s="17"/>
      <c r="BA14" s="17">
        <v>2.8964209206386999E-2</v>
      </c>
      <c r="BB14" s="17">
        <v>3.7487160176805603E-2</v>
      </c>
      <c r="BC14" s="17">
        <v>5.5223504916607102E-2</v>
      </c>
      <c r="BD14" s="17"/>
      <c r="BE14" s="17">
        <v>2.4198398560199699E-2</v>
      </c>
      <c r="BF14" s="17">
        <v>6.1616879662785798E-2</v>
      </c>
      <c r="BG14" s="17">
        <v>6.8484785293467798E-2</v>
      </c>
    </row>
    <row r="15" spans="2:59" x14ac:dyDescent="0.3">
      <c r="B15" s="18" t="s">
        <v>176</v>
      </c>
      <c r="C15" s="21">
        <v>0.63594290033583001</v>
      </c>
      <c r="D15" s="21">
        <v>0.68979055084221796</v>
      </c>
      <c r="E15" s="21">
        <v>0.58259723085144199</v>
      </c>
      <c r="F15" s="21"/>
      <c r="G15" s="21">
        <v>0.64343091454838797</v>
      </c>
      <c r="H15" s="21">
        <v>0.66676314797586</v>
      </c>
      <c r="I15" s="21">
        <v>0.66918279976966999</v>
      </c>
      <c r="J15" s="21">
        <v>0.55654797002017398</v>
      </c>
      <c r="K15" s="21"/>
      <c r="L15" s="21">
        <v>0.69352095426041505</v>
      </c>
      <c r="M15" s="21">
        <v>0.68421115180303804</v>
      </c>
      <c r="N15" s="21">
        <v>0.59979210426465801</v>
      </c>
      <c r="O15" s="21">
        <v>0.55685589952546899</v>
      </c>
      <c r="P15" s="21"/>
      <c r="Q15" s="21">
        <v>0.69541674384383301</v>
      </c>
      <c r="R15" s="21">
        <v>0.59569867297103196</v>
      </c>
      <c r="S15" s="21">
        <v>0.58032253768930198</v>
      </c>
      <c r="T15" s="21">
        <v>0.56580037140190198</v>
      </c>
      <c r="U15" s="21">
        <v>0.678794078298255</v>
      </c>
      <c r="V15" s="21">
        <v>0.67975520470908102</v>
      </c>
      <c r="W15" s="21">
        <v>0.67133256979755596</v>
      </c>
      <c r="X15" s="21">
        <v>0.61804803318175905</v>
      </c>
      <c r="Y15" s="21">
        <v>0.630936580699059</v>
      </c>
      <c r="Z15" s="21"/>
      <c r="AA15" s="21">
        <v>0.20042190307857799</v>
      </c>
      <c r="AB15" s="21">
        <v>0.60096279235482697</v>
      </c>
      <c r="AC15" s="21">
        <v>0.51322988879507003</v>
      </c>
      <c r="AD15" s="21">
        <v>0.51091202940430402</v>
      </c>
      <c r="AE15" s="21">
        <v>0.66081914997770896</v>
      </c>
      <c r="AF15" s="21">
        <v>0.59544962016633296</v>
      </c>
      <c r="AG15" s="21">
        <v>0.65434260945425504</v>
      </c>
      <c r="AH15" s="21">
        <v>0.54483208570066399</v>
      </c>
      <c r="AI15" s="21">
        <v>0.66571758603415998</v>
      </c>
      <c r="AJ15" s="21">
        <v>0.67051324553983704</v>
      </c>
      <c r="AK15" s="21">
        <v>0.71278609865795295</v>
      </c>
      <c r="AL15" s="21">
        <v>0.64950802083985903</v>
      </c>
      <c r="AM15" s="21">
        <v>0.74408333982074504</v>
      </c>
      <c r="AN15" s="21">
        <v>0.72782618188025805</v>
      </c>
      <c r="AO15" s="21">
        <v>0.68939023864780002</v>
      </c>
      <c r="AP15" s="21">
        <v>0.709631598643785</v>
      </c>
      <c r="AQ15" s="21"/>
      <c r="AR15" s="21">
        <v>0.61297633048068201</v>
      </c>
      <c r="AS15" s="21">
        <v>0.71927084832954702</v>
      </c>
      <c r="AT15" s="21"/>
      <c r="AU15" s="21">
        <v>0.63066341024415895</v>
      </c>
      <c r="AV15" s="21">
        <v>0.64179366028405904</v>
      </c>
      <c r="AW15" s="21"/>
      <c r="AX15" s="21">
        <v>0.57457834100816596</v>
      </c>
      <c r="AY15" s="21">
        <v>0.65142202585645903</v>
      </c>
      <c r="AZ15" s="21"/>
      <c r="BA15" s="21">
        <v>0.70081562249379903</v>
      </c>
      <c r="BB15" s="21">
        <v>0.63758233379460905</v>
      </c>
      <c r="BC15" s="21">
        <v>0.52158150716540397</v>
      </c>
      <c r="BD15" s="21"/>
      <c r="BE15" s="21">
        <v>0.76007645635113497</v>
      </c>
      <c r="BF15" s="21">
        <v>0.45634011509036698</v>
      </c>
      <c r="BG15" s="21">
        <v>0.28807573401175401</v>
      </c>
    </row>
    <row r="16" spans="2:59" x14ac:dyDescent="0.3">
      <c r="B16" s="18" t="s">
        <v>177</v>
      </c>
      <c r="C16" s="21">
        <v>9.4478616126817003E-2</v>
      </c>
      <c r="D16" s="21">
        <v>7.6427531680241995E-2</v>
      </c>
      <c r="E16" s="21">
        <v>0.11286093831869699</v>
      </c>
      <c r="F16" s="21"/>
      <c r="G16" s="21">
        <v>6.9921195995100896E-2</v>
      </c>
      <c r="H16" s="21">
        <v>8.0794652625218705E-2</v>
      </c>
      <c r="I16" s="21">
        <v>7.1086141943385195E-2</v>
      </c>
      <c r="J16" s="21">
        <v>0.15982306181762199</v>
      </c>
      <c r="K16" s="21"/>
      <c r="L16" s="21">
        <v>8.1100073045854607E-2</v>
      </c>
      <c r="M16" s="21">
        <v>9.2762967605161895E-2</v>
      </c>
      <c r="N16" s="21">
        <v>9.6921192031523704E-2</v>
      </c>
      <c r="O16" s="21">
        <v>0.106721019169684</v>
      </c>
      <c r="P16" s="21"/>
      <c r="Q16" s="21">
        <v>6.1017891645364898E-2</v>
      </c>
      <c r="R16" s="21">
        <v>9.6156098580106597E-2</v>
      </c>
      <c r="S16" s="21">
        <v>7.5603029505442496E-2</v>
      </c>
      <c r="T16" s="21">
        <v>0.11322055009906901</v>
      </c>
      <c r="U16" s="21">
        <v>0.101431624091936</v>
      </c>
      <c r="V16" s="21">
        <v>9.0179537890830899E-2</v>
      </c>
      <c r="W16" s="21">
        <v>8.9158201229652997E-2</v>
      </c>
      <c r="X16" s="21">
        <v>0.15777014279592899</v>
      </c>
      <c r="Y16" s="21">
        <v>0.110369794989536</v>
      </c>
      <c r="Z16" s="21"/>
      <c r="AA16" s="21">
        <v>0.28270488017885398</v>
      </c>
      <c r="AB16" s="21">
        <v>2.74883201750123E-2</v>
      </c>
      <c r="AC16" s="21">
        <v>9.4744715175565097E-2</v>
      </c>
      <c r="AD16" s="21">
        <v>0.16795475401995</v>
      </c>
      <c r="AE16" s="21">
        <v>7.8644393085923095E-2</v>
      </c>
      <c r="AF16" s="21">
        <v>9.1032899949388305E-2</v>
      </c>
      <c r="AG16" s="21">
        <v>0.10534055585763</v>
      </c>
      <c r="AH16" s="21">
        <v>0.181735314499329</v>
      </c>
      <c r="AI16" s="21">
        <v>5.9215450801153903E-2</v>
      </c>
      <c r="AJ16" s="21">
        <v>6.6117352352574599E-2</v>
      </c>
      <c r="AK16" s="21">
        <v>7.4233568757736595E-2</v>
      </c>
      <c r="AL16" s="21">
        <v>7.0860945054406793E-2</v>
      </c>
      <c r="AM16" s="21">
        <v>5.5414594434119599E-2</v>
      </c>
      <c r="AN16" s="21">
        <v>6.3877902244687701E-2</v>
      </c>
      <c r="AO16" s="21">
        <v>5.09430398595822E-2</v>
      </c>
      <c r="AP16" s="21">
        <v>9.7056037449438803E-2</v>
      </c>
      <c r="AQ16" s="21"/>
      <c r="AR16" s="21">
        <v>9.9804603335950995E-2</v>
      </c>
      <c r="AS16" s="21">
        <v>7.5154721092555402E-2</v>
      </c>
      <c r="AT16" s="21"/>
      <c r="AU16" s="21">
        <v>9.6190054785842194E-2</v>
      </c>
      <c r="AV16" s="21">
        <v>9.2571148801057407E-2</v>
      </c>
      <c r="AW16" s="21"/>
      <c r="AX16" s="21">
        <v>0.108959251044939</v>
      </c>
      <c r="AY16" s="21">
        <v>8.9775904600085693E-2</v>
      </c>
      <c r="AZ16" s="21"/>
      <c r="BA16" s="21">
        <v>8.2458954755393096E-2</v>
      </c>
      <c r="BB16" s="21">
        <v>8.4620738622991298E-2</v>
      </c>
      <c r="BC16" s="21">
        <v>0.131260438334728</v>
      </c>
      <c r="BD16" s="21"/>
      <c r="BE16" s="21">
        <v>4.89095082274668E-2</v>
      </c>
      <c r="BF16" s="21">
        <v>0.14376758510354801</v>
      </c>
      <c r="BG16" s="21">
        <v>0.26883084619160003</v>
      </c>
    </row>
    <row r="17" spans="2:59" x14ac:dyDescent="0.3">
      <c r="B17" s="18" t="s">
        <v>178</v>
      </c>
      <c r="C17" s="22">
        <v>0.54146428420901305</v>
      </c>
      <c r="D17" s="22">
        <v>0.613363019161976</v>
      </c>
      <c r="E17" s="22">
        <v>0.46973629253274501</v>
      </c>
      <c r="F17" s="22"/>
      <c r="G17" s="22">
        <v>0.57350971855328703</v>
      </c>
      <c r="H17" s="22">
        <v>0.58596849535064099</v>
      </c>
      <c r="I17" s="22">
        <v>0.59809665782628396</v>
      </c>
      <c r="J17" s="22">
        <v>0.39672490820255202</v>
      </c>
      <c r="K17" s="22"/>
      <c r="L17" s="22">
        <v>0.61242088121455995</v>
      </c>
      <c r="M17" s="22">
        <v>0.59144818419787604</v>
      </c>
      <c r="N17" s="22">
        <v>0.50287091223313396</v>
      </c>
      <c r="O17" s="22">
        <v>0.45013488035578503</v>
      </c>
      <c r="P17" s="22"/>
      <c r="Q17" s="22">
        <v>0.63439885219846903</v>
      </c>
      <c r="R17" s="22">
        <v>0.49954257439092598</v>
      </c>
      <c r="S17" s="22">
        <v>0.50471950818385902</v>
      </c>
      <c r="T17" s="22">
        <v>0.45257982130283197</v>
      </c>
      <c r="U17" s="22">
        <v>0.57736245420631904</v>
      </c>
      <c r="V17" s="22">
        <v>0.58957566681825002</v>
      </c>
      <c r="W17" s="22">
        <v>0.58217436856790294</v>
      </c>
      <c r="X17" s="22">
        <v>0.46027789038583</v>
      </c>
      <c r="Y17" s="22">
        <v>0.52056678570952297</v>
      </c>
      <c r="Z17" s="22"/>
      <c r="AA17" s="22">
        <v>-8.2282977100275795E-2</v>
      </c>
      <c r="AB17" s="22">
        <v>0.57347447217981495</v>
      </c>
      <c r="AC17" s="22">
        <v>0.41848517361950499</v>
      </c>
      <c r="AD17" s="22">
        <v>0.342957275384354</v>
      </c>
      <c r="AE17" s="22">
        <v>0.58217475689178599</v>
      </c>
      <c r="AF17" s="22">
        <v>0.50441672021694495</v>
      </c>
      <c r="AG17" s="22">
        <v>0.54900205359662502</v>
      </c>
      <c r="AH17" s="22">
        <v>0.36309677120133399</v>
      </c>
      <c r="AI17" s="22">
        <v>0.606502135233006</v>
      </c>
      <c r="AJ17" s="22">
        <v>0.60439589318726294</v>
      </c>
      <c r="AK17" s="22">
        <v>0.63855252990021605</v>
      </c>
      <c r="AL17" s="22">
        <v>0.57864707578545205</v>
      </c>
      <c r="AM17" s="22">
        <v>0.68866874538662504</v>
      </c>
      <c r="AN17" s="22">
        <v>0.66394827963557101</v>
      </c>
      <c r="AO17" s="22">
        <v>0.63844719878821798</v>
      </c>
      <c r="AP17" s="22">
        <v>0.61257556119434697</v>
      </c>
      <c r="AQ17" s="22"/>
      <c r="AR17" s="22">
        <v>0.51317172714473103</v>
      </c>
      <c r="AS17" s="22">
        <v>0.64411612723699097</v>
      </c>
      <c r="AT17" s="22"/>
      <c r="AU17" s="22">
        <v>0.53447335545831698</v>
      </c>
      <c r="AV17" s="22">
        <v>0.54922251148300105</v>
      </c>
      <c r="AW17" s="22"/>
      <c r="AX17" s="22">
        <v>0.46561908996322698</v>
      </c>
      <c r="AY17" s="22">
        <v>0.56164612125637303</v>
      </c>
      <c r="AZ17" s="22"/>
      <c r="BA17" s="22">
        <v>0.61835666773840503</v>
      </c>
      <c r="BB17" s="22">
        <v>0.55296159517161803</v>
      </c>
      <c r="BC17" s="22">
        <v>0.39032106883067502</v>
      </c>
      <c r="BD17" s="22"/>
      <c r="BE17" s="22">
        <v>0.71116694812366799</v>
      </c>
      <c r="BF17" s="22">
        <v>0.312572529986819</v>
      </c>
      <c r="BG17" s="22">
        <v>1.92448878201536E-2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223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2.6142681799684001E-2</v>
      </c>
      <c r="D9" s="17">
        <v>3.0433833818236E-2</v>
      </c>
      <c r="E9" s="17">
        <v>2.19670717286829E-2</v>
      </c>
      <c r="F9" s="17"/>
      <c r="G9" s="17">
        <v>1.4970846753286001E-2</v>
      </c>
      <c r="H9" s="17">
        <v>3.36925960012327E-2</v>
      </c>
      <c r="I9" s="17">
        <v>3.0452939154316499E-2</v>
      </c>
      <c r="J9" s="17">
        <v>2.4630109514077701E-2</v>
      </c>
      <c r="K9" s="17"/>
      <c r="L9" s="17">
        <v>3.4936283840093597E-2</v>
      </c>
      <c r="M9" s="17">
        <v>2.0891386557961699E-2</v>
      </c>
      <c r="N9" s="17">
        <v>3.0030517384928401E-2</v>
      </c>
      <c r="O9" s="17">
        <v>1.87450133096147E-2</v>
      </c>
      <c r="P9" s="17"/>
      <c r="Q9" s="17">
        <v>6.0379074697789102E-2</v>
      </c>
      <c r="R9" s="17">
        <v>2.1183593003588401E-2</v>
      </c>
      <c r="S9" s="17">
        <v>5.3524794446132701E-3</v>
      </c>
      <c r="T9" s="17">
        <v>1.3097403231892801E-2</v>
      </c>
      <c r="U9" s="17">
        <v>9.8785426912132608E-3</v>
      </c>
      <c r="V9" s="17">
        <v>3.5892760321180897E-2</v>
      </c>
      <c r="W9" s="17">
        <v>1.2932280927798899E-2</v>
      </c>
      <c r="X9" s="17">
        <v>1.8261863134821602E-2</v>
      </c>
      <c r="Y9" s="17">
        <v>3.4227093996578001E-2</v>
      </c>
      <c r="Z9" s="17"/>
      <c r="AA9" s="17">
        <v>6.2483745519652599E-2</v>
      </c>
      <c r="AB9" s="17">
        <v>0</v>
      </c>
      <c r="AC9" s="17">
        <v>2.1295114563833501E-2</v>
      </c>
      <c r="AD9" s="17">
        <v>5.3153692756747202E-2</v>
      </c>
      <c r="AE9" s="17">
        <v>2.0953255234690899E-2</v>
      </c>
      <c r="AF9" s="17">
        <v>8.3636866235237296E-3</v>
      </c>
      <c r="AG9" s="17">
        <v>4.8182673487588201E-2</v>
      </c>
      <c r="AH9" s="17">
        <v>2.1218673557045101E-2</v>
      </c>
      <c r="AI9" s="17">
        <v>5.7070783097201297E-3</v>
      </c>
      <c r="AJ9" s="17">
        <v>3.3871819553137998E-2</v>
      </c>
      <c r="AK9" s="17">
        <v>1.82320291255097E-2</v>
      </c>
      <c r="AL9" s="17">
        <v>3.7540811308244999E-2</v>
      </c>
      <c r="AM9" s="17">
        <v>2.24240999482434E-2</v>
      </c>
      <c r="AN9" s="17">
        <v>5.0913240969727602E-2</v>
      </c>
      <c r="AO9" s="17">
        <v>2.9428669133965499E-2</v>
      </c>
      <c r="AP9" s="17">
        <v>2.8511646937408999E-2</v>
      </c>
      <c r="AQ9" s="17"/>
      <c r="AR9" s="17">
        <v>2.48756988713036E-2</v>
      </c>
      <c r="AS9" s="17">
        <v>3.0739584525292799E-2</v>
      </c>
      <c r="AT9" s="17"/>
      <c r="AU9" s="17">
        <v>5.3236026268326998E-2</v>
      </c>
      <c r="AV9" s="17">
        <v>1.31666513932653E-2</v>
      </c>
      <c r="AW9" s="17"/>
      <c r="AX9" s="17">
        <v>5.6528228713492702E-2</v>
      </c>
      <c r="AY9" s="17">
        <v>1.9221047436776301E-2</v>
      </c>
      <c r="AZ9" s="17"/>
      <c r="BA9" s="17">
        <v>3.8937351687657502E-2</v>
      </c>
      <c r="BB9" s="17">
        <v>1.8830249966429902E-2</v>
      </c>
      <c r="BC9" s="17">
        <v>1.6049508739897699E-2</v>
      </c>
      <c r="BD9" s="17"/>
      <c r="BE9" s="17">
        <v>2.9047440877088101E-2</v>
      </c>
      <c r="BF9" s="17">
        <v>1.4894712598519501E-2</v>
      </c>
      <c r="BG9" s="17">
        <v>3.7750852640469498E-2</v>
      </c>
    </row>
    <row r="10" spans="2:59" x14ac:dyDescent="0.3">
      <c r="B10" s="18" t="s">
        <v>172</v>
      </c>
      <c r="C10" s="17">
        <v>7.3327760917501497E-2</v>
      </c>
      <c r="D10" s="17">
        <v>7.8401825222121399E-2</v>
      </c>
      <c r="E10" s="17">
        <v>6.8559871559322097E-2</v>
      </c>
      <c r="F10" s="17"/>
      <c r="G10" s="17">
        <v>4.88794957648871E-2</v>
      </c>
      <c r="H10" s="17">
        <v>9.8755536873013305E-2</v>
      </c>
      <c r="I10" s="17">
        <v>6.4536411345042302E-2</v>
      </c>
      <c r="J10" s="17">
        <v>8.0277543129055495E-2</v>
      </c>
      <c r="K10" s="17"/>
      <c r="L10" s="17">
        <v>5.9237348745140597E-2</v>
      </c>
      <c r="M10" s="17">
        <v>6.5686653879204596E-2</v>
      </c>
      <c r="N10" s="17">
        <v>9.2428767590728197E-2</v>
      </c>
      <c r="O10" s="17">
        <v>7.9786463994454396E-2</v>
      </c>
      <c r="P10" s="17"/>
      <c r="Q10" s="17">
        <v>6.8509387340472794E-2</v>
      </c>
      <c r="R10" s="17">
        <v>7.7630160929197306E-2</v>
      </c>
      <c r="S10" s="17">
        <v>6.0536222425628498E-2</v>
      </c>
      <c r="T10" s="17">
        <v>5.9667160345622597E-2</v>
      </c>
      <c r="U10" s="17">
        <v>8.9317628963244897E-2</v>
      </c>
      <c r="V10" s="17">
        <v>6.1059022498963403E-2</v>
      </c>
      <c r="W10" s="17">
        <v>7.9775922287539602E-2</v>
      </c>
      <c r="X10" s="17">
        <v>5.6306436948680302E-2</v>
      </c>
      <c r="Y10" s="17">
        <v>9.5296701744699897E-2</v>
      </c>
      <c r="Z10" s="17"/>
      <c r="AA10" s="17">
        <v>9.1572357115879202E-2</v>
      </c>
      <c r="AB10" s="17">
        <v>0.110379922866574</v>
      </c>
      <c r="AC10" s="17">
        <v>9.3190655579660303E-2</v>
      </c>
      <c r="AD10" s="17">
        <v>6.4498347709530904E-2</v>
      </c>
      <c r="AE10" s="17">
        <v>5.4439927220490097E-2</v>
      </c>
      <c r="AF10" s="17">
        <v>9.2457793417945799E-2</v>
      </c>
      <c r="AG10" s="17">
        <v>5.4260320152495801E-2</v>
      </c>
      <c r="AH10" s="17">
        <v>9.1922878163105404E-2</v>
      </c>
      <c r="AI10" s="17">
        <v>6.5617891501297501E-2</v>
      </c>
      <c r="AJ10" s="17">
        <v>6.9281246094690302E-2</v>
      </c>
      <c r="AK10" s="17">
        <v>8.7188970487795905E-2</v>
      </c>
      <c r="AL10" s="17">
        <v>7.8162533794473896E-2</v>
      </c>
      <c r="AM10" s="17">
        <v>6.3175110986692498E-2</v>
      </c>
      <c r="AN10" s="17">
        <v>0.105968887011563</v>
      </c>
      <c r="AO10" s="17">
        <v>4.9945985481695397E-2</v>
      </c>
      <c r="AP10" s="17">
        <v>6.5100113685081604E-2</v>
      </c>
      <c r="AQ10" s="17"/>
      <c r="AR10" s="17">
        <v>7.5168492267101206E-2</v>
      </c>
      <c r="AS10" s="17">
        <v>6.6649168200467707E-2</v>
      </c>
      <c r="AT10" s="17"/>
      <c r="AU10" s="17">
        <v>9.6646816082370399E-2</v>
      </c>
      <c r="AV10" s="17">
        <v>6.3427809049144898E-2</v>
      </c>
      <c r="AW10" s="17"/>
      <c r="AX10" s="17">
        <v>0.143196923543328</v>
      </c>
      <c r="AY10" s="17">
        <v>5.6211188697006899E-2</v>
      </c>
      <c r="AZ10" s="17"/>
      <c r="BA10" s="17">
        <v>8.9058883017571894E-2</v>
      </c>
      <c r="BB10" s="17">
        <v>6.6340882586145997E-2</v>
      </c>
      <c r="BC10" s="17">
        <v>5.76478308024575E-2</v>
      </c>
      <c r="BD10" s="17"/>
      <c r="BE10" s="17">
        <v>5.79301832437355E-2</v>
      </c>
      <c r="BF10" s="17">
        <v>8.3949630511178902E-2</v>
      </c>
      <c r="BG10" s="17">
        <v>0.14915051780359601</v>
      </c>
    </row>
    <row r="11" spans="2:59" x14ac:dyDescent="0.3">
      <c r="B11" s="18" t="s">
        <v>173</v>
      </c>
      <c r="C11" s="17">
        <v>0.15688347391188701</v>
      </c>
      <c r="D11" s="17">
        <v>0.13311815273960101</v>
      </c>
      <c r="E11" s="17">
        <v>0.18017159811712299</v>
      </c>
      <c r="F11" s="17"/>
      <c r="G11" s="17">
        <v>0.149883575315433</v>
      </c>
      <c r="H11" s="17">
        <v>0.127264193502895</v>
      </c>
      <c r="I11" s="17">
        <v>0.12710960280833</v>
      </c>
      <c r="J11" s="17">
        <v>0.22929656175781901</v>
      </c>
      <c r="K11" s="17"/>
      <c r="L11" s="17">
        <v>0.10558801805331</v>
      </c>
      <c r="M11" s="17">
        <v>0.17067947870986</v>
      </c>
      <c r="N11" s="17">
        <v>0.14353785695306601</v>
      </c>
      <c r="O11" s="17">
        <v>0.209917632218724</v>
      </c>
      <c r="P11" s="17"/>
      <c r="Q11" s="17">
        <v>0.152868221438205</v>
      </c>
      <c r="R11" s="17">
        <v>0.169257516665936</v>
      </c>
      <c r="S11" s="17">
        <v>0.152444081039324</v>
      </c>
      <c r="T11" s="17">
        <v>0.14264936109151399</v>
      </c>
      <c r="U11" s="17">
        <v>0.116830820887315</v>
      </c>
      <c r="V11" s="17">
        <v>0.19234097392982499</v>
      </c>
      <c r="W11" s="17">
        <v>0.15278482666424101</v>
      </c>
      <c r="X11" s="17">
        <v>0.14631363919478099</v>
      </c>
      <c r="Y11" s="17">
        <v>0.16971110361316799</v>
      </c>
      <c r="Z11" s="17"/>
      <c r="AA11" s="17">
        <v>0.30968449853142199</v>
      </c>
      <c r="AB11" s="17">
        <v>0.21319367752700499</v>
      </c>
      <c r="AC11" s="17">
        <v>0.24398750506911801</v>
      </c>
      <c r="AD11" s="17">
        <v>0.30442265461176099</v>
      </c>
      <c r="AE11" s="17">
        <v>0.161482934503868</v>
      </c>
      <c r="AF11" s="17">
        <v>0.161898696532283</v>
      </c>
      <c r="AG11" s="17">
        <v>0.165896473235324</v>
      </c>
      <c r="AH11" s="17">
        <v>0.1184809853646</v>
      </c>
      <c r="AI11" s="17">
        <v>0.16813423443008901</v>
      </c>
      <c r="AJ11" s="17">
        <v>0.17081283497451299</v>
      </c>
      <c r="AK11" s="17">
        <v>0.137143281263682</v>
      </c>
      <c r="AL11" s="17">
        <v>0.117389037937231</v>
      </c>
      <c r="AM11" s="17">
        <v>8.5506614398082506E-2</v>
      </c>
      <c r="AN11" s="17">
        <v>8.2923371035782595E-2</v>
      </c>
      <c r="AO11" s="17">
        <v>0.16396008487243099</v>
      </c>
      <c r="AP11" s="17">
        <v>8.9783460267405496E-2</v>
      </c>
      <c r="AQ11" s="17"/>
      <c r="AR11" s="17">
        <v>0.16241242456077901</v>
      </c>
      <c r="AS11" s="17">
        <v>0.136823181276269</v>
      </c>
      <c r="AT11" s="17"/>
      <c r="AU11" s="17">
        <v>0.159737158575852</v>
      </c>
      <c r="AV11" s="17">
        <v>0.14990276401132099</v>
      </c>
      <c r="AW11" s="17"/>
      <c r="AX11" s="17">
        <v>0.21383603176405699</v>
      </c>
      <c r="AY11" s="17">
        <v>0.14064102842739601</v>
      </c>
      <c r="AZ11" s="17"/>
      <c r="BA11" s="17">
        <v>0.13200067461339199</v>
      </c>
      <c r="BB11" s="17">
        <v>0.16257501363187299</v>
      </c>
      <c r="BC11" s="17">
        <v>0.19043311950513001</v>
      </c>
      <c r="BD11" s="17"/>
      <c r="BE11" s="17">
        <v>9.0347891708967398E-2</v>
      </c>
      <c r="BF11" s="17">
        <v>0.25944091375202699</v>
      </c>
      <c r="BG11" s="17">
        <v>0.32570785303870498</v>
      </c>
    </row>
    <row r="12" spans="2:59" x14ac:dyDescent="0.3">
      <c r="B12" s="18" t="s">
        <v>174</v>
      </c>
      <c r="C12" s="17">
        <v>0.40473755111334297</v>
      </c>
      <c r="D12" s="17">
        <v>0.40337356811021802</v>
      </c>
      <c r="E12" s="17">
        <v>0.40658045821639099</v>
      </c>
      <c r="F12" s="17"/>
      <c r="G12" s="17">
        <v>0.41081946543889197</v>
      </c>
      <c r="H12" s="17">
        <v>0.38031364430234699</v>
      </c>
      <c r="I12" s="17">
        <v>0.465401975286931</v>
      </c>
      <c r="J12" s="17">
        <v>0.35746441003760498</v>
      </c>
      <c r="K12" s="17"/>
      <c r="L12" s="17">
        <v>0.41346273664399102</v>
      </c>
      <c r="M12" s="17">
        <v>0.388852593930613</v>
      </c>
      <c r="N12" s="17">
        <v>0.450778815281282</v>
      </c>
      <c r="O12" s="17">
        <v>0.37211354930141999</v>
      </c>
      <c r="P12" s="17"/>
      <c r="Q12" s="17">
        <v>0.350671909157102</v>
      </c>
      <c r="R12" s="17">
        <v>0.418582701329763</v>
      </c>
      <c r="S12" s="17">
        <v>0.42550606222127102</v>
      </c>
      <c r="T12" s="17">
        <v>0.43237127267644199</v>
      </c>
      <c r="U12" s="17">
        <v>0.49872657109719298</v>
      </c>
      <c r="V12" s="17">
        <v>0.37474256902598602</v>
      </c>
      <c r="W12" s="17">
        <v>0.39345177030571099</v>
      </c>
      <c r="X12" s="17">
        <v>0.42472895110175601</v>
      </c>
      <c r="Y12" s="17">
        <v>0.37366503291386999</v>
      </c>
      <c r="Z12" s="17"/>
      <c r="AA12" s="17">
        <v>0.16322382632496299</v>
      </c>
      <c r="AB12" s="17">
        <v>0.44069598595036702</v>
      </c>
      <c r="AC12" s="17">
        <v>0.449549194420786</v>
      </c>
      <c r="AD12" s="17">
        <v>0.35635233148457202</v>
      </c>
      <c r="AE12" s="17">
        <v>0.44175207797826899</v>
      </c>
      <c r="AF12" s="17">
        <v>0.434731913932281</v>
      </c>
      <c r="AG12" s="17">
        <v>0.46549625270762901</v>
      </c>
      <c r="AH12" s="17">
        <v>0.429068738025913</v>
      </c>
      <c r="AI12" s="17">
        <v>0.41416673189058401</v>
      </c>
      <c r="AJ12" s="17">
        <v>0.41073273505796998</v>
      </c>
      <c r="AK12" s="17">
        <v>0.32916661005571601</v>
      </c>
      <c r="AL12" s="17">
        <v>0.40642263795141897</v>
      </c>
      <c r="AM12" s="17">
        <v>0.42705814444522899</v>
      </c>
      <c r="AN12" s="17">
        <v>0.335087577475705</v>
      </c>
      <c r="AO12" s="17">
        <v>0.38911642989780798</v>
      </c>
      <c r="AP12" s="17">
        <v>0.35558206281918597</v>
      </c>
      <c r="AQ12" s="17"/>
      <c r="AR12" s="17">
        <v>0.414632914107115</v>
      </c>
      <c r="AS12" s="17">
        <v>0.368834919674493</v>
      </c>
      <c r="AT12" s="17"/>
      <c r="AU12" s="17">
        <v>0.37086701483491402</v>
      </c>
      <c r="AV12" s="17">
        <v>0.42429063141485002</v>
      </c>
      <c r="AW12" s="17"/>
      <c r="AX12" s="17">
        <v>0.35429026430409399</v>
      </c>
      <c r="AY12" s="17">
        <v>0.41681604555901602</v>
      </c>
      <c r="AZ12" s="17"/>
      <c r="BA12" s="17">
        <v>0.34663196393842</v>
      </c>
      <c r="BB12" s="17">
        <v>0.43042067398737499</v>
      </c>
      <c r="BC12" s="17">
        <v>0.46285659988972799</v>
      </c>
      <c r="BD12" s="17"/>
      <c r="BE12" s="17">
        <v>0.37546489096628699</v>
      </c>
      <c r="BF12" s="17">
        <v>0.49860181851747198</v>
      </c>
      <c r="BG12" s="17">
        <v>0.34238004409651601</v>
      </c>
    </row>
    <row r="13" spans="2:59" x14ac:dyDescent="0.3">
      <c r="B13" s="18" t="s">
        <v>175</v>
      </c>
      <c r="C13" s="17">
        <v>0.32616219500918398</v>
      </c>
      <c r="D13" s="17">
        <v>0.34207113715837201</v>
      </c>
      <c r="E13" s="17">
        <v>0.31077660529895301</v>
      </c>
      <c r="F13" s="17"/>
      <c r="G13" s="17">
        <v>0.361527158802115</v>
      </c>
      <c r="H13" s="17">
        <v>0.35323406048864803</v>
      </c>
      <c r="I13" s="17">
        <v>0.30217079163125199</v>
      </c>
      <c r="J13" s="17">
        <v>0.28754824892414099</v>
      </c>
      <c r="K13" s="17"/>
      <c r="L13" s="17">
        <v>0.37523208081200798</v>
      </c>
      <c r="M13" s="17">
        <v>0.34100811677842702</v>
      </c>
      <c r="N13" s="17">
        <v>0.27086929467085402</v>
      </c>
      <c r="O13" s="17">
        <v>0.30516486800501602</v>
      </c>
      <c r="P13" s="17"/>
      <c r="Q13" s="17">
        <v>0.35558999028320498</v>
      </c>
      <c r="R13" s="17">
        <v>0.297352951973683</v>
      </c>
      <c r="S13" s="17">
        <v>0.34305652390734698</v>
      </c>
      <c r="T13" s="17">
        <v>0.33102947555959999</v>
      </c>
      <c r="U13" s="17">
        <v>0.27886186524304502</v>
      </c>
      <c r="V13" s="17">
        <v>0.325888886537052</v>
      </c>
      <c r="W13" s="17">
        <v>0.33701283334825799</v>
      </c>
      <c r="X13" s="17">
        <v>0.34153475744554801</v>
      </c>
      <c r="Y13" s="17">
        <v>0.32710006773168399</v>
      </c>
      <c r="Z13" s="17"/>
      <c r="AA13" s="17">
        <v>0.21519633029291599</v>
      </c>
      <c r="AB13" s="17">
        <v>0.215082359706079</v>
      </c>
      <c r="AC13" s="17">
        <v>0.19197753036660201</v>
      </c>
      <c r="AD13" s="17">
        <v>0.22157297343738999</v>
      </c>
      <c r="AE13" s="17">
        <v>0.30175404145995499</v>
      </c>
      <c r="AF13" s="17">
        <v>0.280014555393099</v>
      </c>
      <c r="AG13" s="17">
        <v>0.24244911251295201</v>
      </c>
      <c r="AH13" s="17">
        <v>0.33339192771447201</v>
      </c>
      <c r="AI13" s="17">
        <v>0.34439579920992403</v>
      </c>
      <c r="AJ13" s="17">
        <v>0.29552712410507198</v>
      </c>
      <c r="AK13" s="17">
        <v>0.418569995417992</v>
      </c>
      <c r="AL13" s="17">
        <v>0.35191537564360598</v>
      </c>
      <c r="AM13" s="17">
        <v>0.38290655664267897</v>
      </c>
      <c r="AN13" s="17">
        <v>0.404667244276256</v>
      </c>
      <c r="AO13" s="17">
        <v>0.36754883061409999</v>
      </c>
      <c r="AP13" s="17">
        <v>0.455526684290252</v>
      </c>
      <c r="AQ13" s="17"/>
      <c r="AR13" s="17">
        <v>0.30896109943640898</v>
      </c>
      <c r="AS13" s="17">
        <v>0.38857168873695103</v>
      </c>
      <c r="AT13" s="17"/>
      <c r="AU13" s="17">
        <v>0.30406459096302502</v>
      </c>
      <c r="AV13" s="17">
        <v>0.33743988346394599</v>
      </c>
      <c r="AW13" s="17"/>
      <c r="AX13" s="17">
        <v>0.21608536010381099</v>
      </c>
      <c r="AY13" s="17">
        <v>0.35602937579088001</v>
      </c>
      <c r="AZ13" s="17"/>
      <c r="BA13" s="17">
        <v>0.38033122024409799</v>
      </c>
      <c r="BB13" s="17">
        <v>0.311155306233245</v>
      </c>
      <c r="BC13" s="17">
        <v>0.25739616710347701</v>
      </c>
      <c r="BD13" s="17"/>
      <c r="BE13" s="17">
        <v>0.43868253405847302</v>
      </c>
      <c r="BF13" s="17">
        <v>0.12772730561180901</v>
      </c>
      <c r="BG13" s="17">
        <v>0.11072666897521199</v>
      </c>
    </row>
    <row r="14" spans="2:59" x14ac:dyDescent="0.3">
      <c r="B14" s="18" t="s">
        <v>83</v>
      </c>
      <c r="C14" s="17">
        <v>1.2746337248399599E-2</v>
      </c>
      <c r="D14" s="17">
        <v>1.26014829514521E-2</v>
      </c>
      <c r="E14" s="17">
        <v>1.1944395079527E-2</v>
      </c>
      <c r="F14" s="17"/>
      <c r="G14" s="17">
        <v>1.39194579253876E-2</v>
      </c>
      <c r="H14" s="17">
        <v>6.7399688318636099E-3</v>
      </c>
      <c r="I14" s="17">
        <v>1.0328279774129199E-2</v>
      </c>
      <c r="J14" s="17">
        <v>2.0783126637300999E-2</v>
      </c>
      <c r="K14" s="17"/>
      <c r="L14" s="17">
        <v>1.1543531905457699E-2</v>
      </c>
      <c r="M14" s="17">
        <v>1.28817701439342E-2</v>
      </c>
      <c r="N14" s="17">
        <v>1.2354748119140601E-2</v>
      </c>
      <c r="O14" s="17">
        <v>1.4272473170770799E-2</v>
      </c>
      <c r="P14" s="17"/>
      <c r="Q14" s="17">
        <v>1.1981417083226101E-2</v>
      </c>
      <c r="R14" s="17">
        <v>1.5993076097831401E-2</v>
      </c>
      <c r="S14" s="17">
        <v>1.31046309618161E-2</v>
      </c>
      <c r="T14" s="17">
        <v>2.1185327094927899E-2</v>
      </c>
      <c r="U14" s="17">
        <v>6.3845711179881604E-3</v>
      </c>
      <c r="V14" s="17">
        <v>1.0075787686994001E-2</v>
      </c>
      <c r="W14" s="17">
        <v>2.4042366466450901E-2</v>
      </c>
      <c r="X14" s="17">
        <v>1.2854352174414E-2</v>
      </c>
      <c r="Y14" s="17">
        <v>0</v>
      </c>
      <c r="Z14" s="17"/>
      <c r="AA14" s="17">
        <v>0.15783924221516801</v>
      </c>
      <c r="AB14" s="17">
        <v>2.0648053949974699E-2</v>
      </c>
      <c r="AC14" s="17">
        <v>0</v>
      </c>
      <c r="AD14" s="17">
        <v>0</v>
      </c>
      <c r="AE14" s="17">
        <v>1.9617763602727201E-2</v>
      </c>
      <c r="AF14" s="17">
        <v>2.25333541008675E-2</v>
      </c>
      <c r="AG14" s="17">
        <v>2.37151679040104E-2</v>
      </c>
      <c r="AH14" s="17">
        <v>5.9167971748638496E-3</v>
      </c>
      <c r="AI14" s="17">
        <v>1.9782646583855002E-3</v>
      </c>
      <c r="AJ14" s="17">
        <v>1.9774240214616701E-2</v>
      </c>
      <c r="AK14" s="17">
        <v>9.6991136493040208E-3</v>
      </c>
      <c r="AL14" s="17">
        <v>8.5696033650256194E-3</v>
      </c>
      <c r="AM14" s="17">
        <v>1.8929473579073101E-2</v>
      </c>
      <c r="AN14" s="17">
        <v>2.0439679230965398E-2</v>
      </c>
      <c r="AO14" s="17">
        <v>0</v>
      </c>
      <c r="AP14" s="17">
        <v>5.4960320006660797E-3</v>
      </c>
      <c r="AQ14" s="17"/>
      <c r="AR14" s="17">
        <v>1.39493707572924E-2</v>
      </c>
      <c r="AS14" s="17">
        <v>8.3814575865267006E-3</v>
      </c>
      <c r="AT14" s="17"/>
      <c r="AU14" s="17">
        <v>1.5448393275512199E-2</v>
      </c>
      <c r="AV14" s="17">
        <v>1.17722606674724E-2</v>
      </c>
      <c r="AW14" s="17"/>
      <c r="AX14" s="17">
        <v>1.6063191571217501E-2</v>
      </c>
      <c r="AY14" s="17">
        <v>1.10813140889243E-2</v>
      </c>
      <c r="AZ14" s="17"/>
      <c r="BA14" s="17">
        <v>1.30399064988608E-2</v>
      </c>
      <c r="BB14" s="17">
        <v>1.06778735949305E-2</v>
      </c>
      <c r="BC14" s="17">
        <v>1.561677395931E-2</v>
      </c>
      <c r="BD14" s="17"/>
      <c r="BE14" s="17">
        <v>8.5270591454495604E-3</v>
      </c>
      <c r="BF14" s="17">
        <v>1.5385619008993301E-2</v>
      </c>
      <c r="BG14" s="17">
        <v>3.4284063445501299E-2</v>
      </c>
    </row>
    <row r="15" spans="2:59" x14ac:dyDescent="0.3">
      <c r="B15" s="18" t="s">
        <v>176</v>
      </c>
      <c r="C15" s="21">
        <v>9.9470442717185595E-2</v>
      </c>
      <c r="D15" s="21">
        <v>0.108835659040357</v>
      </c>
      <c r="E15" s="21">
        <v>9.0526943288004993E-2</v>
      </c>
      <c r="F15" s="21"/>
      <c r="G15" s="21">
        <v>6.3850342518173106E-2</v>
      </c>
      <c r="H15" s="21">
        <v>0.13244813287424601</v>
      </c>
      <c r="I15" s="21">
        <v>9.4989350499358804E-2</v>
      </c>
      <c r="J15" s="21">
        <v>0.104907652643133</v>
      </c>
      <c r="K15" s="21"/>
      <c r="L15" s="21">
        <v>9.4173632585234202E-2</v>
      </c>
      <c r="M15" s="21">
        <v>8.6578040437166201E-2</v>
      </c>
      <c r="N15" s="21">
        <v>0.122459284975657</v>
      </c>
      <c r="O15" s="21">
        <v>9.8531477304069096E-2</v>
      </c>
      <c r="P15" s="21"/>
      <c r="Q15" s="21">
        <v>0.12888846203826201</v>
      </c>
      <c r="R15" s="21">
        <v>9.88137539327857E-2</v>
      </c>
      <c r="S15" s="21">
        <v>6.5888701870241803E-2</v>
      </c>
      <c r="T15" s="21">
        <v>7.2764563577515401E-2</v>
      </c>
      <c r="U15" s="21">
        <v>9.9196171654458098E-2</v>
      </c>
      <c r="V15" s="21">
        <v>9.69517828201443E-2</v>
      </c>
      <c r="W15" s="21">
        <v>9.27082032153385E-2</v>
      </c>
      <c r="X15" s="21">
        <v>7.4568300083501904E-2</v>
      </c>
      <c r="Y15" s="21">
        <v>0.12952379574127801</v>
      </c>
      <c r="Z15" s="21"/>
      <c r="AA15" s="21">
        <v>0.15405610263553199</v>
      </c>
      <c r="AB15" s="21">
        <v>0.110379922866574</v>
      </c>
      <c r="AC15" s="21">
        <v>0.114485770143494</v>
      </c>
      <c r="AD15" s="21">
        <v>0.117652040466278</v>
      </c>
      <c r="AE15" s="21">
        <v>7.5393182455180993E-2</v>
      </c>
      <c r="AF15" s="21">
        <v>0.10082148004147</v>
      </c>
      <c r="AG15" s="21">
        <v>0.102442993640084</v>
      </c>
      <c r="AH15" s="21">
        <v>0.113141551720151</v>
      </c>
      <c r="AI15" s="21">
        <v>7.1324969811017602E-2</v>
      </c>
      <c r="AJ15" s="21">
        <v>0.103153065647828</v>
      </c>
      <c r="AK15" s="21">
        <v>0.105420999613306</v>
      </c>
      <c r="AL15" s="21">
        <v>0.115703345102719</v>
      </c>
      <c r="AM15" s="21">
        <v>8.5599210934935901E-2</v>
      </c>
      <c r="AN15" s="21">
        <v>0.156882127981291</v>
      </c>
      <c r="AO15" s="21">
        <v>7.93746546156609E-2</v>
      </c>
      <c r="AP15" s="21">
        <v>9.36117606224907E-2</v>
      </c>
      <c r="AQ15" s="21"/>
      <c r="AR15" s="21">
        <v>0.100044191138405</v>
      </c>
      <c r="AS15" s="21">
        <v>9.7388752725760405E-2</v>
      </c>
      <c r="AT15" s="21"/>
      <c r="AU15" s="21">
        <v>0.14988284235069699</v>
      </c>
      <c r="AV15" s="21">
        <v>7.6594460442410306E-2</v>
      </c>
      <c r="AW15" s="21"/>
      <c r="AX15" s="21">
        <v>0.199725152256821</v>
      </c>
      <c r="AY15" s="21">
        <v>7.5432236133783206E-2</v>
      </c>
      <c r="AZ15" s="21"/>
      <c r="BA15" s="21">
        <v>0.127996234705229</v>
      </c>
      <c r="BB15" s="21">
        <v>8.5171132552575898E-2</v>
      </c>
      <c r="BC15" s="21">
        <v>7.3697339542355203E-2</v>
      </c>
      <c r="BD15" s="21"/>
      <c r="BE15" s="21">
        <v>8.6977624120823605E-2</v>
      </c>
      <c r="BF15" s="21">
        <v>9.8844343109698404E-2</v>
      </c>
      <c r="BG15" s="21">
        <v>0.18690137044406499</v>
      </c>
    </row>
    <row r="16" spans="2:59" x14ac:dyDescent="0.3">
      <c r="B16" s="18" t="s">
        <v>177</v>
      </c>
      <c r="C16" s="21">
        <v>0.73089974612252795</v>
      </c>
      <c r="D16" s="21">
        <v>0.74544470526858997</v>
      </c>
      <c r="E16" s="21">
        <v>0.71735706351534501</v>
      </c>
      <c r="F16" s="21"/>
      <c r="G16" s="21">
        <v>0.77234662424100697</v>
      </c>
      <c r="H16" s="21">
        <v>0.73354770479099496</v>
      </c>
      <c r="I16" s="21">
        <v>0.76757276691818199</v>
      </c>
      <c r="J16" s="21">
        <v>0.64501265896174598</v>
      </c>
      <c r="K16" s="21"/>
      <c r="L16" s="21">
        <v>0.78869481745599801</v>
      </c>
      <c r="M16" s="21">
        <v>0.72986071070903902</v>
      </c>
      <c r="N16" s="21">
        <v>0.72164810995213702</v>
      </c>
      <c r="O16" s="21">
        <v>0.67727841730643601</v>
      </c>
      <c r="P16" s="21"/>
      <c r="Q16" s="21">
        <v>0.70626189944030604</v>
      </c>
      <c r="R16" s="21">
        <v>0.71593565330344699</v>
      </c>
      <c r="S16" s="21">
        <v>0.76856258612861905</v>
      </c>
      <c r="T16" s="21">
        <v>0.76340074823604298</v>
      </c>
      <c r="U16" s="21">
        <v>0.777588436340239</v>
      </c>
      <c r="V16" s="21">
        <v>0.70063145556303696</v>
      </c>
      <c r="W16" s="21">
        <v>0.73046460365396904</v>
      </c>
      <c r="X16" s="21">
        <v>0.76626370854730297</v>
      </c>
      <c r="Y16" s="21">
        <v>0.70076510064555397</v>
      </c>
      <c r="Z16" s="21"/>
      <c r="AA16" s="21">
        <v>0.37842015661787898</v>
      </c>
      <c r="AB16" s="21">
        <v>0.65577834565644599</v>
      </c>
      <c r="AC16" s="21">
        <v>0.64152672478738804</v>
      </c>
      <c r="AD16" s="21">
        <v>0.57792530492196104</v>
      </c>
      <c r="AE16" s="21">
        <v>0.74350611943822398</v>
      </c>
      <c r="AF16" s="21">
        <v>0.71474646932538</v>
      </c>
      <c r="AG16" s="21">
        <v>0.70794536522058105</v>
      </c>
      <c r="AH16" s="21">
        <v>0.76246066574038496</v>
      </c>
      <c r="AI16" s="21">
        <v>0.75856253110050798</v>
      </c>
      <c r="AJ16" s="21">
        <v>0.70625985916304201</v>
      </c>
      <c r="AK16" s="21">
        <v>0.74773660547370802</v>
      </c>
      <c r="AL16" s="21">
        <v>0.75833801359502495</v>
      </c>
      <c r="AM16" s="21">
        <v>0.80996470108790897</v>
      </c>
      <c r="AN16" s="21">
        <v>0.73975482175196094</v>
      </c>
      <c r="AO16" s="21">
        <v>0.75666526051190797</v>
      </c>
      <c r="AP16" s="21">
        <v>0.81110874710943803</v>
      </c>
      <c r="AQ16" s="21"/>
      <c r="AR16" s="21">
        <v>0.72359401354352404</v>
      </c>
      <c r="AS16" s="21">
        <v>0.75740660841144403</v>
      </c>
      <c r="AT16" s="21"/>
      <c r="AU16" s="21">
        <v>0.67493160579793798</v>
      </c>
      <c r="AV16" s="21">
        <v>0.76173051487879595</v>
      </c>
      <c r="AW16" s="21"/>
      <c r="AX16" s="21">
        <v>0.57037562440790501</v>
      </c>
      <c r="AY16" s="21">
        <v>0.77284542134989598</v>
      </c>
      <c r="AZ16" s="21"/>
      <c r="BA16" s="21">
        <v>0.72696318418251804</v>
      </c>
      <c r="BB16" s="21">
        <v>0.74157598022062099</v>
      </c>
      <c r="BC16" s="21">
        <v>0.72025276699320495</v>
      </c>
      <c r="BD16" s="21"/>
      <c r="BE16" s="21">
        <v>0.81414742502475901</v>
      </c>
      <c r="BF16" s="21">
        <v>0.62632912412928099</v>
      </c>
      <c r="BG16" s="21">
        <v>0.45310671307172801</v>
      </c>
    </row>
    <row r="17" spans="2:59" x14ac:dyDescent="0.3">
      <c r="B17" s="18" t="s">
        <v>178</v>
      </c>
      <c r="C17" s="22">
        <v>-0.63142930340534198</v>
      </c>
      <c r="D17" s="22">
        <v>-0.636609046228233</v>
      </c>
      <c r="E17" s="22">
        <v>-0.62683012022733997</v>
      </c>
      <c r="F17" s="22"/>
      <c r="G17" s="22">
        <v>-0.70849628172283396</v>
      </c>
      <c r="H17" s="22">
        <v>-0.60109957191674901</v>
      </c>
      <c r="I17" s="22">
        <v>-0.67258341641882302</v>
      </c>
      <c r="J17" s="22">
        <v>-0.54010500631861302</v>
      </c>
      <c r="K17" s="22"/>
      <c r="L17" s="22">
        <v>-0.69452118487076397</v>
      </c>
      <c r="M17" s="22">
        <v>-0.64328267027187302</v>
      </c>
      <c r="N17" s="22">
        <v>-0.59918882497647996</v>
      </c>
      <c r="O17" s="22">
        <v>-0.57874694000236704</v>
      </c>
      <c r="P17" s="22"/>
      <c r="Q17" s="22">
        <v>-0.57737343740204505</v>
      </c>
      <c r="R17" s="22">
        <v>-0.61712189937066098</v>
      </c>
      <c r="S17" s="22">
        <v>-0.70267388425837696</v>
      </c>
      <c r="T17" s="22">
        <v>-0.69063618465852705</v>
      </c>
      <c r="U17" s="22">
        <v>-0.67839226468577996</v>
      </c>
      <c r="V17" s="22">
        <v>-0.60367967274289303</v>
      </c>
      <c r="W17" s="22">
        <v>-0.63775640043863102</v>
      </c>
      <c r="X17" s="22">
        <v>-0.69169540846380195</v>
      </c>
      <c r="Y17" s="22">
        <v>-0.57124130490427605</v>
      </c>
      <c r="Z17" s="22"/>
      <c r="AA17" s="22">
        <v>-0.22436405398234699</v>
      </c>
      <c r="AB17" s="22">
        <v>-0.54539842278987205</v>
      </c>
      <c r="AC17" s="22">
        <v>-0.527040954643894</v>
      </c>
      <c r="AD17" s="22">
        <v>-0.46027326445568301</v>
      </c>
      <c r="AE17" s="22">
        <v>-0.66811293698304297</v>
      </c>
      <c r="AF17" s="22">
        <v>-0.61392498928391004</v>
      </c>
      <c r="AG17" s="22">
        <v>-0.60550237158049702</v>
      </c>
      <c r="AH17" s="22">
        <v>-0.64931911402023501</v>
      </c>
      <c r="AI17" s="22">
        <v>-0.68723756128948998</v>
      </c>
      <c r="AJ17" s="22">
        <v>-0.60310679351521301</v>
      </c>
      <c r="AK17" s="22">
        <v>-0.64231560586040204</v>
      </c>
      <c r="AL17" s="22">
        <v>-0.64263466849230599</v>
      </c>
      <c r="AM17" s="22">
        <v>-0.72436549015297302</v>
      </c>
      <c r="AN17" s="22">
        <v>-0.58287269377066997</v>
      </c>
      <c r="AO17" s="22">
        <v>-0.67729060589624701</v>
      </c>
      <c r="AP17" s="22">
        <v>-0.71749698648694704</v>
      </c>
      <c r="AQ17" s="22"/>
      <c r="AR17" s="22">
        <v>-0.62354982240512002</v>
      </c>
      <c r="AS17" s="22">
        <v>-0.66001785568568305</v>
      </c>
      <c r="AT17" s="22"/>
      <c r="AU17" s="22">
        <v>-0.52504876344724005</v>
      </c>
      <c r="AV17" s="22">
        <v>-0.68513605443638603</v>
      </c>
      <c r="AW17" s="22"/>
      <c r="AX17" s="22">
        <v>-0.37065047215108399</v>
      </c>
      <c r="AY17" s="22">
        <v>-0.69741318521611295</v>
      </c>
      <c r="AZ17" s="22"/>
      <c r="BA17" s="22">
        <v>-0.59896694947728801</v>
      </c>
      <c r="BB17" s="22">
        <v>-0.65640484766804497</v>
      </c>
      <c r="BC17" s="22">
        <v>-0.64655542745085004</v>
      </c>
      <c r="BD17" s="22"/>
      <c r="BE17" s="22">
        <v>-0.72716980090393601</v>
      </c>
      <c r="BF17" s="22">
        <v>-0.52748478101958296</v>
      </c>
      <c r="BG17" s="22">
        <v>-0.26620534262766299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224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0.102838208122553</v>
      </c>
      <c r="D9" s="17">
        <v>9.7049143862048104E-2</v>
      </c>
      <c r="E9" s="17">
        <v>0.108026092935518</v>
      </c>
      <c r="F9" s="17"/>
      <c r="G9" s="17">
        <v>8.7487285716053895E-2</v>
      </c>
      <c r="H9" s="17">
        <v>0.108465374403345</v>
      </c>
      <c r="I9" s="17">
        <v>0.103647426712171</v>
      </c>
      <c r="J9" s="17">
        <v>0.111905732535592</v>
      </c>
      <c r="K9" s="17"/>
      <c r="L9" s="17">
        <v>0.116547305353788</v>
      </c>
      <c r="M9" s="17">
        <v>0.100052990645326</v>
      </c>
      <c r="N9" s="17">
        <v>8.3174593264549304E-2</v>
      </c>
      <c r="O9" s="17">
        <v>0.108460514539932</v>
      </c>
      <c r="P9" s="17"/>
      <c r="Q9" s="17">
        <v>0.116164078391222</v>
      </c>
      <c r="R9" s="17">
        <v>9.2803801213138304E-2</v>
      </c>
      <c r="S9" s="17">
        <v>4.5665324910301702E-2</v>
      </c>
      <c r="T9" s="17">
        <v>0.11033709840409101</v>
      </c>
      <c r="U9" s="17">
        <v>7.4824412448550398E-2</v>
      </c>
      <c r="V9" s="17">
        <v>0.121670519238447</v>
      </c>
      <c r="W9" s="17">
        <v>7.4044322298749396E-2</v>
      </c>
      <c r="X9" s="17">
        <v>0.121776582719724</v>
      </c>
      <c r="Y9" s="17">
        <v>0.156247475941898</v>
      </c>
      <c r="Z9" s="17"/>
      <c r="AA9" s="17">
        <v>6.2483745519652599E-2</v>
      </c>
      <c r="AB9" s="17">
        <v>0.14848006723424001</v>
      </c>
      <c r="AC9" s="17">
        <v>0.15339414501419699</v>
      </c>
      <c r="AD9" s="17">
        <v>0.15660968557073701</v>
      </c>
      <c r="AE9" s="17">
        <v>9.0062982214159301E-2</v>
      </c>
      <c r="AF9" s="17">
        <v>0.13774098035062099</v>
      </c>
      <c r="AG9" s="17">
        <v>0.109955267297772</v>
      </c>
      <c r="AH9" s="17">
        <v>0.101375290030862</v>
      </c>
      <c r="AI9" s="17">
        <v>8.2904181280354997E-2</v>
      </c>
      <c r="AJ9" s="17">
        <v>9.6429022938584602E-2</v>
      </c>
      <c r="AK9" s="17">
        <v>8.0944930518804095E-2</v>
      </c>
      <c r="AL9" s="17">
        <v>0.113544171338783</v>
      </c>
      <c r="AM9" s="17">
        <v>8.6283306465011797E-2</v>
      </c>
      <c r="AN9" s="17">
        <v>4.3039517399807999E-2</v>
      </c>
      <c r="AO9" s="17">
        <v>0.109769725722712</v>
      </c>
      <c r="AP9" s="17">
        <v>8.8330610364336398E-2</v>
      </c>
      <c r="AQ9" s="17"/>
      <c r="AR9" s="17">
        <v>0.10803335731533301</v>
      </c>
      <c r="AS9" s="17">
        <v>8.3989023220937695E-2</v>
      </c>
      <c r="AT9" s="17"/>
      <c r="AU9" s="17">
        <v>0.131906004864138</v>
      </c>
      <c r="AV9" s="17">
        <v>8.7353573062916703E-2</v>
      </c>
      <c r="AW9" s="17"/>
      <c r="AX9" s="17">
        <v>0.20635075053280699</v>
      </c>
      <c r="AY9" s="17">
        <v>7.7746102107047396E-2</v>
      </c>
      <c r="AZ9" s="17"/>
      <c r="BA9" s="17">
        <v>0.10345503593389201</v>
      </c>
      <c r="BB9" s="17">
        <v>8.5294813904265895E-2</v>
      </c>
      <c r="BC9" s="17">
        <v>0.13040807887431399</v>
      </c>
      <c r="BD9" s="17"/>
      <c r="BE9" s="17">
        <v>5.9839664504277003E-2</v>
      </c>
      <c r="BF9" s="17">
        <v>9.9452956010127297E-2</v>
      </c>
      <c r="BG9" s="17">
        <v>0.40721194940069599</v>
      </c>
    </row>
    <row r="10" spans="2:59" x14ac:dyDescent="0.3">
      <c r="B10" s="18" t="s">
        <v>172</v>
      </c>
      <c r="C10" s="17">
        <v>0.25967420055289903</v>
      </c>
      <c r="D10" s="17">
        <v>0.22142195670807899</v>
      </c>
      <c r="E10" s="17">
        <v>0.29668740318767201</v>
      </c>
      <c r="F10" s="17"/>
      <c r="G10" s="17">
        <v>0.26240942896602398</v>
      </c>
      <c r="H10" s="17">
        <v>0.266536788346319</v>
      </c>
      <c r="I10" s="17">
        <v>0.25663480631316599</v>
      </c>
      <c r="J10" s="17">
        <v>0.25182146835339098</v>
      </c>
      <c r="K10" s="17"/>
      <c r="L10" s="17">
        <v>0.22442240493056601</v>
      </c>
      <c r="M10" s="17">
        <v>0.25970703179478799</v>
      </c>
      <c r="N10" s="17">
        <v>0.27507748172535301</v>
      </c>
      <c r="O10" s="17">
        <v>0.28460601837403798</v>
      </c>
      <c r="P10" s="17"/>
      <c r="Q10" s="17">
        <v>0.204315907840427</v>
      </c>
      <c r="R10" s="17">
        <v>0.26771463674527401</v>
      </c>
      <c r="S10" s="17">
        <v>0.31331459331697697</v>
      </c>
      <c r="T10" s="17">
        <v>0.23373852094733</v>
      </c>
      <c r="U10" s="17">
        <v>0.29565021223404298</v>
      </c>
      <c r="V10" s="17">
        <v>0.271199487832675</v>
      </c>
      <c r="W10" s="17">
        <v>0.27669009399202199</v>
      </c>
      <c r="X10" s="17">
        <v>0.27133461194979402</v>
      </c>
      <c r="Y10" s="17">
        <v>0.24703152779015</v>
      </c>
      <c r="Z10" s="17"/>
      <c r="AA10" s="17">
        <v>0.38152627798431499</v>
      </c>
      <c r="AB10" s="17">
        <v>0.20890154478530701</v>
      </c>
      <c r="AC10" s="17">
        <v>0.30176235426118703</v>
      </c>
      <c r="AD10" s="17">
        <v>0.256648641007448</v>
      </c>
      <c r="AE10" s="17">
        <v>0.31055156060328598</v>
      </c>
      <c r="AF10" s="17">
        <v>0.263843423188378</v>
      </c>
      <c r="AG10" s="17">
        <v>0.32766379342186702</v>
      </c>
      <c r="AH10" s="17">
        <v>0.20004839945104</v>
      </c>
      <c r="AI10" s="17">
        <v>0.19824031581739099</v>
      </c>
      <c r="AJ10" s="17">
        <v>0.295580419927858</v>
      </c>
      <c r="AK10" s="17">
        <v>0.277066376316221</v>
      </c>
      <c r="AL10" s="17">
        <v>0.204186206297923</v>
      </c>
      <c r="AM10" s="17">
        <v>0.25216607269012198</v>
      </c>
      <c r="AN10" s="17">
        <v>0.313578533239669</v>
      </c>
      <c r="AO10" s="17">
        <v>0.31612860181096403</v>
      </c>
      <c r="AP10" s="17">
        <v>0.17153923820428901</v>
      </c>
      <c r="AQ10" s="17"/>
      <c r="AR10" s="17">
        <v>0.273375282131468</v>
      </c>
      <c r="AS10" s="17">
        <v>0.20996355501734901</v>
      </c>
      <c r="AT10" s="17"/>
      <c r="AU10" s="17">
        <v>0.283395240362534</v>
      </c>
      <c r="AV10" s="17">
        <v>0.248957147902239</v>
      </c>
      <c r="AW10" s="17"/>
      <c r="AX10" s="17">
        <v>0.29852259971519701</v>
      </c>
      <c r="AY10" s="17">
        <v>0.24837036976205101</v>
      </c>
      <c r="AZ10" s="17"/>
      <c r="BA10" s="17">
        <v>0.24989917597467301</v>
      </c>
      <c r="BB10" s="17">
        <v>0.25992177724313997</v>
      </c>
      <c r="BC10" s="17">
        <v>0.27609895433309101</v>
      </c>
      <c r="BD10" s="17"/>
      <c r="BE10" s="17">
        <v>0.17602745620079599</v>
      </c>
      <c r="BF10" s="17">
        <v>0.39526596218482302</v>
      </c>
      <c r="BG10" s="17">
        <v>0.453249046617413</v>
      </c>
    </row>
    <row r="11" spans="2:59" x14ac:dyDescent="0.3">
      <c r="B11" s="18" t="s">
        <v>173</v>
      </c>
      <c r="C11" s="17">
        <v>0.21329613909027001</v>
      </c>
      <c r="D11" s="17">
        <v>0.20223444448351199</v>
      </c>
      <c r="E11" s="17">
        <v>0.22436063368492901</v>
      </c>
      <c r="F11" s="17"/>
      <c r="G11" s="17">
        <v>0.18502073076608599</v>
      </c>
      <c r="H11" s="17">
        <v>0.20828255816492999</v>
      </c>
      <c r="I11" s="17">
        <v>0.20926214426909601</v>
      </c>
      <c r="J11" s="17">
        <v>0.25278819246311102</v>
      </c>
      <c r="K11" s="17"/>
      <c r="L11" s="17">
        <v>0.18063111193880699</v>
      </c>
      <c r="M11" s="17">
        <v>0.185184523210979</v>
      </c>
      <c r="N11" s="17">
        <v>0.26854098063055398</v>
      </c>
      <c r="O11" s="17">
        <v>0.22750002736498201</v>
      </c>
      <c r="P11" s="17"/>
      <c r="Q11" s="17">
        <v>0.21531767538545399</v>
      </c>
      <c r="R11" s="17">
        <v>0.246733346102506</v>
      </c>
      <c r="S11" s="17">
        <v>0.201368014634078</v>
      </c>
      <c r="T11" s="17">
        <v>0.21969822627167401</v>
      </c>
      <c r="U11" s="17">
        <v>0.25061339221092099</v>
      </c>
      <c r="V11" s="17">
        <v>0.189602768579551</v>
      </c>
      <c r="W11" s="17">
        <v>0.21125875198414101</v>
      </c>
      <c r="X11" s="17">
        <v>0.18833575067034999</v>
      </c>
      <c r="Y11" s="17">
        <v>0.176978027607432</v>
      </c>
      <c r="Z11" s="17"/>
      <c r="AA11" s="17">
        <v>0.22622344735764199</v>
      </c>
      <c r="AB11" s="17">
        <v>0.329543953339689</v>
      </c>
      <c r="AC11" s="17">
        <v>0.266027046027495</v>
      </c>
      <c r="AD11" s="17">
        <v>0.26511272987564699</v>
      </c>
      <c r="AE11" s="17">
        <v>0.23659909154432299</v>
      </c>
      <c r="AF11" s="17">
        <v>0.20260833122125199</v>
      </c>
      <c r="AG11" s="17">
        <v>0.16897465767452799</v>
      </c>
      <c r="AH11" s="17">
        <v>0.21066652848367401</v>
      </c>
      <c r="AI11" s="17">
        <v>0.24723034485508499</v>
      </c>
      <c r="AJ11" s="17">
        <v>0.204919894990648</v>
      </c>
      <c r="AK11" s="17">
        <v>0.20890199778329099</v>
      </c>
      <c r="AL11" s="17">
        <v>0.191918847266842</v>
      </c>
      <c r="AM11" s="17">
        <v>0.21101326021785899</v>
      </c>
      <c r="AN11" s="17">
        <v>0.13512667467877501</v>
      </c>
      <c r="AO11" s="17">
        <v>0.18261362206071</v>
      </c>
      <c r="AP11" s="17">
        <v>0.19127427457986401</v>
      </c>
      <c r="AQ11" s="17"/>
      <c r="AR11" s="17">
        <v>0.21547625346128299</v>
      </c>
      <c r="AS11" s="17">
        <v>0.205386187448649</v>
      </c>
      <c r="AT11" s="17"/>
      <c r="AU11" s="17">
        <v>0.199792666942018</v>
      </c>
      <c r="AV11" s="17">
        <v>0.219286557141364</v>
      </c>
      <c r="AW11" s="17"/>
      <c r="AX11" s="17">
        <v>0.21288464441986499</v>
      </c>
      <c r="AY11" s="17">
        <v>0.210514259940555</v>
      </c>
      <c r="AZ11" s="17"/>
      <c r="BA11" s="17">
        <v>0.17950332544272901</v>
      </c>
      <c r="BB11" s="17">
        <v>0.24548222101108599</v>
      </c>
      <c r="BC11" s="17">
        <v>0.21894479584548099</v>
      </c>
      <c r="BD11" s="17"/>
      <c r="BE11" s="17">
        <v>0.19750720884254999</v>
      </c>
      <c r="BF11" s="17">
        <v>0.30408332536765698</v>
      </c>
      <c r="BG11" s="17">
        <v>6.7092362844028905E-2</v>
      </c>
    </row>
    <row r="12" spans="2:59" x14ac:dyDescent="0.3">
      <c r="B12" s="18" t="s">
        <v>174</v>
      </c>
      <c r="C12" s="17">
        <v>0.26907862344467698</v>
      </c>
      <c r="D12" s="17">
        <v>0.29374421224959801</v>
      </c>
      <c r="E12" s="17">
        <v>0.245552106520563</v>
      </c>
      <c r="F12" s="17"/>
      <c r="G12" s="17">
        <v>0.28912813027314699</v>
      </c>
      <c r="H12" s="17">
        <v>0.264739511751787</v>
      </c>
      <c r="I12" s="17">
        <v>0.28513242738707201</v>
      </c>
      <c r="J12" s="17">
        <v>0.23642454431743501</v>
      </c>
      <c r="K12" s="17"/>
      <c r="L12" s="17">
        <v>0.30827414719555402</v>
      </c>
      <c r="M12" s="17">
        <v>0.28525504274103097</v>
      </c>
      <c r="N12" s="17">
        <v>0.249133334783779</v>
      </c>
      <c r="O12" s="17">
        <v>0.22812473688009599</v>
      </c>
      <c r="P12" s="17"/>
      <c r="Q12" s="17">
        <v>0.28247352150753202</v>
      </c>
      <c r="R12" s="17">
        <v>0.26387019428694602</v>
      </c>
      <c r="S12" s="17">
        <v>0.25963644380220402</v>
      </c>
      <c r="T12" s="17">
        <v>0.33311943830188501</v>
      </c>
      <c r="U12" s="17">
        <v>0.29078409905342401</v>
      </c>
      <c r="V12" s="17">
        <v>0.25650879038771202</v>
      </c>
      <c r="W12" s="17">
        <v>0.243692199938532</v>
      </c>
      <c r="X12" s="17">
        <v>0.28007202583812002</v>
      </c>
      <c r="Y12" s="17">
        <v>0.22207226799062901</v>
      </c>
      <c r="Z12" s="17"/>
      <c r="AA12" s="17">
        <v>0.105949714075552</v>
      </c>
      <c r="AB12" s="17">
        <v>0.172883945043349</v>
      </c>
      <c r="AC12" s="17">
        <v>0.14731347305272499</v>
      </c>
      <c r="AD12" s="17">
        <v>0.21437258706529699</v>
      </c>
      <c r="AE12" s="17">
        <v>0.247218261153762</v>
      </c>
      <c r="AF12" s="17">
        <v>0.256573262519317</v>
      </c>
      <c r="AG12" s="17">
        <v>0.276226076116936</v>
      </c>
      <c r="AH12" s="17">
        <v>0.29908091125262198</v>
      </c>
      <c r="AI12" s="17">
        <v>0.337272451228739</v>
      </c>
      <c r="AJ12" s="17">
        <v>0.20286104205223199</v>
      </c>
      <c r="AK12" s="17">
        <v>0.28594522151843399</v>
      </c>
      <c r="AL12" s="17">
        <v>0.32366522975260797</v>
      </c>
      <c r="AM12" s="17">
        <v>0.31982328632686102</v>
      </c>
      <c r="AN12" s="17">
        <v>0.190080485120662</v>
      </c>
      <c r="AO12" s="17">
        <v>0.252961243652849</v>
      </c>
      <c r="AP12" s="17">
        <v>0.344017403478729</v>
      </c>
      <c r="AQ12" s="17"/>
      <c r="AR12" s="17">
        <v>0.25736285520270102</v>
      </c>
      <c r="AS12" s="17">
        <v>0.31158609987372499</v>
      </c>
      <c r="AT12" s="17"/>
      <c r="AU12" s="17">
        <v>0.24549951308046</v>
      </c>
      <c r="AV12" s="17">
        <v>0.28180702248772099</v>
      </c>
      <c r="AW12" s="17"/>
      <c r="AX12" s="17">
        <v>0.19426460864584699</v>
      </c>
      <c r="AY12" s="17">
        <v>0.290475170936563</v>
      </c>
      <c r="AZ12" s="17"/>
      <c r="BA12" s="17">
        <v>0.26606613820442798</v>
      </c>
      <c r="BB12" s="17">
        <v>0.29568122522531098</v>
      </c>
      <c r="BC12" s="17">
        <v>0.230848010363087</v>
      </c>
      <c r="BD12" s="17"/>
      <c r="BE12" s="17">
        <v>0.34197599022324898</v>
      </c>
      <c r="BF12" s="17">
        <v>0.16982624405531399</v>
      </c>
      <c r="BG12" s="17">
        <v>4.7360666242158497E-2</v>
      </c>
    </row>
    <row r="13" spans="2:59" x14ac:dyDescent="0.3">
      <c r="B13" s="18" t="s">
        <v>175</v>
      </c>
      <c r="C13" s="17">
        <v>0.143433754725725</v>
      </c>
      <c r="D13" s="17">
        <v>0.173838560608852</v>
      </c>
      <c r="E13" s="17">
        <v>0.11368052746738699</v>
      </c>
      <c r="F13" s="17"/>
      <c r="G13" s="17">
        <v>0.15934378260694901</v>
      </c>
      <c r="H13" s="17">
        <v>0.142260506183022</v>
      </c>
      <c r="I13" s="17">
        <v>0.135854289549802</v>
      </c>
      <c r="J13" s="17">
        <v>0.13569907589910399</v>
      </c>
      <c r="K13" s="17"/>
      <c r="L13" s="17">
        <v>0.166334000255525</v>
      </c>
      <c r="M13" s="17">
        <v>0.16780606494332401</v>
      </c>
      <c r="N13" s="17">
        <v>0.109632544691213</v>
      </c>
      <c r="O13" s="17">
        <v>0.123480764378555</v>
      </c>
      <c r="P13" s="17"/>
      <c r="Q13" s="17">
        <v>0.174837440866531</v>
      </c>
      <c r="R13" s="17">
        <v>0.118134703843088</v>
      </c>
      <c r="S13" s="17">
        <v>0.15737913805127399</v>
      </c>
      <c r="T13" s="17">
        <v>9.7687641906323702E-2</v>
      </c>
      <c r="U13" s="17">
        <v>8.81278840530621E-2</v>
      </c>
      <c r="V13" s="17">
        <v>0.13353540308919301</v>
      </c>
      <c r="W13" s="17">
        <v>0.170173974329418</v>
      </c>
      <c r="X13" s="17">
        <v>0.13848102882201099</v>
      </c>
      <c r="Y13" s="17">
        <v>0.19126350087668401</v>
      </c>
      <c r="Z13" s="17"/>
      <c r="AA13" s="17">
        <v>6.5977572847670599E-2</v>
      </c>
      <c r="AB13" s="17">
        <v>0.122945875916928</v>
      </c>
      <c r="AC13" s="17">
        <v>0.107320236122231</v>
      </c>
      <c r="AD13" s="17">
        <v>9.1869145369424102E-2</v>
      </c>
      <c r="AE13" s="17">
        <v>9.3862355048385901E-2</v>
      </c>
      <c r="AF13" s="17">
        <v>0.126689367618604</v>
      </c>
      <c r="AG13" s="17">
        <v>9.9991200201805297E-2</v>
      </c>
      <c r="AH13" s="17">
        <v>0.173637083779248</v>
      </c>
      <c r="AI13" s="17">
        <v>0.13237444216004399</v>
      </c>
      <c r="AJ13" s="17">
        <v>0.18043537987606101</v>
      </c>
      <c r="AK13" s="17">
        <v>0.14071678015772701</v>
      </c>
      <c r="AL13" s="17">
        <v>0.166685545343843</v>
      </c>
      <c r="AM13" s="17">
        <v>0.120455031936355</v>
      </c>
      <c r="AN13" s="17">
        <v>0.306446627167898</v>
      </c>
      <c r="AO13" s="17">
        <v>0.13852680675276499</v>
      </c>
      <c r="AP13" s="17">
        <v>0.20483847337278099</v>
      </c>
      <c r="AQ13" s="17"/>
      <c r="AR13" s="17">
        <v>0.134047066860734</v>
      </c>
      <c r="AS13" s="17">
        <v>0.17749079690400599</v>
      </c>
      <c r="AT13" s="17"/>
      <c r="AU13" s="17">
        <v>0.12743174625981299</v>
      </c>
      <c r="AV13" s="17">
        <v>0.15080165703315801</v>
      </c>
      <c r="AW13" s="17"/>
      <c r="AX13" s="17">
        <v>7.3352054519030097E-2</v>
      </c>
      <c r="AY13" s="17">
        <v>0.161732417643902</v>
      </c>
      <c r="AZ13" s="17"/>
      <c r="BA13" s="17">
        <v>0.19375744778166101</v>
      </c>
      <c r="BB13" s="17">
        <v>0.107289299469554</v>
      </c>
      <c r="BC13" s="17">
        <v>0.115785603864463</v>
      </c>
      <c r="BD13" s="17"/>
      <c r="BE13" s="17">
        <v>0.214766523737807</v>
      </c>
      <c r="BF13" s="17">
        <v>2.0081464399124099E-2</v>
      </c>
      <c r="BG13" s="17">
        <v>0</v>
      </c>
    </row>
    <row r="14" spans="2:59" x14ac:dyDescent="0.3">
      <c r="B14" s="18" t="s">
        <v>83</v>
      </c>
      <c r="C14" s="17">
        <v>1.16790740638758E-2</v>
      </c>
      <c r="D14" s="17">
        <v>1.1711682087911001E-2</v>
      </c>
      <c r="E14" s="17">
        <v>1.1693236203931499E-2</v>
      </c>
      <c r="F14" s="17"/>
      <c r="G14" s="17">
        <v>1.66106416717396E-2</v>
      </c>
      <c r="H14" s="17">
        <v>9.7152611505963993E-3</v>
      </c>
      <c r="I14" s="17">
        <v>9.4689057686933205E-3</v>
      </c>
      <c r="J14" s="17">
        <v>1.13609864313662E-2</v>
      </c>
      <c r="K14" s="17"/>
      <c r="L14" s="17">
        <v>3.7910303257592298E-3</v>
      </c>
      <c r="M14" s="17">
        <v>1.9943466645523798E-3</v>
      </c>
      <c r="N14" s="17">
        <v>1.44410649045516E-2</v>
      </c>
      <c r="O14" s="17">
        <v>2.7827938462396101E-2</v>
      </c>
      <c r="P14" s="17"/>
      <c r="Q14" s="17">
        <v>6.8913760088333397E-3</v>
      </c>
      <c r="R14" s="17">
        <v>1.0743317809047701E-2</v>
      </c>
      <c r="S14" s="17">
        <v>2.2636485285164602E-2</v>
      </c>
      <c r="T14" s="17">
        <v>5.4190741686964998E-3</v>
      </c>
      <c r="U14" s="17">
        <v>0</v>
      </c>
      <c r="V14" s="17">
        <v>2.74830308724224E-2</v>
      </c>
      <c r="W14" s="17">
        <v>2.4140657457137098E-2</v>
      </c>
      <c r="X14" s="17">
        <v>0</v>
      </c>
      <c r="Y14" s="17">
        <v>6.4071997932073198E-3</v>
      </c>
      <c r="Z14" s="17"/>
      <c r="AA14" s="17">
        <v>0.15783924221516801</v>
      </c>
      <c r="AB14" s="17">
        <v>1.7244613680487401E-2</v>
      </c>
      <c r="AC14" s="17">
        <v>2.4182745522165101E-2</v>
      </c>
      <c r="AD14" s="17">
        <v>1.5387211111447001E-2</v>
      </c>
      <c r="AE14" s="17">
        <v>2.1705749436084099E-2</v>
      </c>
      <c r="AF14" s="17">
        <v>1.25446351018272E-2</v>
      </c>
      <c r="AG14" s="17">
        <v>1.7189005287091101E-2</v>
      </c>
      <c r="AH14" s="17">
        <v>1.5191787002553201E-2</v>
      </c>
      <c r="AI14" s="17">
        <v>1.9782646583855002E-3</v>
      </c>
      <c r="AJ14" s="17">
        <v>1.9774240214616701E-2</v>
      </c>
      <c r="AK14" s="17">
        <v>6.4246937055216398E-3</v>
      </c>
      <c r="AL14" s="17">
        <v>0</v>
      </c>
      <c r="AM14" s="17">
        <v>1.02590423637899E-2</v>
      </c>
      <c r="AN14" s="17">
        <v>1.1728162393188E-2</v>
      </c>
      <c r="AO14" s="17">
        <v>0</v>
      </c>
      <c r="AP14" s="17">
        <v>0</v>
      </c>
      <c r="AQ14" s="17"/>
      <c r="AR14" s="17">
        <v>1.170518502848E-2</v>
      </c>
      <c r="AS14" s="17">
        <v>1.15843375353333E-2</v>
      </c>
      <c r="AT14" s="17"/>
      <c r="AU14" s="17">
        <v>1.1974828491036701E-2</v>
      </c>
      <c r="AV14" s="17">
        <v>1.1794042372601E-2</v>
      </c>
      <c r="AW14" s="17"/>
      <c r="AX14" s="17">
        <v>1.46253421672548E-2</v>
      </c>
      <c r="AY14" s="17">
        <v>1.1161679609881601E-2</v>
      </c>
      <c r="AZ14" s="17"/>
      <c r="BA14" s="17">
        <v>7.3188766626170101E-3</v>
      </c>
      <c r="BB14" s="17">
        <v>6.3306631466421596E-3</v>
      </c>
      <c r="BC14" s="17">
        <v>2.7914556719563902E-2</v>
      </c>
      <c r="BD14" s="17"/>
      <c r="BE14" s="17">
        <v>9.8831564913215396E-3</v>
      </c>
      <c r="BF14" s="17">
        <v>1.1290047982954901E-2</v>
      </c>
      <c r="BG14" s="17">
        <v>2.5085974895703501E-2</v>
      </c>
    </row>
    <row r="15" spans="2:59" x14ac:dyDescent="0.3">
      <c r="B15" s="18" t="s">
        <v>176</v>
      </c>
      <c r="C15" s="21">
        <v>0.36251240867545198</v>
      </c>
      <c r="D15" s="21">
        <v>0.31847110057012701</v>
      </c>
      <c r="E15" s="21">
        <v>0.40471349612319002</v>
      </c>
      <c r="F15" s="21"/>
      <c r="G15" s="21">
        <v>0.349896714682078</v>
      </c>
      <c r="H15" s="21">
        <v>0.37500216274966502</v>
      </c>
      <c r="I15" s="21">
        <v>0.36028223302533702</v>
      </c>
      <c r="J15" s="21">
        <v>0.36372720088898303</v>
      </c>
      <c r="K15" s="21"/>
      <c r="L15" s="21">
        <v>0.34096971028435402</v>
      </c>
      <c r="M15" s="21">
        <v>0.35976002244011401</v>
      </c>
      <c r="N15" s="21">
        <v>0.35825207498990302</v>
      </c>
      <c r="O15" s="21">
        <v>0.39306653291396998</v>
      </c>
      <c r="P15" s="21"/>
      <c r="Q15" s="21">
        <v>0.32047998623164897</v>
      </c>
      <c r="R15" s="21">
        <v>0.36051843795841299</v>
      </c>
      <c r="S15" s="21">
        <v>0.35897991822727898</v>
      </c>
      <c r="T15" s="21">
        <v>0.344075619351421</v>
      </c>
      <c r="U15" s="21">
        <v>0.37047462468259301</v>
      </c>
      <c r="V15" s="21">
        <v>0.39287000707112202</v>
      </c>
      <c r="W15" s="21">
        <v>0.35073441629077201</v>
      </c>
      <c r="X15" s="21">
        <v>0.39311119466951799</v>
      </c>
      <c r="Y15" s="21">
        <v>0.403279003732047</v>
      </c>
      <c r="Z15" s="21"/>
      <c r="AA15" s="21">
        <v>0.44401002350396701</v>
      </c>
      <c r="AB15" s="21">
        <v>0.35738161201954699</v>
      </c>
      <c r="AC15" s="21">
        <v>0.45515649927538399</v>
      </c>
      <c r="AD15" s="21">
        <v>0.41325832657818501</v>
      </c>
      <c r="AE15" s="21">
        <v>0.40061454281744502</v>
      </c>
      <c r="AF15" s="21">
        <v>0.40158440353899899</v>
      </c>
      <c r="AG15" s="21">
        <v>0.43761906071963902</v>
      </c>
      <c r="AH15" s="21">
        <v>0.30142368948190201</v>
      </c>
      <c r="AI15" s="21">
        <v>0.28114449709774603</v>
      </c>
      <c r="AJ15" s="21">
        <v>0.39200944286644301</v>
      </c>
      <c r="AK15" s="21">
        <v>0.35801130683502502</v>
      </c>
      <c r="AL15" s="21">
        <v>0.31773037763670597</v>
      </c>
      <c r="AM15" s="21">
        <v>0.33844937915513401</v>
      </c>
      <c r="AN15" s="21">
        <v>0.35661805063947699</v>
      </c>
      <c r="AO15" s="21">
        <v>0.42589832753367601</v>
      </c>
      <c r="AP15" s="21">
        <v>0.25986984856862499</v>
      </c>
      <c r="AQ15" s="21"/>
      <c r="AR15" s="21">
        <v>0.38140863944680098</v>
      </c>
      <c r="AS15" s="21">
        <v>0.29395257823828602</v>
      </c>
      <c r="AT15" s="21"/>
      <c r="AU15" s="21">
        <v>0.415301245226672</v>
      </c>
      <c r="AV15" s="21">
        <v>0.33631072096515602</v>
      </c>
      <c r="AW15" s="21"/>
      <c r="AX15" s="21">
        <v>0.50487335024800295</v>
      </c>
      <c r="AY15" s="21">
        <v>0.32611647186909798</v>
      </c>
      <c r="AZ15" s="21"/>
      <c r="BA15" s="21">
        <v>0.35335421190856497</v>
      </c>
      <c r="BB15" s="21">
        <v>0.34521659114740599</v>
      </c>
      <c r="BC15" s="21">
        <v>0.406507033207405</v>
      </c>
      <c r="BD15" s="21"/>
      <c r="BE15" s="21">
        <v>0.23586712070507301</v>
      </c>
      <c r="BF15" s="21">
        <v>0.49471891819495101</v>
      </c>
      <c r="BG15" s="21">
        <v>0.86046099601810899</v>
      </c>
    </row>
    <row r="16" spans="2:59" x14ac:dyDescent="0.3">
      <c r="B16" s="18" t="s">
        <v>177</v>
      </c>
      <c r="C16" s="21">
        <v>0.41251237817040198</v>
      </c>
      <c r="D16" s="21">
        <v>0.46758277285845001</v>
      </c>
      <c r="E16" s="21">
        <v>0.35923263398795002</v>
      </c>
      <c r="F16" s="21"/>
      <c r="G16" s="21">
        <v>0.44847191288009602</v>
      </c>
      <c r="H16" s="21">
        <v>0.407000017934809</v>
      </c>
      <c r="I16" s="21">
        <v>0.42098671693687401</v>
      </c>
      <c r="J16" s="21">
        <v>0.372123620216539</v>
      </c>
      <c r="K16" s="21"/>
      <c r="L16" s="21">
        <v>0.47460814745107899</v>
      </c>
      <c r="M16" s="21">
        <v>0.45306110768435498</v>
      </c>
      <c r="N16" s="21">
        <v>0.358765879474992</v>
      </c>
      <c r="O16" s="21">
        <v>0.35160550125865198</v>
      </c>
      <c r="P16" s="21"/>
      <c r="Q16" s="21">
        <v>0.45731096237406299</v>
      </c>
      <c r="R16" s="21">
        <v>0.38200489813003402</v>
      </c>
      <c r="S16" s="21">
        <v>0.41701558185347798</v>
      </c>
      <c r="T16" s="21">
        <v>0.43080708020820901</v>
      </c>
      <c r="U16" s="21">
        <v>0.37891198310648599</v>
      </c>
      <c r="V16" s="21">
        <v>0.390044193476905</v>
      </c>
      <c r="W16" s="21">
        <v>0.41386617426795003</v>
      </c>
      <c r="X16" s="21">
        <v>0.41855305466013099</v>
      </c>
      <c r="Y16" s="21">
        <v>0.41333576886731299</v>
      </c>
      <c r="Z16" s="21"/>
      <c r="AA16" s="21">
        <v>0.17192728692322201</v>
      </c>
      <c r="AB16" s="21">
        <v>0.29582982096027699</v>
      </c>
      <c r="AC16" s="21">
        <v>0.25463370917495598</v>
      </c>
      <c r="AD16" s="21">
        <v>0.30624173243472103</v>
      </c>
      <c r="AE16" s="21">
        <v>0.34108061620214702</v>
      </c>
      <c r="AF16" s="21">
        <v>0.383262630137922</v>
      </c>
      <c r="AG16" s="21">
        <v>0.37621727631874102</v>
      </c>
      <c r="AH16" s="21">
        <v>0.47271799503187101</v>
      </c>
      <c r="AI16" s="21">
        <v>0.46964689338878302</v>
      </c>
      <c r="AJ16" s="21">
        <v>0.383296421928293</v>
      </c>
      <c r="AK16" s="21">
        <v>0.42666200167616097</v>
      </c>
      <c r="AL16" s="21">
        <v>0.49035077509645197</v>
      </c>
      <c r="AM16" s="21">
        <v>0.44027831826321701</v>
      </c>
      <c r="AN16" s="21">
        <v>0.49652711228856</v>
      </c>
      <c r="AO16" s="21">
        <v>0.39148805040561402</v>
      </c>
      <c r="AP16" s="21">
        <v>0.54885587685151105</v>
      </c>
      <c r="AQ16" s="21"/>
      <c r="AR16" s="21">
        <v>0.391409922063436</v>
      </c>
      <c r="AS16" s="21">
        <v>0.48907689677773097</v>
      </c>
      <c r="AT16" s="21"/>
      <c r="AU16" s="21">
        <v>0.37293125934027299</v>
      </c>
      <c r="AV16" s="21">
        <v>0.432608679520879</v>
      </c>
      <c r="AW16" s="21"/>
      <c r="AX16" s="21">
        <v>0.26761666316487698</v>
      </c>
      <c r="AY16" s="21">
        <v>0.452207588580466</v>
      </c>
      <c r="AZ16" s="21"/>
      <c r="BA16" s="21">
        <v>0.45982358598608902</v>
      </c>
      <c r="BB16" s="21">
        <v>0.402970524694865</v>
      </c>
      <c r="BC16" s="21">
        <v>0.34663361422755001</v>
      </c>
      <c r="BD16" s="21"/>
      <c r="BE16" s="21">
        <v>0.55674251396105601</v>
      </c>
      <c r="BF16" s="21">
        <v>0.189907708454438</v>
      </c>
      <c r="BG16" s="21">
        <v>4.7360666242158497E-2</v>
      </c>
    </row>
    <row r="17" spans="2:59" x14ac:dyDescent="0.3">
      <c r="B17" s="18" t="s">
        <v>178</v>
      </c>
      <c r="C17" s="22">
        <v>-4.99999694949506E-2</v>
      </c>
      <c r="D17" s="22">
        <v>-0.14911167228832301</v>
      </c>
      <c r="E17" s="22">
        <v>4.54808621352399E-2</v>
      </c>
      <c r="F17" s="22"/>
      <c r="G17" s="22">
        <v>-9.8575198198018799E-2</v>
      </c>
      <c r="H17" s="22">
        <v>-3.1997855185144301E-2</v>
      </c>
      <c r="I17" s="22">
        <v>-6.0704483911537203E-2</v>
      </c>
      <c r="J17" s="22">
        <v>-8.3964193275566906E-3</v>
      </c>
      <c r="K17" s="22"/>
      <c r="L17" s="22">
        <v>-0.13363843716672499</v>
      </c>
      <c r="M17" s="22">
        <v>-9.3301085244241605E-2</v>
      </c>
      <c r="N17" s="22">
        <v>-5.1380448508925303E-4</v>
      </c>
      <c r="O17" s="22">
        <v>4.1461031655318302E-2</v>
      </c>
      <c r="P17" s="22"/>
      <c r="Q17" s="22">
        <v>-0.13683097614241299</v>
      </c>
      <c r="R17" s="22">
        <v>-2.1486460171621501E-2</v>
      </c>
      <c r="S17" s="22">
        <v>-5.8035663626199101E-2</v>
      </c>
      <c r="T17" s="22">
        <v>-8.6731460856787901E-2</v>
      </c>
      <c r="U17" s="22">
        <v>-8.4373584238930394E-3</v>
      </c>
      <c r="V17" s="22">
        <v>2.8258135942166298E-3</v>
      </c>
      <c r="W17" s="22">
        <v>-6.3131757977178807E-2</v>
      </c>
      <c r="X17" s="22">
        <v>-2.5441859990612801E-2</v>
      </c>
      <c r="Y17" s="22">
        <v>-1.0056765135265801E-2</v>
      </c>
      <c r="Z17" s="22"/>
      <c r="AA17" s="22">
        <v>0.272082736580745</v>
      </c>
      <c r="AB17" s="22">
        <v>6.1551791059270201E-2</v>
      </c>
      <c r="AC17" s="22">
        <v>0.20052279010042801</v>
      </c>
      <c r="AD17" s="22">
        <v>0.107016594143464</v>
      </c>
      <c r="AE17" s="22">
        <v>5.9533926615297703E-2</v>
      </c>
      <c r="AF17" s="22">
        <v>1.8321773401077698E-2</v>
      </c>
      <c r="AG17" s="22">
        <v>6.1401784400898302E-2</v>
      </c>
      <c r="AH17" s="22">
        <v>-0.17129430554996899</v>
      </c>
      <c r="AI17" s="22">
        <v>-0.18850239629103699</v>
      </c>
      <c r="AJ17" s="22">
        <v>8.7130209381496796E-3</v>
      </c>
      <c r="AK17" s="22">
        <v>-6.8650694841136103E-2</v>
      </c>
      <c r="AL17" s="22">
        <v>-0.172620397459746</v>
      </c>
      <c r="AM17" s="22">
        <v>-0.10182893910808299</v>
      </c>
      <c r="AN17" s="22">
        <v>-0.13990906164908301</v>
      </c>
      <c r="AO17" s="22">
        <v>3.4410277128062099E-2</v>
      </c>
      <c r="AP17" s="22">
        <v>-0.288986028282885</v>
      </c>
      <c r="AQ17" s="22"/>
      <c r="AR17" s="22">
        <v>-1.0001282616634501E-2</v>
      </c>
      <c r="AS17" s="22">
        <v>-0.19512431853944501</v>
      </c>
      <c r="AT17" s="22"/>
      <c r="AU17" s="22">
        <v>4.2369985886398703E-2</v>
      </c>
      <c r="AV17" s="22">
        <v>-9.6297958555722804E-2</v>
      </c>
      <c r="AW17" s="22"/>
      <c r="AX17" s="22">
        <v>0.237256687083126</v>
      </c>
      <c r="AY17" s="22">
        <v>-0.126091116711368</v>
      </c>
      <c r="AZ17" s="22"/>
      <c r="BA17" s="22">
        <v>-0.10646937407752401</v>
      </c>
      <c r="BB17" s="22">
        <v>-5.77539335474586E-2</v>
      </c>
      <c r="BC17" s="22">
        <v>5.9873418979855E-2</v>
      </c>
      <c r="BD17" s="22"/>
      <c r="BE17" s="22">
        <v>-0.32087539325598202</v>
      </c>
      <c r="BF17" s="22">
        <v>0.30481120974051301</v>
      </c>
      <c r="BG17" s="22">
        <v>0.81310032977595104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225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6.9342986320091796E-2</v>
      </c>
      <c r="D9" s="17">
        <v>7.1536688778029697E-2</v>
      </c>
      <c r="E9" s="17">
        <v>6.7432120614499894E-2</v>
      </c>
      <c r="F9" s="17"/>
      <c r="G9" s="17">
        <v>4.3061036696163603E-2</v>
      </c>
      <c r="H9" s="17">
        <v>6.8536964275047907E-2</v>
      </c>
      <c r="I9" s="17">
        <v>7.2940736160155201E-2</v>
      </c>
      <c r="J9" s="17">
        <v>9.3016605560706206E-2</v>
      </c>
      <c r="K9" s="17"/>
      <c r="L9" s="17">
        <v>6.4578070506401103E-2</v>
      </c>
      <c r="M9" s="17">
        <v>5.7532995946178098E-2</v>
      </c>
      <c r="N9" s="17">
        <v>6.3532225164925599E-2</v>
      </c>
      <c r="O9" s="17">
        <v>9.1990491364559293E-2</v>
      </c>
      <c r="P9" s="17"/>
      <c r="Q9" s="17">
        <v>8.8828060814559906E-2</v>
      </c>
      <c r="R9" s="17">
        <v>5.0903720660325301E-2</v>
      </c>
      <c r="S9" s="17">
        <v>3.8173962334247302E-2</v>
      </c>
      <c r="T9" s="17">
        <v>5.7416666552624597E-2</v>
      </c>
      <c r="U9" s="17">
        <v>4.3239564720872301E-2</v>
      </c>
      <c r="V9" s="17">
        <v>6.3307835331298606E-2</v>
      </c>
      <c r="W9" s="17">
        <v>9.2773396714850506E-2</v>
      </c>
      <c r="X9" s="17">
        <v>9.3591575858543094E-2</v>
      </c>
      <c r="Y9" s="17">
        <v>9.7564579109429103E-2</v>
      </c>
      <c r="Z9" s="17"/>
      <c r="AA9" s="17">
        <v>6.90705876487578E-2</v>
      </c>
      <c r="AB9" s="17">
        <v>0.10790269494697299</v>
      </c>
      <c r="AC9" s="17">
        <v>8.2529483522798194E-2</v>
      </c>
      <c r="AD9" s="17">
        <v>0.119750691630215</v>
      </c>
      <c r="AE9" s="17">
        <v>6.36898492541563E-2</v>
      </c>
      <c r="AF9" s="17">
        <v>5.1436318381838403E-2</v>
      </c>
      <c r="AG9" s="17">
        <v>0.102460484763992</v>
      </c>
      <c r="AH9" s="17">
        <v>9.45628941347917E-2</v>
      </c>
      <c r="AI9" s="17">
        <v>6.4403862168975007E-2</v>
      </c>
      <c r="AJ9" s="17">
        <v>6.0267544215845098E-2</v>
      </c>
      <c r="AK9" s="17">
        <v>4.1044644188071501E-2</v>
      </c>
      <c r="AL9" s="17">
        <v>6.2665475268565904E-2</v>
      </c>
      <c r="AM9" s="17">
        <v>4.3343535212281202E-2</v>
      </c>
      <c r="AN9" s="17">
        <v>4.5930787287227999E-2</v>
      </c>
      <c r="AO9" s="17">
        <v>6.5452688757382402E-2</v>
      </c>
      <c r="AP9" s="17">
        <v>5.9754694590711498E-2</v>
      </c>
      <c r="AQ9" s="17"/>
      <c r="AR9" s="17">
        <v>6.9270147262261106E-2</v>
      </c>
      <c r="AS9" s="17">
        <v>6.96072630170958E-2</v>
      </c>
      <c r="AT9" s="17"/>
      <c r="AU9" s="17">
        <v>9.7424433464977298E-2</v>
      </c>
      <c r="AV9" s="17">
        <v>5.2738102497466202E-2</v>
      </c>
      <c r="AW9" s="17"/>
      <c r="AX9" s="17">
        <v>0.11535424795883201</v>
      </c>
      <c r="AY9" s="17">
        <v>5.6755614508464503E-2</v>
      </c>
      <c r="AZ9" s="17"/>
      <c r="BA9" s="17">
        <v>6.59144133578113E-2</v>
      </c>
      <c r="BB9" s="17">
        <v>6.19929358969133E-2</v>
      </c>
      <c r="BC9" s="17">
        <v>8.7241360568033E-2</v>
      </c>
      <c r="BD9" s="17"/>
      <c r="BE9" s="17">
        <v>5.5323678069742997E-2</v>
      </c>
      <c r="BF9" s="17">
        <v>6.9726596755318795E-2</v>
      </c>
      <c r="BG9" s="17">
        <v>0.16441229425158499</v>
      </c>
    </row>
    <row r="10" spans="2:59" x14ac:dyDescent="0.3">
      <c r="B10" s="18" t="s">
        <v>172</v>
      </c>
      <c r="C10" s="17">
        <v>0.25633149011610501</v>
      </c>
      <c r="D10" s="17">
        <v>0.23157942447018301</v>
      </c>
      <c r="E10" s="17">
        <v>0.28000398059993598</v>
      </c>
      <c r="F10" s="17"/>
      <c r="G10" s="17">
        <v>0.27448807454734803</v>
      </c>
      <c r="H10" s="17">
        <v>0.23479263595261601</v>
      </c>
      <c r="I10" s="17">
        <v>0.23851502297056501</v>
      </c>
      <c r="J10" s="17">
        <v>0.28261476802699298</v>
      </c>
      <c r="K10" s="17"/>
      <c r="L10" s="17">
        <v>0.22516868198331999</v>
      </c>
      <c r="M10" s="17">
        <v>0.27078752577665399</v>
      </c>
      <c r="N10" s="17">
        <v>0.27275292540110102</v>
      </c>
      <c r="O10" s="17">
        <v>0.26098143219703301</v>
      </c>
      <c r="P10" s="17"/>
      <c r="Q10" s="17">
        <v>0.21826129291024399</v>
      </c>
      <c r="R10" s="17">
        <v>0.25302641117248498</v>
      </c>
      <c r="S10" s="17">
        <v>0.26753568984463999</v>
      </c>
      <c r="T10" s="17">
        <v>0.25314827504104997</v>
      </c>
      <c r="U10" s="17">
        <v>0.25517179643065102</v>
      </c>
      <c r="V10" s="17">
        <v>0.22697325241798</v>
      </c>
      <c r="W10" s="17">
        <v>0.26666350878790401</v>
      </c>
      <c r="X10" s="17">
        <v>0.32224949971971301</v>
      </c>
      <c r="Y10" s="17">
        <v>0.29126631316537799</v>
      </c>
      <c r="Z10" s="17"/>
      <c r="AA10" s="17">
        <v>0.30485661935134201</v>
      </c>
      <c r="AB10" s="17">
        <v>0.20314587289505401</v>
      </c>
      <c r="AC10" s="17">
        <v>0.25325633207440101</v>
      </c>
      <c r="AD10" s="17">
        <v>0.280068778759754</v>
      </c>
      <c r="AE10" s="17">
        <v>0.26411689020136098</v>
      </c>
      <c r="AF10" s="17">
        <v>0.32526369481700401</v>
      </c>
      <c r="AG10" s="17">
        <v>0.30976638462495698</v>
      </c>
      <c r="AH10" s="17">
        <v>0.229773665163364</v>
      </c>
      <c r="AI10" s="17">
        <v>0.227106067964255</v>
      </c>
      <c r="AJ10" s="17">
        <v>0.31425605957000102</v>
      </c>
      <c r="AK10" s="17">
        <v>0.24319696023623599</v>
      </c>
      <c r="AL10" s="17">
        <v>0.256677541829544</v>
      </c>
      <c r="AM10" s="17">
        <v>0.271718882500317</v>
      </c>
      <c r="AN10" s="17">
        <v>0.23931473739841599</v>
      </c>
      <c r="AO10" s="17">
        <v>0.25757871590442799</v>
      </c>
      <c r="AP10" s="17">
        <v>0.15703177830961701</v>
      </c>
      <c r="AQ10" s="17"/>
      <c r="AR10" s="17">
        <v>0.26709434619953398</v>
      </c>
      <c r="AS10" s="17">
        <v>0.21728139610379699</v>
      </c>
      <c r="AT10" s="17"/>
      <c r="AU10" s="17">
        <v>0.25343699302762601</v>
      </c>
      <c r="AV10" s="17">
        <v>0.257479793279283</v>
      </c>
      <c r="AW10" s="17"/>
      <c r="AX10" s="17">
        <v>0.27974777661045602</v>
      </c>
      <c r="AY10" s="17">
        <v>0.25091152088258001</v>
      </c>
      <c r="AZ10" s="17"/>
      <c r="BA10" s="17">
        <v>0.25565984322653801</v>
      </c>
      <c r="BB10" s="17">
        <v>0.24325769132012801</v>
      </c>
      <c r="BC10" s="17">
        <v>0.27882498407367701</v>
      </c>
      <c r="BD10" s="17"/>
      <c r="BE10" s="17">
        <v>0.204734468099838</v>
      </c>
      <c r="BF10" s="17">
        <v>0.32614813558536399</v>
      </c>
      <c r="BG10" s="17">
        <v>0.41448235216899998</v>
      </c>
    </row>
    <row r="11" spans="2:59" x14ac:dyDescent="0.3">
      <c r="B11" s="18" t="s">
        <v>173</v>
      </c>
      <c r="C11" s="17">
        <v>0.252673910296006</v>
      </c>
      <c r="D11" s="17">
        <v>0.23882340113952899</v>
      </c>
      <c r="E11" s="17">
        <v>0.26749883726174101</v>
      </c>
      <c r="F11" s="17"/>
      <c r="G11" s="17">
        <v>0.22957303867596801</v>
      </c>
      <c r="H11" s="17">
        <v>0.26826168134386302</v>
      </c>
      <c r="I11" s="17">
        <v>0.23916403128986699</v>
      </c>
      <c r="J11" s="17">
        <v>0.27248308623603701</v>
      </c>
      <c r="K11" s="17"/>
      <c r="L11" s="17">
        <v>0.218556602897367</v>
      </c>
      <c r="M11" s="17">
        <v>0.23779464713367601</v>
      </c>
      <c r="N11" s="17">
        <v>0.25568523201436</v>
      </c>
      <c r="O11" s="17">
        <v>0.300752427542679</v>
      </c>
      <c r="P11" s="17"/>
      <c r="Q11" s="17">
        <v>0.185982125389164</v>
      </c>
      <c r="R11" s="17">
        <v>0.26928980411845599</v>
      </c>
      <c r="S11" s="17">
        <v>0.28264954048725999</v>
      </c>
      <c r="T11" s="17">
        <v>0.31034554379912099</v>
      </c>
      <c r="U11" s="17">
        <v>0.300973384793294</v>
      </c>
      <c r="V11" s="17">
        <v>0.27739818139542999</v>
      </c>
      <c r="W11" s="17">
        <v>0.24022842589185101</v>
      </c>
      <c r="X11" s="17">
        <v>0.23237321328885599</v>
      </c>
      <c r="Y11" s="17">
        <v>0.20711084713481701</v>
      </c>
      <c r="Z11" s="17"/>
      <c r="AA11" s="17">
        <v>0.29496846973718299</v>
      </c>
      <c r="AB11" s="17">
        <v>0.34349359231092402</v>
      </c>
      <c r="AC11" s="17">
        <v>0.31364346377046798</v>
      </c>
      <c r="AD11" s="17">
        <v>0.29860794295294901</v>
      </c>
      <c r="AE11" s="17">
        <v>0.29052385536957398</v>
      </c>
      <c r="AF11" s="17">
        <v>0.28765247188515602</v>
      </c>
      <c r="AG11" s="17">
        <v>0.195180292906424</v>
      </c>
      <c r="AH11" s="17">
        <v>0.25824310962318497</v>
      </c>
      <c r="AI11" s="17">
        <v>0.19194333831375701</v>
      </c>
      <c r="AJ11" s="17">
        <v>0.23344583980994699</v>
      </c>
      <c r="AK11" s="17">
        <v>0.21020254432278301</v>
      </c>
      <c r="AL11" s="17">
        <v>0.233081372404671</v>
      </c>
      <c r="AM11" s="17">
        <v>0.239094335533094</v>
      </c>
      <c r="AN11" s="17">
        <v>0.29711341799035001</v>
      </c>
      <c r="AO11" s="17">
        <v>0.244400021035204</v>
      </c>
      <c r="AP11" s="17">
        <v>0.224079597576052</v>
      </c>
      <c r="AQ11" s="17"/>
      <c r="AR11" s="17">
        <v>0.26705970432805098</v>
      </c>
      <c r="AS11" s="17">
        <v>0.20047897197865699</v>
      </c>
      <c r="AT11" s="17"/>
      <c r="AU11" s="17">
        <v>0.248570972641351</v>
      </c>
      <c r="AV11" s="17">
        <v>0.254972401216089</v>
      </c>
      <c r="AW11" s="17"/>
      <c r="AX11" s="17">
        <v>0.25782758877803202</v>
      </c>
      <c r="AY11" s="17">
        <v>0.25143108888371501</v>
      </c>
      <c r="AZ11" s="17"/>
      <c r="BA11" s="17">
        <v>0.21593749417576699</v>
      </c>
      <c r="BB11" s="17">
        <v>0.26490122084064399</v>
      </c>
      <c r="BC11" s="17">
        <v>0.29596415402845799</v>
      </c>
      <c r="BD11" s="17"/>
      <c r="BE11" s="17">
        <v>0.23918362337638799</v>
      </c>
      <c r="BF11" s="17">
        <v>0.29948948129486902</v>
      </c>
      <c r="BG11" s="17">
        <v>0.213962313164277</v>
      </c>
    </row>
    <row r="12" spans="2:59" x14ac:dyDescent="0.3">
      <c r="B12" s="18" t="s">
        <v>174</v>
      </c>
      <c r="C12" s="17">
        <v>0.31460965387573298</v>
      </c>
      <c r="D12" s="17">
        <v>0.34424732061435398</v>
      </c>
      <c r="E12" s="17">
        <v>0.28517037873849999</v>
      </c>
      <c r="F12" s="17"/>
      <c r="G12" s="17">
        <v>0.32102297265181801</v>
      </c>
      <c r="H12" s="17">
        <v>0.31228581657473897</v>
      </c>
      <c r="I12" s="17">
        <v>0.36258040235685401</v>
      </c>
      <c r="J12" s="17">
        <v>0.25905978244614702</v>
      </c>
      <c r="K12" s="17"/>
      <c r="L12" s="17">
        <v>0.36735080826727701</v>
      </c>
      <c r="M12" s="17">
        <v>0.306079187061229</v>
      </c>
      <c r="N12" s="17">
        <v>0.34153839388707102</v>
      </c>
      <c r="O12" s="17">
        <v>0.243541242092879</v>
      </c>
      <c r="P12" s="17"/>
      <c r="Q12" s="17">
        <v>0.36653593659660799</v>
      </c>
      <c r="R12" s="17">
        <v>0.31880637650781701</v>
      </c>
      <c r="S12" s="17">
        <v>0.32722042442879701</v>
      </c>
      <c r="T12" s="17">
        <v>0.2968353668682</v>
      </c>
      <c r="U12" s="17">
        <v>0.33441149346703702</v>
      </c>
      <c r="V12" s="17">
        <v>0.30957404562936203</v>
      </c>
      <c r="W12" s="17">
        <v>0.25067987823577897</v>
      </c>
      <c r="X12" s="17">
        <v>0.27201091434880897</v>
      </c>
      <c r="Y12" s="17">
        <v>0.30680393893421498</v>
      </c>
      <c r="Z12" s="17"/>
      <c r="AA12" s="17">
        <v>6.5580502593005394E-2</v>
      </c>
      <c r="AB12" s="17">
        <v>0.293800326584784</v>
      </c>
      <c r="AC12" s="17">
        <v>0.24229808283002899</v>
      </c>
      <c r="AD12" s="17">
        <v>0.225629796940269</v>
      </c>
      <c r="AE12" s="17">
        <v>0.31866017980825001</v>
      </c>
      <c r="AF12" s="17">
        <v>0.27390391754857402</v>
      </c>
      <c r="AG12" s="17">
        <v>0.27301763261082401</v>
      </c>
      <c r="AH12" s="17">
        <v>0.33243862839523602</v>
      </c>
      <c r="AI12" s="17">
        <v>0.40442176360793503</v>
      </c>
      <c r="AJ12" s="17">
        <v>0.32199616204390802</v>
      </c>
      <c r="AK12" s="17">
        <v>0.34722256821309799</v>
      </c>
      <c r="AL12" s="17">
        <v>0.301945370271827</v>
      </c>
      <c r="AM12" s="17">
        <v>0.319164327877898</v>
      </c>
      <c r="AN12" s="17">
        <v>0.29084948597193899</v>
      </c>
      <c r="AO12" s="17">
        <v>0.33880604272020898</v>
      </c>
      <c r="AP12" s="17">
        <v>0.39400242573773903</v>
      </c>
      <c r="AQ12" s="17"/>
      <c r="AR12" s="17">
        <v>0.30645919576983999</v>
      </c>
      <c r="AS12" s="17">
        <v>0.34418137283317102</v>
      </c>
      <c r="AT12" s="17"/>
      <c r="AU12" s="17">
        <v>0.29379924311977901</v>
      </c>
      <c r="AV12" s="17">
        <v>0.328049173661774</v>
      </c>
      <c r="AW12" s="17"/>
      <c r="AX12" s="17">
        <v>0.275623661500492</v>
      </c>
      <c r="AY12" s="17">
        <v>0.32445729215083802</v>
      </c>
      <c r="AZ12" s="17"/>
      <c r="BA12" s="17">
        <v>0.31353997106597598</v>
      </c>
      <c r="BB12" s="17">
        <v>0.34374519081776</v>
      </c>
      <c r="BC12" s="17">
        <v>0.26890039299571</v>
      </c>
      <c r="BD12" s="17"/>
      <c r="BE12" s="17">
        <v>0.36444602668781201</v>
      </c>
      <c r="BF12" s="17">
        <v>0.252093491210297</v>
      </c>
      <c r="BG12" s="17">
        <v>0.14806945191868801</v>
      </c>
    </row>
    <row r="13" spans="2:59" x14ac:dyDescent="0.3">
      <c r="B13" s="18" t="s">
        <v>175</v>
      </c>
      <c r="C13" s="17">
        <v>9.1297802480880305E-2</v>
      </c>
      <c r="D13" s="17">
        <v>9.6011869361208604E-2</v>
      </c>
      <c r="E13" s="17">
        <v>8.6960818491504402E-2</v>
      </c>
      <c r="F13" s="17"/>
      <c r="G13" s="17">
        <v>9.9113698996155297E-2</v>
      </c>
      <c r="H13" s="17">
        <v>0.111299771504804</v>
      </c>
      <c r="I13" s="17">
        <v>7.4638651001855502E-2</v>
      </c>
      <c r="J13" s="17">
        <v>7.8235910934292996E-2</v>
      </c>
      <c r="K13" s="17"/>
      <c r="L13" s="17">
        <v>0.115548266247814</v>
      </c>
      <c r="M13" s="17">
        <v>0.119288336778853</v>
      </c>
      <c r="N13" s="17">
        <v>4.1919377759752602E-2</v>
      </c>
      <c r="O13" s="17">
        <v>7.9737237298383501E-2</v>
      </c>
      <c r="P13" s="17"/>
      <c r="Q13" s="17">
        <v>0.12656974142173</v>
      </c>
      <c r="R13" s="17">
        <v>8.4057881970820605E-2</v>
      </c>
      <c r="S13" s="17">
        <v>7.13157519432399E-2</v>
      </c>
      <c r="T13" s="17">
        <v>6.0132960279513502E-2</v>
      </c>
      <c r="U13" s="17">
        <v>5.79156243589556E-2</v>
      </c>
      <c r="V13" s="17">
        <v>0.107590301242471</v>
      </c>
      <c r="W13" s="17">
        <v>0.123671990401944</v>
      </c>
      <c r="X13" s="17">
        <v>7.9774796784078603E-2</v>
      </c>
      <c r="Y13" s="17">
        <v>8.8782681317268297E-2</v>
      </c>
      <c r="Z13" s="17"/>
      <c r="AA13" s="17">
        <v>0.107684578454544</v>
      </c>
      <c r="AB13" s="17">
        <v>5.16575132622644E-2</v>
      </c>
      <c r="AC13" s="17">
        <v>0.10827263780230401</v>
      </c>
      <c r="AD13" s="17">
        <v>5.8157353420846401E-2</v>
      </c>
      <c r="AE13" s="17">
        <v>4.2979409724370497E-2</v>
      </c>
      <c r="AF13" s="17">
        <v>4.1669530823817198E-2</v>
      </c>
      <c r="AG13" s="17">
        <v>9.9270501452854806E-2</v>
      </c>
      <c r="AH13" s="17">
        <v>6.3512790584244999E-2</v>
      </c>
      <c r="AI13" s="17">
        <v>0.110146703286693</v>
      </c>
      <c r="AJ13" s="17">
        <v>3.8893353189604601E-2</v>
      </c>
      <c r="AK13" s="17">
        <v>0.137837710661805</v>
      </c>
      <c r="AL13" s="17">
        <v>0.12347933886475</v>
      </c>
      <c r="AM13" s="17">
        <v>0.11641987651261999</v>
      </c>
      <c r="AN13" s="17">
        <v>0.113781904653539</v>
      </c>
      <c r="AO13" s="17">
        <v>9.3762531582776198E-2</v>
      </c>
      <c r="AP13" s="17">
        <v>0.16513150378588001</v>
      </c>
      <c r="AQ13" s="17"/>
      <c r="AR13" s="17">
        <v>7.2531724167621103E-2</v>
      </c>
      <c r="AS13" s="17">
        <v>0.15938541014697499</v>
      </c>
      <c r="AT13" s="17"/>
      <c r="AU13" s="17">
        <v>9.1210141429392502E-2</v>
      </c>
      <c r="AV13" s="17">
        <v>9.0591205248696793E-2</v>
      </c>
      <c r="AW13" s="17"/>
      <c r="AX13" s="17">
        <v>4.8887983810303397E-2</v>
      </c>
      <c r="AY13" s="17">
        <v>0.102086508790242</v>
      </c>
      <c r="AZ13" s="17"/>
      <c r="BA13" s="17">
        <v>0.135559477482803</v>
      </c>
      <c r="BB13" s="17">
        <v>6.2276531529153099E-2</v>
      </c>
      <c r="BC13" s="17">
        <v>6.2460663979689302E-2</v>
      </c>
      <c r="BD13" s="17"/>
      <c r="BE13" s="17">
        <v>0.12426525587541599</v>
      </c>
      <c r="BF13" s="17">
        <v>3.6949718670460402E-2</v>
      </c>
      <c r="BG13" s="17">
        <v>1.75490298667874E-2</v>
      </c>
    </row>
    <row r="14" spans="2:59" x14ac:dyDescent="0.3">
      <c r="B14" s="18" t="s">
        <v>83</v>
      </c>
      <c r="C14" s="17">
        <v>1.5744156911183201E-2</v>
      </c>
      <c r="D14" s="17">
        <v>1.78012956366961E-2</v>
      </c>
      <c r="E14" s="17">
        <v>1.2933864293819699E-2</v>
      </c>
      <c r="F14" s="17"/>
      <c r="G14" s="17">
        <v>3.2741178432547202E-2</v>
      </c>
      <c r="H14" s="17">
        <v>4.8231303489291704E-3</v>
      </c>
      <c r="I14" s="17">
        <v>1.21611562207035E-2</v>
      </c>
      <c r="J14" s="17">
        <v>1.4589846795824301E-2</v>
      </c>
      <c r="K14" s="17"/>
      <c r="L14" s="17">
        <v>8.7975700978207196E-3</v>
      </c>
      <c r="M14" s="17">
        <v>8.5173073034092595E-3</v>
      </c>
      <c r="N14" s="17">
        <v>2.4571845772789501E-2</v>
      </c>
      <c r="O14" s="17">
        <v>2.2997169504466099E-2</v>
      </c>
      <c r="P14" s="17"/>
      <c r="Q14" s="17">
        <v>1.3822842867693899E-2</v>
      </c>
      <c r="R14" s="17">
        <v>2.3915805570096201E-2</v>
      </c>
      <c r="S14" s="17">
        <v>1.31046309618161E-2</v>
      </c>
      <c r="T14" s="17">
        <v>2.2121187459490699E-2</v>
      </c>
      <c r="U14" s="17">
        <v>8.2881362291907807E-3</v>
      </c>
      <c r="V14" s="17">
        <v>1.51563839834586E-2</v>
      </c>
      <c r="W14" s="17">
        <v>2.59827999676711E-2</v>
      </c>
      <c r="X14" s="17">
        <v>0</v>
      </c>
      <c r="Y14" s="17">
        <v>8.4716403388916204E-3</v>
      </c>
      <c r="Z14" s="17"/>
      <c r="AA14" s="17">
        <v>0.15783924221516801</v>
      </c>
      <c r="AB14" s="17">
        <v>0</v>
      </c>
      <c r="AC14" s="17">
        <v>0</v>
      </c>
      <c r="AD14" s="17">
        <v>1.7785436295966E-2</v>
      </c>
      <c r="AE14" s="17">
        <v>2.00298156422892E-2</v>
      </c>
      <c r="AF14" s="17">
        <v>2.0074066543609902E-2</v>
      </c>
      <c r="AG14" s="17">
        <v>2.0304703640947899E-2</v>
      </c>
      <c r="AH14" s="17">
        <v>2.14689120991782E-2</v>
      </c>
      <c r="AI14" s="17">
        <v>1.9782646583855002E-3</v>
      </c>
      <c r="AJ14" s="17">
        <v>3.1141041170693901E-2</v>
      </c>
      <c r="AK14" s="17">
        <v>2.04955723780057E-2</v>
      </c>
      <c r="AL14" s="17">
        <v>2.2150901360641E-2</v>
      </c>
      <c r="AM14" s="17">
        <v>1.02590423637899E-2</v>
      </c>
      <c r="AN14" s="17">
        <v>1.30096666985282E-2</v>
      </c>
      <c r="AO14" s="17">
        <v>0</v>
      </c>
      <c r="AP14" s="17">
        <v>0</v>
      </c>
      <c r="AQ14" s="17"/>
      <c r="AR14" s="17">
        <v>1.7584882272692798E-2</v>
      </c>
      <c r="AS14" s="17">
        <v>9.06558592030428E-3</v>
      </c>
      <c r="AT14" s="17"/>
      <c r="AU14" s="17">
        <v>1.55582163168739E-2</v>
      </c>
      <c r="AV14" s="17">
        <v>1.61693240966908E-2</v>
      </c>
      <c r="AW14" s="17"/>
      <c r="AX14" s="17">
        <v>2.2558741341884299E-2</v>
      </c>
      <c r="AY14" s="17">
        <v>1.4357974784159599E-2</v>
      </c>
      <c r="AZ14" s="17"/>
      <c r="BA14" s="17">
        <v>1.3388800691103301E-2</v>
      </c>
      <c r="BB14" s="17">
        <v>2.3826429595400999E-2</v>
      </c>
      <c r="BC14" s="17">
        <v>6.6084443544323296E-3</v>
      </c>
      <c r="BD14" s="17"/>
      <c r="BE14" s="17">
        <v>1.2046947890804099E-2</v>
      </c>
      <c r="BF14" s="17">
        <v>1.5592576483691299E-2</v>
      </c>
      <c r="BG14" s="17">
        <v>4.1524558629661999E-2</v>
      </c>
    </row>
    <row r="15" spans="2:59" x14ac:dyDescent="0.3">
      <c r="B15" s="18" t="s">
        <v>176</v>
      </c>
      <c r="C15" s="21">
        <v>0.32567447643619701</v>
      </c>
      <c r="D15" s="21">
        <v>0.30311611324821203</v>
      </c>
      <c r="E15" s="21">
        <v>0.34743610121443602</v>
      </c>
      <c r="F15" s="21"/>
      <c r="G15" s="21">
        <v>0.31754911124351198</v>
      </c>
      <c r="H15" s="21">
        <v>0.30332960022766398</v>
      </c>
      <c r="I15" s="21">
        <v>0.31145575913071999</v>
      </c>
      <c r="J15" s="21">
        <v>0.37563137358769899</v>
      </c>
      <c r="K15" s="21"/>
      <c r="L15" s="21">
        <v>0.28974675248972098</v>
      </c>
      <c r="M15" s="21">
        <v>0.32832052172283199</v>
      </c>
      <c r="N15" s="21">
        <v>0.33628515056602698</v>
      </c>
      <c r="O15" s="21">
        <v>0.35297192356159302</v>
      </c>
      <c r="P15" s="21"/>
      <c r="Q15" s="21">
        <v>0.307089353724804</v>
      </c>
      <c r="R15" s="21">
        <v>0.30393013183281098</v>
      </c>
      <c r="S15" s="21">
        <v>0.30570965217888701</v>
      </c>
      <c r="T15" s="21">
        <v>0.31056494159367498</v>
      </c>
      <c r="U15" s="21">
        <v>0.298411361151523</v>
      </c>
      <c r="V15" s="21">
        <v>0.29028108774927902</v>
      </c>
      <c r="W15" s="21">
        <v>0.35943690550275398</v>
      </c>
      <c r="X15" s="21">
        <v>0.415841075578256</v>
      </c>
      <c r="Y15" s="21">
        <v>0.38883089227480799</v>
      </c>
      <c r="Z15" s="21"/>
      <c r="AA15" s="21">
        <v>0.37392720700010001</v>
      </c>
      <c r="AB15" s="21">
        <v>0.311048567842027</v>
      </c>
      <c r="AC15" s="21">
        <v>0.335785815597199</v>
      </c>
      <c r="AD15" s="21">
        <v>0.39981947038996901</v>
      </c>
      <c r="AE15" s="21">
        <v>0.32780673945551703</v>
      </c>
      <c r="AF15" s="21">
        <v>0.376700013198843</v>
      </c>
      <c r="AG15" s="21">
        <v>0.41222686938894898</v>
      </c>
      <c r="AH15" s="21">
        <v>0.32433655929815602</v>
      </c>
      <c r="AI15" s="21">
        <v>0.29150993013323001</v>
      </c>
      <c r="AJ15" s="21">
        <v>0.37452360378584598</v>
      </c>
      <c r="AK15" s="21">
        <v>0.28424160442430801</v>
      </c>
      <c r="AL15" s="21">
        <v>0.31934301709811003</v>
      </c>
      <c r="AM15" s="21">
        <v>0.31506241771259802</v>
      </c>
      <c r="AN15" s="21">
        <v>0.28524552468564401</v>
      </c>
      <c r="AO15" s="21">
        <v>0.32303140466181102</v>
      </c>
      <c r="AP15" s="21">
        <v>0.21678647290032901</v>
      </c>
      <c r="AQ15" s="21"/>
      <c r="AR15" s="21">
        <v>0.33636449346179498</v>
      </c>
      <c r="AS15" s="21">
        <v>0.28688865912089301</v>
      </c>
      <c r="AT15" s="21"/>
      <c r="AU15" s="21">
        <v>0.35086142649260299</v>
      </c>
      <c r="AV15" s="21">
        <v>0.31021789577674902</v>
      </c>
      <c r="AW15" s="21"/>
      <c r="AX15" s="21">
        <v>0.395102024569289</v>
      </c>
      <c r="AY15" s="21">
        <v>0.30766713539104501</v>
      </c>
      <c r="AZ15" s="21"/>
      <c r="BA15" s="21">
        <v>0.32157425658434902</v>
      </c>
      <c r="BB15" s="21">
        <v>0.30525062721704199</v>
      </c>
      <c r="BC15" s="21">
        <v>0.36606634464171001</v>
      </c>
      <c r="BD15" s="21"/>
      <c r="BE15" s="21">
        <v>0.26005814616958101</v>
      </c>
      <c r="BF15" s="21">
        <v>0.39587473234068299</v>
      </c>
      <c r="BG15" s="21">
        <v>0.57889464642058497</v>
      </c>
    </row>
    <row r="16" spans="2:59" x14ac:dyDescent="0.3">
      <c r="B16" s="18" t="s">
        <v>177</v>
      </c>
      <c r="C16" s="21">
        <v>0.40590745635661302</v>
      </c>
      <c r="D16" s="21">
        <v>0.44025918997556301</v>
      </c>
      <c r="E16" s="21">
        <v>0.37213119723000398</v>
      </c>
      <c r="F16" s="21"/>
      <c r="G16" s="21">
        <v>0.42013667164797303</v>
      </c>
      <c r="H16" s="21">
        <v>0.423585588079543</v>
      </c>
      <c r="I16" s="21">
        <v>0.43721905335870997</v>
      </c>
      <c r="J16" s="21">
        <v>0.33729569338044002</v>
      </c>
      <c r="K16" s="21"/>
      <c r="L16" s="21">
        <v>0.48289907451509101</v>
      </c>
      <c r="M16" s="21">
        <v>0.42536752384008197</v>
      </c>
      <c r="N16" s="21">
        <v>0.38345777164682299</v>
      </c>
      <c r="O16" s="21">
        <v>0.32327847939126297</v>
      </c>
      <c r="P16" s="21"/>
      <c r="Q16" s="21">
        <v>0.49310567801833799</v>
      </c>
      <c r="R16" s="21">
        <v>0.40286425847863699</v>
      </c>
      <c r="S16" s="21">
        <v>0.39853617637203698</v>
      </c>
      <c r="T16" s="21">
        <v>0.35696832714771298</v>
      </c>
      <c r="U16" s="21">
        <v>0.392327117825992</v>
      </c>
      <c r="V16" s="21">
        <v>0.41716434687183301</v>
      </c>
      <c r="W16" s="21">
        <v>0.37435186863772402</v>
      </c>
      <c r="X16" s="21">
        <v>0.35178571113288798</v>
      </c>
      <c r="Y16" s="21">
        <v>0.395586620251484</v>
      </c>
      <c r="Z16" s="21"/>
      <c r="AA16" s="21">
        <v>0.17326508104754901</v>
      </c>
      <c r="AB16" s="21">
        <v>0.34545783984704898</v>
      </c>
      <c r="AC16" s="21">
        <v>0.35057072063233302</v>
      </c>
      <c r="AD16" s="21">
        <v>0.28378715036111601</v>
      </c>
      <c r="AE16" s="21">
        <v>0.36163958953261999</v>
      </c>
      <c r="AF16" s="21">
        <v>0.31557344837239099</v>
      </c>
      <c r="AG16" s="21">
        <v>0.372288134063679</v>
      </c>
      <c r="AH16" s="21">
        <v>0.395951418979481</v>
      </c>
      <c r="AI16" s="21">
        <v>0.51456846689462798</v>
      </c>
      <c r="AJ16" s="21">
        <v>0.36088951523351298</v>
      </c>
      <c r="AK16" s="21">
        <v>0.48506027887490299</v>
      </c>
      <c r="AL16" s="21">
        <v>0.42542470913657798</v>
      </c>
      <c r="AM16" s="21">
        <v>0.43558420439051798</v>
      </c>
      <c r="AN16" s="21">
        <v>0.40463139062547798</v>
      </c>
      <c r="AO16" s="21">
        <v>0.43256857430298501</v>
      </c>
      <c r="AP16" s="21">
        <v>0.55913392952361896</v>
      </c>
      <c r="AQ16" s="21"/>
      <c r="AR16" s="21">
        <v>0.37899091993746098</v>
      </c>
      <c r="AS16" s="21">
        <v>0.50356678298014601</v>
      </c>
      <c r="AT16" s="21"/>
      <c r="AU16" s="21">
        <v>0.385009384549172</v>
      </c>
      <c r="AV16" s="21">
        <v>0.41864037891047101</v>
      </c>
      <c r="AW16" s="21"/>
      <c r="AX16" s="21">
        <v>0.32451164531079502</v>
      </c>
      <c r="AY16" s="21">
        <v>0.42654380094108002</v>
      </c>
      <c r="AZ16" s="21"/>
      <c r="BA16" s="21">
        <v>0.44909944854877998</v>
      </c>
      <c r="BB16" s="21">
        <v>0.40602172234691303</v>
      </c>
      <c r="BC16" s="21">
        <v>0.33136105697539903</v>
      </c>
      <c r="BD16" s="21"/>
      <c r="BE16" s="21">
        <v>0.48871128256322799</v>
      </c>
      <c r="BF16" s="21">
        <v>0.28904320988075799</v>
      </c>
      <c r="BG16" s="21">
        <v>0.165618481785475</v>
      </c>
    </row>
    <row r="17" spans="2:59" x14ac:dyDescent="0.3">
      <c r="B17" s="18" t="s">
        <v>178</v>
      </c>
      <c r="C17" s="22">
        <v>-8.0232979920416406E-2</v>
      </c>
      <c r="D17" s="22">
        <v>-0.13714307672734999</v>
      </c>
      <c r="E17" s="22">
        <v>-2.46950960155684E-2</v>
      </c>
      <c r="F17" s="22"/>
      <c r="G17" s="22">
        <v>-0.102587560404461</v>
      </c>
      <c r="H17" s="22">
        <v>-0.12025598785187901</v>
      </c>
      <c r="I17" s="22">
        <v>-0.12576329422798899</v>
      </c>
      <c r="J17" s="22">
        <v>3.8335680207258797E-2</v>
      </c>
      <c r="K17" s="22"/>
      <c r="L17" s="22">
        <v>-0.19315232202537</v>
      </c>
      <c r="M17" s="22">
        <v>-9.7047002117249606E-2</v>
      </c>
      <c r="N17" s="22">
        <v>-4.7172621080796798E-2</v>
      </c>
      <c r="O17" s="22">
        <v>2.9693444170329999E-2</v>
      </c>
      <c r="P17" s="22"/>
      <c r="Q17" s="22">
        <v>-0.18601632429353401</v>
      </c>
      <c r="R17" s="22">
        <v>-9.8934126645826501E-2</v>
      </c>
      <c r="S17" s="22">
        <v>-9.2826524193149698E-2</v>
      </c>
      <c r="T17" s="22">
        <v>-4.6403385554038397E-2</v>
      </c>
      <c r="U17" s="22">
        <v>-9.3915756674469206E-2</v>
      </c>
      <c r="V17" s="22">
        <v>-0.12688325912255399</v>
      </c>
      <c r="W17" s="22">
        <v>-1.4914963134968999E-2</v>
      </c>
      <c r="X17" s="22">
        <v>6.4055364445368204E-2</v>
      </c>
      <c r="Y17" s="22">
        <v>-6.7557279766761701E-3</v>
      </c>
      <c r="Z17" s="22"/>
      <c r="AA17" s="22">
        <v>0.20066212595255101</v>
      </c>
      <c r="AB17" s="22">
        <v>-3.4409272005021099E-2</v>
      </c>
      <c r="AC17" s="22">
        <v>-1.47849050351336E-2</v>
      </c>
      <c r="AD17" s="22">
        <v>0.116032320028854</v>
      </c>
      <c r="AE17" s="22">
        <v>-3.3832850077103599E-2</v>
      </c>
      <c r="AF17" s="22">
        <v>6.1126564826451499E-2</v>
      </c>
      <c r="AG17" s="22">
        <v>3.9938735325270001E-2</v>
      </c>
      <c r="AH17" s="22">
        <v>-7.1614859681325596E-2</v>
      </c>
      <c r="AI17" s="22">
        <v>-0.223058536761398</v>
      </c>
      <c r="AJ17" s="22">
        <v>1.3634088552333201E-2</v>
      </c>
      <c r="AK17" s="22">
        <v>-0.20081867445059601</v>
      </c>
      <c r="AL17" s="22">
        <v>-0.106081692038468</v>
      </c>
      <c r="AM17" s="22">
        <v>-0.12052178667792</v>
      </c>
      <c r="AN17" s="22">
        <v>-0.119385865939834</v>
      </c>
      <c r="AO17" s="22">
        <v>-0.10953716964117501</v>
      </c>
      <c r="AP17" s="22">
        <v>-0.34234745662329003</v>
      </c>
      <c r="AQ17" s="22"/>
      <c r="AR17" s="22">
        <v>-4.2626426475666397E-2</v>
      </c>
      <c r="AS17" s="22">
        <v>-0.216678123859254</v>
      </c>
      <c r="AT17" s="22"/>
      <c r="AU17" s="22">
        <v>-3.4147958056568298E-2</v>
      </c>
      <c r="AV17" s="22">
        <v>-0.10842248313372201</v>
      </c>
      <c r="AW17" s="22"/>
      <c r="AX17" s="22">
        <v>7.0590379258493402E-2</v>
      </c>
      <c r="AY17" s="22">
        <v>-0.118876665550035</v>
      </c>
      <c r="AZ17" s="22"/>
      <c r="BA17" s="22">
        <v>-0.12752519196442999</v>
      </c>
      <c r="BB17" s="22">
        <v>-0.10077109512987199</v>
      </c>
      <c r="BC17" s="22">
        <v>3.4705287666310897E-2</v>
      </c>
      <c r="BD17" s="22"/>
      <c r="BE17" s="22">
        <v>-0.22865313639364701</v>
      </c>
      <c r="BF17" s="22">
        <v>0.106831522459925</v>
      </c>
      <c r="BG17" s="22">
        <v>0.41327616463511002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226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8.8330866743284497E-2</v>
      </c>
      <c r="D9" s="17">
        <v>0.10686681678110101</v>
      </c>
      <c r="E9" s="17">
        <v>7.0195694374512493E-2</v>
      </c>
      <c r="F9" s="17"/>
      <c r="G9" s="17">
        <v>8.9773402541521302E-2</v>
      </c>
      <c r="H9" s="17">
        <v>7.9789462702774802E-2</v>
      </c>
      <c r="I9" s="17">
        <v>8.1974752196012302E-2</v>
      </c>
      <c r="J9" s="17">
        <v>0.103637316746203</v>
      </c>
      <c r="K9" s="17"/>
      <c r="L9" s="17">
        <v>0.148343693707713</v>
      </c>
      <c r="M9" s="17">
        <v>9.9343706027226697E-2</v>
      </c>
      <c r="N9" s="17">
        <v>4.9574852896067403E-2</v>
      </c>
      <c r="O9" s="17">
        <v>4.6487666017935997E-2</v>
      </c>
      <c r="P9" s="17"/>
      <c r="Q9" s="17">
        <v>0.177139335013352</v>
      </c>
      <c r="R9" s="17">
        <v>5.1860253411326003E-2</v>
      </c>
      <c r="S9" s="17">
        <v>7.5077583929037794E-2</v>
      </c>
      <c r="T9" s="17">
        <v>4.2875537654034401E-2</v>
      </c>
      <c r="U9" s="17">
        <v>5.2866083912836898E-2</v>
      </c>
      <c r="V9" s="17">
        <v>0.103059733883394</v>
      </c>
      <c r="W9" s="17">
        <v>9.8885366786691006E-2</v>
      </c>
      <c r="X9" s="17">
        <v>7.6236050585881704E-2</v>
      </c>
      <c r="Y9" s="17">
        <v>8.2676237960569401E-2</v>
      </c>
      <c r="Z9" s="17"/>
      <c r="AA9" s="17">
        <v>4.32690433696932E-2</v>
      </c>
      <c r="AB9" s="17">
        <v>3.8956411121183199E-2</v>
      </c>
      <c r="AC9" s="17">
        <v>4.40060728446987E-2</v>
      </c>
      <c r="AD9" s="17">
        <v>5.3046661976702998E-2</v>
      </c>
      <c r="AE9" s="17">
        <v>5.1314834528314902E-2</v>
      </c>
      <c r="AF9" s="17">
        <v>6.5608737659668501E-2</v>
      </c>
      <c r="AG9" s="17">
        <v>5.8144513971708597E-2</v>
      </c>
      <c r="AH9" s="17">
        <v>9.0555029971917E-2</v>
      </c>
      <c r="AI9" s="17">
        <v>9.6130645976815393E-2</v>
      </c>
      <c r="AJ9" s="17">
        <v>9.5449783199559796E-2</v>
      </c>
      <c r="AK9" s="17">
        <v>8.2921588903073995E-2</v>
      </c>
      <c r="AL9" s="17">
        <v>6.8130892693874595E-2</v>
      </c>
      <c r="AM9" s="17">
        <v>0.114178019176783</v>
      </c>
      <c r="AN9" s="17">
        <v>0.13151922210334799</v>
      </c>
      <c r="AO9" s="17">
        <v>9.1539916177825101E-2</v>
      </c>
      <c r="AP9" s="17">
        <v>0.24992143497345401</v>
      </c>
      <c r="AQ9" s="17"/>
      <c r="AR9" s="17">
        <v>6.9650530046282605E-2</v>
      </c>
      <c r="AS9" s="17">
        <v>0.15610738429076501</v>
      </c>
      <c r="AT9" s="17"/>
      <c r="AU9" s="17">
        <v>0.13686729409936799</v>
      </c>
      <c r="AV9" s="17">
        <v>6.7803639505396404E-2</v>
      </c>
      <c r="AW9" s="17"/>
      <c r="AX9" s="17">
        <v>9.8799735923189802E-2</v>
      </c>
      <c r="AY9" s="17">
        <v>8.6009679081264903E-2</v>
      </c>
      <c r="AZ9" s="17"/>
      <c r="BA9" s="17">
        <v>0.14653669839543801</v>
      </c>
      <c r="BB9" s="17">
        <v>5.3241895812726599E-2</v>
      </c>
      <c r="BC9" s="17">
        <v>4.5390110758344197E-2</v>
      </c>
      <c r="BD9" s="17"/>
      <c r="BE9" s="17">
        <v>0.134680029352097</v>
      </c>
      <c r="BF9" s="17">
        <v>5.56330145005152E-3</v>
      </c>
      <c r="BG9" s="17">
        <v>2.4724615086384799E-3</v>
      </c>
    </row>
    <row r="10" spans="2:59" x14ac:dyDescent="0.3">
      <c r="B10" s="18" t="s">
        <v>172</v>
      </c>
      <c r="C10" s="17">
        <v>0.22855593090735099</v>
      </c>
      <c r="D10" s="17">
        <v>0.26918764632624997</v>
      </c>
      <c r="E10" s="17">
        <v>0.18894237139945999</v>
      </c>
      <c r="F10" s="17"/>
      <c r="G10" s="17">
        <v>0.22321057295817701</v>
      </c>
      <c r="H10" s="17">
        <v>0.22949728289722901</v>
      </c>
      <c r="I10" s="17">
        <v>0.24935148862193701</v>
      </c>
      <c r="J10" s="17">
        <v>0.21188528629489001</v>
      </c>
      <c r="K10" s="17"/>
      <c r="L10" s="17">
        <v>0.29495578960378099</v>
      </c>
      <c r="M10" s="17">
        <v>0.23919086845478901</v>
      </c>
      <c r="N10" s="17">
        <v>0.19189643771003101</v>
      </c>
      <c r="O10" s="17">
        <v>0.178655283933814</v>
      </c>
      <c r="P10" s="17"/>
      <c r="Q10" s="17">
        <v>0.33232275191408001</v>
      </c>
      <c r="R10" s="17">
        <v>0.24274061678971201</v>
      </c>
      <c r="S10" s="17">
        <v>0.21517398254961601</v>
      </c>
      <c r="T10" s="17">
        <v>0.168078208239514</v>
      </c>
      <c r="U10" s="17">
        <v>0.19484360237200199</v>
      </c>
      <c r="V10" s="17">
        <v>0.21624154966835499</v>
      </c>
      <c r="W10" s="17">
        <v>0.21121984884880399</v>
      </c>
      <c r="X10" s="17">
        <v>0.192585906787994</v>
      </c>
      <c r="Y10" s="17">
        <v>0.20524083773100599</v>
      </c>
      <c r="Z10" s="17"/>
      <c r="AA10" s="17">
        <v>0</v>
      </c>
      <c r="AB10" s="17">
        <v>0.20517100968538199</v>
      </c>
      <c r="AC10" s="17">
        <v>0.21147878225422201</v>
      </c>
      <c r="AD10" s="17">
        <v>0.18085926392394799</v>
      </c>
      <c r="AE10" s="17">
        <v>0.14883902382533301</v>
      </c>
      <c r="AF10" s="17">
        <v>0.19999896740206599</v>
      </c>
      <c r="AG10" s="17">
        <v>0.263591202196442</v>
      </c>
      <c r="AH10" s="17">
        <v>0.196220986248452</v>
      </c>
      <c r="AI10" s="17">
        <v>0.23137459709849101</v>
      </c>
      <c r="AJ10" s="17">
        <v>0.25676573141041198</v>
      </c>
      <c r="AK10" s="17">
        <v>0.22960512344223399</v>
      </c>
      <c r="AL10" s="17">
        <v>0.258784502126232</v>
      </c>
      <c r="AM10" s="17">
        <v>0.23264668165668601</v>
      </c>
      <c r="AN10" s="17">
        <v>0.32010338381679299</v>
      </c>
      <c r="AO10" s="17">
        <v>0.293499422900802</v>
      </c>
      <c r="AP10" s="17">
        <v>0.34785558326803301</v>
      </c>
      <c r="AQ10" s="17"/>
      <c r="AR10" s="17">
        <v>0.20782890105204799</v>
      </c>
      <c r="AS10" s="17">
        <v>0.303758317538879</v>
      </c>
      <c r="AT10" s="17"/>
      <c r="AU10" s="17">
        <v>0.230531983211748</v>
      </c>
      <c r="AV10" s="17">
        <v>0.23089851130359601</v>
      </c>
      <c r="AW10" s="17"/>
      <c r="AX10" s="17">
        <v>0.24019444579521301</v>
      </c>
      <c r="AY10" s="17">
        <v>0.22755301406220399</v>
      </c>
      <c r="AZ10" s="17"/>
      <c r="BA10" s="17">
        <v>0.28027652504725398</v>
      </c>
      <c r="BB10" s="17">
        <v>0.210877465876951</v>
      </c>
      <c r="BC10" s="17">
        <v>0.16836531795515799</v>
      </c>
      <c r="BD10" s="17"/>
      <c r="BE10" s="17">
        <v>0.309107564231617</v>
      </c>
      <c r="BF10" s="17">
        <v>9.9403195082639798E-2</v>
      </c>
      <c r="BG10" s="17">
        <v>3.8158241543860598E-2</v>
      </c>
    </row>
    <row r="11" spans="2:59" x14ac:dyDescent="0.3">
      <c r="B11" s="18" t="s">
        <v>173</v>
      </c>
      <c r="C11" s="17">
        <v>0.28047437919213702</v>
      </c>
      <c r="D11" s="17">
        <v>0.29827856575959499</v>
      </c>
      <c r="E11" s="17">
        <v>0.26279397353777401</v>
      </c>
      <c r="F11" s="17"/>
      <c r="G11" s="17">
        <v>0.29158152340061999</v>
      </c>
      <c r="H11" s="17">
        <v>0.32085578735262599</v>
      </c>
      <c r="I11" s="17">
        <v>0.271335246627111</v>
      </c>
      <c r="J11" s="17">
        <v>0.23523964478801601</v>
      </c>
      <c r="K11" s="17"/>
      <c r="L11" s="17">
        <v>0.23916856397859901</v>
      </c>
      <c r="M11" s="17">
        <v>0.27691128391638298</v>
      </c>
      <c r="N11" s="17">
        <v>0.308772492301773</v>
      </c>
      <c r="O11" s="17">
        <v>0.30435915011046899</v>
      </c>
      <c r="P11" s="17"/>
      <c r="Q11" s="17">
        <v>0.21819806865452701</v>
      </c>
      <c r="R11" s="17">
        <v>0.267757066901601</v>
      </c>
      <c r="S11" s="17">
        <v>0.25731228764876402</v>
      </c>
      <c r="T11" s="17">
        <v>0.366785438498829</v>
      </c>
      <c r="U11" s="17">
        <v>0.33726449622360799</v>
      </c>
      <c r="V11" s="17">
        <v>0.28512489905488397</v>
      </c>
      <c r="W11" s="17">
        <v>0.248290565618285</v>
      </c>
      <c r="X11" s="17">
        <v>0.31169915627293898</v>
      </c>
      <c r="Y11" s="17">
        <v>0.28716881385152598</v>
      </c>
      <c r="Z11" s="17"/>
      <c r="AA11" s="17">
        <v>0.45851565173220898</v>
      </c>
      <c r="AB11" s="17">
        <v>0.27960917205459501</v>
      </c>
      <c r="AC11" s="17">
        <v>0.29274138523743698</v>
      </c>
      <c r="AD11" s="17">
        <v>0.24771083594134</v>
      </c>
      <c r="AE11" s="17">
        <v>0.36585661627652399</v>
      </c>
      <c r="AF11" s="17">
        <v>0.28177337001472302</v>
      </c>
      <c r="AG11" s="17">
        <v>0.27517185104207398</v>
      </c>
      <c r="AH11" s="17">
        <v>0.26626481330139701</v>
      </c>
      <c r="AI11" s="17">
        <v>0.26673763641124498</v>
      </c>
      <c r="AJ11" s="17">
        <v>0.238721641439782</v>
      </c>
      <c r="AK11" s="17">
        <v>0.33453971581747</v>
      </c>
      <c r="AL11" s="17">
        <v>0.25965197046177702</v>
      </c>
      <c r="AM11" s="17">
        <v>0.27498848880315402</v>
      </c>
      <c r="AN11" s="17">
        <v>0.23995984819713301</v>
      </c>
      <c r="AO11" s="17">
        <v>0.29053995809048899</v>
      </c>
      <c r="AP11" s="17">
        <v>0.20314408304370299</v>
      </c>
      <c r="AQ11" s="17"/>
      <c r="AR11" s="17">
        <v>0.276942545250211</v>
      </c>
      <c r="AS11" s="17">
        <v>0.293288677404341</v>
      </c>
      <c r="AT11" s="17"/>
      <c r="AU11" s="17">
        <v>0.25527816498790701</v>
      </c>
      <c r="AV11" s="17">
        <v>0.29097633021576602</v>
      </c>
      <c r="AW11" s="17"/>
      <c r="AX11" s="17">
        <v>0.26582822198473899</v>
      </c>
      <c r="AY11" s="17">
        <v>0.286816931245021</v>
      </c>
      <c r="AZ11" s="17"/>
      <c r="BA11" s="17">
        <v>0.25551317345934299</v>
      </c>
      <c r="BB11" s="17">
        <v>0.30412516058835198</v>
      </c>
      <c r="BC11" s="17">
        <v>0.28484851406973699</v>
      </c>
      <c r="BD11" s="17"/>
      <c r="BE11" s="17">
        <v>0.31942424370266798</v>
      </c>
      <c r="BF11" s="17">
        <v>0.25199346936462103</v>
      </c>
      <c r="BG11" s="17">
        <v>9.3190187846713998E-2</v>
      </c>
    </row>
    <row r="12" spans="2:59" x14ac:dyDescent="0.3">
      <c r="B12" s="18" t="s">
        <v>174</v>
      </c>
      <c r="C12" s="17">
        <v>0.22089779244021501</v>
      </c>
      <c r="D12" s="17">
        <v>0.16838123284103601</v>
      </c>
      <c r="E12" s="17">
        <v>0.27302680653864603</v>
      </c>
      <c r="F12" s="17"/>
      <c r="G12" s="17">
        <v>0.20927238190908601</v>
      </c>
      <c r="H12" s="17">
        <v>0.20396858241138699</v>
      </c>
      <c r="I12" s="17">
        <v>0.23143078406991399</v>
      </c>
      <c r="J12" s="17">
        <v>0.23810372001174901</v>
      </c>
      <c r="K12" s="17"/>
      <c r="L12" s="17">
        <v>0.193304969468888</v>
      </c>
      <c r="M12" s="17">
        <v>0.20637024850845601</v>
      </c>
      <c r="N12" s="17">
        <v>0.24025800952630999</v>
      </c>
      <c r="O12" s="17">
        <v>0.24712725075358699</v>
      </c>
      <c r="P12" s="17"/>
      <c r="Q12" s="17">
        <v>0.16040193601782601</v>
      </c>
      <c r="R12" s="17">
        <v>0.25140307298324999</v>
      </c>
      <c r="S12" s="17">
        <v>0.30226539600750602</v>
      </c>
      <c r="T12" s="17">
        <v>0.22054436661333601</v>
      </c>
      <c r="U12" s="17">
        <v>0.19593468356048199</v>
      </c>
      <c r="V12" s="17">
        <v>0.22440131446057901</v>
      </c>
      <c r="W12" s="17">
        <v>0.23641787920583399</v>
      </c>
      <c r="X12" s="17">
        <v>0.19014668346593999</v>
      </c>
      <c r="Y12" s="17">
        <v>0.20975590855007201</v>
      </c>
      <c r="Z12" s="17"/>
      <c r="AA12" s="17">
        <v>0.34037606268293003</v>
      </c>
      <c r="AB12" s="17">
        <v>0.37213658944082101</v>
      </c>
      <c r="AC12" s="17">
        <v>0.19881310121161699</v>
      </c>
      <c r="AD12" s="17">
        <v>0.25666966971677402</v>
      </c>
      <c r="AE12" s="17">
        <v>0.26672667704036501</v>
      </c>
      <c r="AF12" s="17">
        <v>0.22924906543774801</v>
      </c>
      <c r="AG12" s="17">
        <v>0.19050516470444501</v>
      </c>
      <c r="AH12" s="17">
        <v>0.20969086647266399</v>
      </c>
      <c r="AI12" s="17">
        <v>0.28075841891284098</v>
      </c>
      <c r="AJ12" s="17">
        <v>0.222266203384758</v>
      </c>
      <c r="AK12" s="17">
        <v>0.18964419599533999</v>
      </c>
      <c r="AL12" s="17">
        <v>0.24123719042557801</v>
      </c>
      <c r="AM12" s="17">
        <v>0.21547204289314001</v>
      </c>
      <c r="AN12" s="17">
        <v>0.18229167398634599</v>
      </c>
      <c r="AO12" s="17">
        <v>0.20936099039579001</v>
      </c>
      <c r="AP12" s="17">
        <v>0.13044342863818201</v>
      </c>
      <c r="AQ12" s="17"/>
      <c r="AR12" s="17">
        <v>0.24088523438090501</v>
      </c>
      <c r="AS12" s="17">
        <v>0.148378799265973</v>
      </c>
      <c r="AT12" s="17"/>
      <c r="AU12" s="17">
        <v>0.21483669239723599</v>
      </c>
      <c r="AV12" s="17">
        <v>0.22256750968911801</v>
      </c>
      <c r="AW12" s="17"/>
      <c r="AX12" s="17">
        <v>0.19742348449491801</v>
      </c>
      <c r="AY12" s="17">
        <v>0.226094616790467</v>
      </c>
      <c r="AZ12" s="17"/>
      <c r="BA12" s="17">
        <v>0.17006796132893801</v>
      </c>
      <c r="BB12" s="17">
        <v>0.25085648786727599</v>
      </c>
      <c r="BC12" s="17">
        <v>0.25951282658980401</v>
      </c>
      <c r="BD12" s="17"/>
      <c r="BE12" s="17">
        <v>0.14857681649552201</v>
      </c>
      <c r="BF12" s="17">
        <v>0.37605665344552303</v>
      </c>
      <c r="BG12" s="17">
        <v>0.28195206797962002</v>
      </c>
    </row>
    <row r="13" spans="2:59" x14ac:dyDescent="0.3">
      <c r="B13" s="18" t="s">
        <v>175</v>
      </c>
      <c r="C13" s="17">
        <v>0.14334924035021901</v>
      </c>
      <c r="D13" s="17">
        <v>0.114380549276168</v>
      </c>
      <c r="E13" s="17">
        <v>0.17099768382775901</v>
      </c>
      <c r="F13" s="17"/>
      <c r="G13" s="17">
        <v>0.122615648960615</v>
      </c>
      <c r="H13" s="17">
        <v>0.12698326128954199</v>
      </c>
      <c r="I13" s="17">
        <v>0.13716379969261999</v>
      </c>
      <c r="J13" s="17">
        <v>0.189441733925024</v>
      </c>
      <c r="K13" s="17"/>
      <c r="L13" s="17">
        <v>0.104493646234882</v>
      </c>
      <c r="M13" s="17">
        <v>0.13883366152576901</v>
      </c>
      <c r="N13" s="17">
        <v>0.16950098100915301</v>
      </c>
      <c r="O13" s="17">
        <v>0.16719590832717099</v>
      </c>
      <c r="P13" s="17"/>
      <c r="Q13" s="17">
        <v>9.1400222725500496E-2</v>
      </c>
      <c r="R13" s="17">
        <v>0.14533463334063301</v>
      </c>
      <c r="S13" s="17">
        <v>0.105290524819313</v>
      </c>
      <c r="T13" s="17">
        <v>0.14651062681093399</v>
      </c>
      <c r="U13" s="17">
        <v>0.163799613043424</v>
      </c>
      <c r="V13" s="17">
        <v>0.135565726051497</v>
      </c>
      <c r="W13" s="17">
        <v>0.16841805580300201</v>
      </c>
      <c r="X13" s="17">
        <v>0.193533224943714</v>
      </c>
      <c r="Y13" s="17">
        <v>0.18448444026449901</v>
      </c>
      <c r="Z13" s="17"/>
      <c r="AA13" s="17">
        <v>0</v>
      </c>
      <c r="AB13" s="17">
        <v>8.68822040175313E-2</v>
      </c>
      <c r="AC13" s="17">
        <v>0.18522196448559</v>
      </c>
      <c r="AD13" s="17">
        <v>0.235374825391784</v>
      </c>
      <c r="AE13" s="17">
        <v>0.15442736784885799</v>
      </c>
      <c r="AF13" s="17">
        <v>0.15524929160686499</v>
      </c>
      <c r="AG13" s="17">
        <v>0.15842339884697501</v>
      </c>
      <c r="AH13" s="17">
        <v>0.192162020921164</v>
      </c>
      <c r="AI13" s="17">
        <v>9.0869084191762706E-2</v>
      </c>
      <c r="AJ13" s="17">
        <v>0.13329667511013901</v>
      </c>
      <c r="AK13" s="17">
        <v>0.13722547025870299</v>
      </c>
      <c r="AL13" s="17">
        <v>0.134269082352098</v>
      </c>
      <c r="AM13" s="17">
        <v>0.121752866399975</v>
      </c>
      <c r="AN13" s="17">
        <v>0.126125871896379</v>
      </c>
      <c r="AO13" s="17">
        <v>6.5594720421805697E-2</v>
      </c>
      <c r="AP13" s="17">
        <v>6.0418534775342599E-2</v>
      </c>
      <c r="AQ13" s="17"/>
      <c r="AR13" s="17">
        <v>0.16290252943417599</v>
      </c>
      <c r="AS13" s="17">
        <v>7.2405452654869695E-2</v>
      </c>
      <c r="AT13" s="17"/>
      <c r="AU13" s="17">
        <v>0.129796259489942</v>
      </c>
      <c r="AV13" s="17">
        <v>0.14691829130487999</v>
      </c>
      <c r="AW13" s="17"/>
      <c r="AX13" s="17">
        <v>0.164534037813266</v>
      </c>
      <c r="AY13" s="17">
        <v>0.13479444264297799</v>
      </c>
      <c r="AZ13" s="17"/>
      <c r="BA13" s="17">
        <v>0.11425884877987399</v>
      </c>
      <c r="BB13" s="17">
        <v>0.143063982972083</v>
      </c>
      <c r="BC13" s="17">
        <v>0.19389720329135501</v>
      </c>
      <c r="BD13" s="17"/>
      <c r="BE13" s="17">
        <v>4.9560556271760398E-2</v>
      </c>
      <c r="BF13" s="17">
        <v>0.224547735065565</v>
      </c>
      <c r="BG13" s="17">
        <v>0.55894675520835602</v>
      </c>
    </row>
    <row r="14" spans="2:59" x14ac:dyDescent="0.3">
      <c r="B14" s="18" t="s">
        <v>83</v>
      </c>
      <c r="C14" s="17">
        <v>3.8391790366793299E-2</v>
      </c>
      <c r="D14" s="17">
        <v>4.2905189015850199E-2</v>
      </c>
      <c r="E14" s="17">
        <v>3.4043470321848499E-2</v>
      </c>
      <c r="F14" s="17"/>
      <c r="G14" s="17">
        <v>6.3546470229980098E-2</v>
      </c>
      <c r="H14" s="17">
        <v>3.8905623346440099E-2</v>
      </c>
      <c r="I14" s="17">
        <v>2.8743928792405501E-2</v>
      </c>
      <c r="J14" s="17">
        <v>2.1692298234117901E-2</v>
      </c>
      <c r="K14" s="17"/>
      <c r="L14" s="17">
        <v>1.9733337006136401E-2</v>
      </c>
      <c r="M14" s="17">
        <v>3.9350231567376E-2</v>
      </c>
      <c r="N14" s="17">
        <v>3.9997226556665398E-2</v>
      </c>
      <c r="O14" s="17">
        <v>5.6174740857023002E-2</v>
      </c>
      <c r="P14" s="17"/>
      <c r="Q14" s="17">
        <v>2.0537685674714201E-2</v>
      </c>
      <c r="R14" s="17">
        <v>4.0904356573477997E-2</v>
      </c>
      <c r="S14" s="17">
        <v>4.4880225045763097E-2</v>
      </c>
      <c r="T14" s="17">
        <v>5.5205822183352897E-2</v>
      </c>
      <c r="U14" s="17">
        <v>5.5291520887647397E-2</v>
      </c>
      <c r="V14" s="17">
        <v>3.56067768812902E-2</v>
      </c>
      <c r="W14" s="17">
        <v>3.6768283737384597E-2</v>
      </c>
      <c r="X14" s="17">
        <v>3.5798977943530097E-2</v>
      </c>
      <c r="Y14" s="17">
        <v>3.0673761642328001E-2</v>
      </c>
      <c r="Z14" s="17"/>
      <c r="AA14" s="17">
        <v>0.15783924221516801</v>
      </c>
      <c r="AB14" s="17">
        <v>1.7244613680487401E-2</v>
      </c>
      <c r="AC14" s="17">
        <v>6.7738693966435296E-2</v>
      </c>
      <c r="AD14" s="17">
        <v>2.63387430494509E-2</v>
      </c>
      <c r="AE14" s="17">
        <v>1.28354804806058E-2</v>
      </c>
      <c r="AF14" s="17">
        <v>6.81205678789292E-2</v>
      </c>
      <c r="AG14" s="17">
        <v>5.4163869238354999E-2</v>
      </c>
      <c r="AH14" s="17">
        <v>4.5106283084406201E-2</v>
      </c>
      <c r="AI14" s="17">
        <v>3.4129617408844501E-2</v>
      </c>
      <c r="AJ14" s="17">
        <v>5.34999654553487E-2</v>
      </c>
      <c r="AK14" s="17">
        <v>2.60639055831795E-2</v>
      </c>
      <c r="AL14" s="17">
        <v>3.7926361940441002E-2</v>
      </c>
      <c r="AM14" s="17">
        <v>4.0961901070262201E-2</v>
      </c>
      <c r="AN14" s="17">
        <v>0</v>
      </c>
      <c r="AO14" s="17">
        <v>4.9464992013288397E-2</v>
      </c>
      <c r="AP14" s="17">
        <v>8.2169353012850003E-3</v>
      </c>
      <c r="AQ14" s="17"/>
      <c r="AR14" s="17">
        <v>4.1790259836377602E-2</v>
      </c>
      <c r="AS14" s="17">
        <v>2.60613688451715E-2</v>
      </c>
      <c r="AT14" s="17"/>
      <c r="AU14" s="17">
        <v>3.2689605813798997E-2</v>
      </c>
      <c r="AV14" s="17">
        <v>4.0835717981244003E-2</v>
      </c>
      <c r="AW14" s="17"/>
      <c r="AX14" s="17">
        <v>3.3220073988674402E-2</v>
      </c>
      <c r="AY14" s="17">
        <v>3.8731316178064502E-2</v>
      </c>
      <c r="AZ14" s="17"/>
      <c r="BA14" s="17">
        <v>3.3346792989154099E-2</v>
      </c>
      <c r="BB14" s="17">
        <v>3.7835006882612002E-2</v>
      </c>
      <c r="BC14" s="17">
        <v>4.7986027335602102E-2</v>
      </c>
      <c r="BD14" s="17"/>
      <c r="BE14" s="17">
        <v>3.8650789946335903E-2</v>
      </c>
      <c r="BF14" s="17">
        <v>4.24356455915995E-2</v>
      </c>
      <c r="BG14" s="17">
        <v>2.5280285912810899E-2</v>
      </c>
    </row>
    <row r="15" spans="2:59" x14ac:dyDescent="0.3">
      <c r="B15" s="18" t="s">
        <v>176</v>
      </c>
      <c r="C15" s="21">
        <v>0.31688679765063499</v>
      </c>
      <c r="D15" s="21">
        <v>0.37605446310735102</v>
      </c>
      <c r="E15" s="21">
        <v>0.25913806577397303</v>
      </c>
      <c r="F15" s="21"/>
      <c r="G15" s="21">
        <v>0.31298397549969897</v>
      </c>
      <c r="H15" s="21">
        <v>0.30928674560000402</v>
      </c>
      <c r="I15" s="21">
        <v>0.33132624081794898</v>
      </c>
      <c r="J15" s="21">
        <v>0.31552260304109297</v>
      </c>
      <c r="K15" s="21"/>
      <c r="L15" s="21">
        <v>0.44329948331149399</v>
      </c>
      <c r="M15" s="21">
        <v>0.33853457448201502</v>
      </c>
      <c r="N15" s="21">
        <v>0.24147129060609901</v>
      </c>
      <c r="O15" s="21">
        <v>0.22514294995174999</v>
      </c>
      <c r="P15" s="21"/>
      <c r="Q15" s="21">
        <v>0.509462086927432</v>
      </c>
      <c r="R15" s="21">
        <v>0.29460087020103798</v>
      </c>
      <c r="S15" s="21">
        <v>0.29025156647865402</v>
      </c>
      <c r="T15" s="21">
        <v>0.21095374589354901</v>
      </c>
      <c r="U15" s="21">
        <v>0.247709686284839</v>
      </c>
      <c r="V15" s="21">
        <v>0.31930128355175003</v>
      </c>
      <c r="W15" s="21">
        <v>0.31010521563549498</v>
      </c>
      <c r="X15" s="21">
        <v>0.26882195737387599</v>
      </c>
      <c r="Y15" s="21">
        <v>0.28791707569157499</v>
      </c>
      <c r="Z15" s="21"/>
      <c r="AA15" s="21">
        <v>4.32690433696932E-2</v>
      </c>
      <c r="AB15" s="21">
        <v>0.24412742080656499</v>
      </c>
      <c r="AC15" s="21">
        <v>0.25548485509892099</v>
      </c>
      <c r="AD15" s="21">
        <v>0.23390592590065101</v>
      </c>
      <c r="AE15" s="21">
        <v>0.20015385835364799</v>
      </c>
      <c r="AF15" s="21">
        <v>0.26560770506173498</v>
      </c>
      <c r="AG15" s="21">
        <v>0.32173571616815</v>
      </c>
      <c r="AH15" s="21">
        <v>0.28677601622036902</v>
      </c>
      <c r="AI15" s="21">
        <v>0.32750524307530698</v>
      </c>
      <c r="AJ15" s="21">
        <v>0.35221551460997202</v>
      </c>
      <c r="AK15" s="21">
        <v>0.31252671234530799</v>
      </c>
      <c r="AL15" s="21">
        <v>0.32691539482010601</v>
      </c>
      <c r="AM15" s="21">
        <v>0.346824700833469</v>
      </c>
      <c r="AN15" s="21">
        <v>0.45162260592014197</v>
      </c>
      <c r="AO15" s="21">
        <v>0.38503933907862697</v>
      </c>
      <c r="AP15" s="21">
        <v>0.59777701824148699</v>
      </c>
      <c r="AQ15" s="21"/>
      <c r="AR15" s="21">
        <v>0.27747943109833101</v>
      </c>
      <c r="AS15" s="21">
        <v>0.45986570182964398</v>
      </c>
      <c r="AT15" s="21"/>
      <c r="AU15" s="21">
        <v>0.36739927731111599</v>
      </c>
      <c r="AV15" s="21">
        <v>0.29870215080899198</v>
      </c>
      <c r="AW15" s="21"/>
      <c r="AX15" s="21">
        <v>0.33899418171840301</v>
      </c>
      <c r="AY15" s="21">
        <v>0.31356269314346902</v>
      </c>
      <c r="AZ15" s="21"/>
      <c r="BA15" s="21">
        <v>0.42681322344269201</v>
      </c>
      <c r="BB15" s="21">
        <v>0.26411936168967698</v>
      </c>
      <c r="BC15" s="21">
        <v>0.213755428713503</v>
      </c>
      <c r="BD15" s="21"/>
      <c r="BE15" s="21">
        <v>0.443787593583713</v>
      </c>
      <c r="BF15" s="21">
        <v>0.10496649653269099</v>
      </c>
      <c r="BG15" s="21">
        <v>4.0630703052499099E-2</v>
      </c>
    </row>
    <row r="16" spans="2:59" x14ac:dyDescent="0.3">
      <c r="B16" s="18" t="s">
        <v>177</v>
      </c>
      <c r="C16" s="21">
        <v>0.36424703279043402</v>
      </c>
      <c r="D16" s="21">
        <v>0.28276178211720399</v>
      </c>
      <c r="E16" s="21">
        <v>0.44402449036640501</v>
      </c>
      <c r="F16" s="21"/>
      <c r="G16" s="21">
        <v>0.33188803086970098</v>
      </c>
      <c r="H16" s="21">
        <v>0.330951843700929</v>
      </c>
      <c r="I16" s="21">
        <v>0.36859458376253501</v>
      </c>
      <c r="J16" s="21">
        <v>0.42754545393677301</v>
      </c>
      <c r="K16" s="21"/>
      <c r="L16" s="21">
        <v>0.29779861570376998</v>
      </c>
      <c r="M16" s="21">
        <v>0.34520391003422501</v>
      </c>
      <c r="N16" s="21">
        <v>0.409758990535463</v>
      </c>
      <c r="O16" s="21">
        <v>0.41432315908075801</v>
      </c>
      <c r="P16" s="21"/>
      <c r="Q16" s="21">
        <v>0.25180215874332701</v>
      </c>
      <c r="R16" s="21">
        <v>0.396737706323883</v>
      </c>
      <c r="S16" s="21">
        <v>0.40755592082681902</v>
      </c>
      <c r="T16" s="21">
        <v>0.36705499342427</v>
      </c>
      <c r="U16" s="21">
        <v>0.35973429660390599</v>
      </c>
      <c r="V16" s="21">
        <v>0.35996704051207601</v>
      </c>
      <c r="W16" s="21">
        <v>0.40483593500883502</v>
      </c>
      <c r="X16" s="21">
        <v>0.38367990840965499</v>
      </c>
      <c r="Y16" s="21">
        <v>0.39424034881457098</v>
      </c>
      <c r="Z16" s="21"/>
      <c r="AA16" s="21">
        <v>0.34037606268293003</v>
      </c>
      <c r="AB16" s="21">
        <v>0.459018793458352</v>
      </c>
      <c r="AC16" s="21">
        <v>0.38403506569720702</v>
      </c>
      <c r="AD16" s="21">
        <v>0.49204449510855802</v>
      </c>
      <c r="AE16" s="21">
        <v>0.42115404488922198</v>
      </c>
      <c r="AF16" s="21">
        <v>0.38449835704461299</v>
      </c>
      <c r="AG16" s="21">
        <v>0.34892856355141999</v>
      </c>
      <c r="AH16" s="21">
        <v>0.40185288739382802</v>
      </c>
      <c r="AI16" s="21">
        <v>0.37162750310460302</v>
      </c>
      <c r="AJ16" s="21">
        <v>0.35556287849489798</v>
      </c>
      <c r="AK16" s="21">
        <v>0.32686966625404301</v>
      </c>
      <c r="AL16" s="21">
        <v>0.37550627277767501</v>
      </c>
      <c r="AM16" s="21">
        <v>0.33722490929311499</v>
      </c>
      <c r="AN16" s="21">
        <v>0.30841754588272502</v>
      </c>
      <c r="AO16" s="21">
        <v>0.27495571081759501</v>
      </c>
      <c r="AP16" s="21">
        <v>0.19086196341352499</v>
      </c>
      <c r="AQ16" s="21"/>
      <c r="AR16" s="21">
        <v>0.40378776381508102</v>
      </c>
      <c r="AS16" s="21">
        <v>0.220784251920843</v>
      </c>
      <c r="AT16" s="21"/>
      <c r="AU16" s="21">
        <v>0.34463295188717802</v>
      </c>
      <c r="AV16" s="21">
        <v>0.36948580099399803</v>
      </c>
      <c r="AW16" s="21"/>
      <c r="AX16" s="21">
        <v>0.36195752230818301</v>
      </c>
      <c r="AY16" s="21">
        <v>0.36088905943344601</v>
      </c>
      <c r="AZ16" s="21"/>
      <c r="BA16" s="21">
        <v>0.284326810108811</v>
      </c>
      <c r="BB16" s="21">
        <v>0.39392047083935899</v>
      </c>
      <c r="BC16" s="21">
        <v>0.45341002988115803</v>
      </c>
      <c r="BD16" s="21"/>
      <c r="BE16" s="21">
        <v>0.19813737276728299</v>
      </c>
      <c r="BF16" s="21">
        <v>0.60060438851108899</v>
      </c>
      <c r="BG16" s="21">
        <v>0.84089882318797604</v>
      </c>
    </row>
    <row r="17" spans="2:59" x14ac:dyDescent="0.3">
      <c r="B17" s="18" t="s">
        <v>178</v>
      </c>
      <c r="C17" s="22">
        <v>-4.7360235139798798E-2</v>
      </c>
      <c r="D17" s="22">
        <v>9.3292680990147495E-2</v>
      </c>
      <c r="E17" s="22">
        <v>-0.18488642459243201</v>
      </c>
      <c r="F17" s="22"/>
      <c r="G17" s="22">
        <v>-1.8904055370002198E-2</v>
      </c>
      <c r="H17" s="22">
        <v>-2.1665098100925199E-2</v>
      </c>
      <c r="I17" s="22">
        <v>-3.7268342944585399E-2</v>
      </c>
      <c r="J17" s="22">
        <v>-0.112022850895679</v>
      </c>
      <c r="K17" s="22"/>
      <c r="L17" s="22">
        <v>0.14550086760772399</v>
      </c>
      <c r="M17" s="22">
        <v>-6.6693355522100001E-3</v>
      </c>
      <c r="N17" s="22">
        <v>-0.16828769992936399</v>
      </c>
      <c r="O17" s="22">
        <v>-0.18918020912900799</v>
      </c>
      <c r="P17" s="22"/>
      <c r="Q17" s="22">
        <v>0.25765992818410599</v>
      </c>
      <c r="R17" s="22">
        <v>-0.10213683612284501</v>
      </c>
      <c r="S17" s="22">
        <v>-0.117304354348165</v>
      </c>
      <c r="T17" s="22">
        <v>-0.15610124753072099</v>
      </c>
      <c r="U17" s="22">
        <v>-0.11202461031906601</v>
      </c>
      <c r="V17" s="22">
        <v>-4.0665756960326399E-2</v>
      </c>
      <c r="W17" s="22">
        <v>-9.4730719373340405E-2</v>
      </c>
      <c r="X17" s="22">
        <v>-0.114857951035779</v>
      </c>
      <c r="Y17" s="22">
        <v>-0.106323273122996</v>
      </c>
      <c r="Z17" s="22"/>
      <c r="AA17" s="22">
        <v>-0.29710701931323702</v>
      </c>
      <c r="AB17" s="22">
        <v>-0.21489137265178701</v>
      </c>
      <c r="AC17" s="22">
        <v>-0.128550210598286</v>
      </c>
      <c r="AD17" s="22">
        <v>-0.25813856920790701</v>
      </c>
      <c r="AE17" s="22">
        <v>-0.22100018653557499</v>
      </c>
      <c r="AF17" s="22">
        <v>-0.118890651982879</v>
      </c>
      <c r="AG17" s="22">
        <v>-2.7192847383270199E-2</v>
      </c>
      <c r="AH17" s="22">
        <v>-0.11507687117345899</v>
      </c>
      <c r="AI17" s="22">
        <v>-4.4122260029296603E-2</v>
      </c>
      <c r="AJ17" s="22">
        <v>-3.3473638849256799E-3</v>
      </c>
      <c r="AK17" s="22">
        <v>-1.43429539087352E-2</v>
      </c>
      <c r="AL17" s="22">
        <v>-4.8590877957569098E-2</v>
      </c>
      <c r="AM17" s="22">
        <v>9.5997915403544E-3</v>
      </c>
      <c r="AN17" s="22">
        <v>0.14320506003741601</v>
      </c>
      <c r="AO17" s="22">
        <v>0.110083628261032</v>
      </c>
      <c r="AP17" s="22">
        <v>0.40691505482796198</v>
      </c>
      <c r="AQ17" s="22"/>
      <c r="AR17" s="22">
        <v>-0.12630833271674999</v>
      </c>
      <c r="AS17" s="22">
        <v>0.23908144990880101</v>
      </c>
      <c r="AT17" s="22"/>
      <c r="AU17" s="22">
        <v>2.27663254239381E-2</v>
      </c>
      <c r="AV17" s="22">
        <v>-7.0783650185006E-2</v>
      </c>
      <c r="AW17" s="22"/>
      <c r="AX17" s="22">
        <v>-2.29633405897804E-2</v>
      </c>
      <c r="AY17" s="22">
        <v>-4.7326366289976503E-2</v>
      </c>
      <c r="AZ17" s="22"/>
      <c r="BA17" s="22">
        <v>0.14248641333388101</v>
      </c>
      <c r="BB17" s="22">
        <v>-0.12980110914968099</v>
      </c>
      <c r="BC17" s="22">
        <v>-0.239654601167656</v>
      </c>
      <c r="BD17" s="22"/>
      <c r="BE17" s="22">
        <v>0.24565022081643101</v>
      </c>
      <c r="BF17" s="22">
        <v>-0.49563789197839703</v>
      </c>
      <c r="BG17" s="22">
        <v>-0.80026812013547699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227</v>
      </c>
      <c r="C9" s="17">
        <v>0.33023042608563902</v>
      </c>
      <c r="D9" s="17">
        <v>0.399322544927665</v>
      </c>
      <c r="E9" s="17">
        <v>0.26163873389936998</v>
      </c>
      <c r="F9" s="17"/>
      <c r="G9" s="17">
        <v>0.348083692245307</v>
      </c>
      <c r="H9" s="17">
        <v>0.31126814595961</v>
      </c>
      <c r="I9" s="17">
        <v>0.33176165470533803</v>
      </c>
      <c r="J9" s="17">
        <v>0.32896600752439698</v>
      </c>
      <c r="K9" s="17"/>
      <c r="L9" s="17">
        <v>0.34437744702025802</v>
      </c>
      <c r="M9" s="17">
        <v>0.35709106922016898</v>
      </c>
      <c r="N9" s="17">
        <v>0.31633493607262297</v>
      </c>
      <c r="O9" s="17">
        <v>0.29998708200810098</v>
      </c>
      <c r="P9" s="17"/>
      <c r="Q9" s="17">
        <v>0.379578369152614</v>
      </c>
      <c r="R9" s="17">
        <v>0.34219637901473698</v>
      </c>
      <c r="S9" s="17">
        <v>0.31845478527066301</v>
      </c>
      <c r="T9" s="17">
        <v>0.302717272886178</v>
      </c>
      <c r="U9" s="17">
        <v>0.34660483957567001</v>
      </c>
      <c r="V9" s="17">
        <v>0.33104607465103097</v>
      </c>
      <c r="W9" s="17">
        <v>0.31023146610401497</v>
      </c>
      <c r="X9" s="17">
        <v>0.29648714651615299</v>
      </c>
      <c r="Y9" s="17">
        <v>0.30369733430127799</v>
      </c>
      <c r="Z9" s="17"/>
      <c r="AA9" s="17">
        <v>0.10924661621736401</v>
      </c>
      <c r="AB9" s="17">
        <v>0.45551811966016698</v>
      </c>
      <c r="AC9" s="17">
        <v>0.21464893368725199</v>
      </c>
      <c r="AD9" s="17">
        <v>0.23781439028288401</v>
      </c>
      <c r="AE9" s="17">
        <v>0.26003773321745199</v>
      </c>
      <c r="AF9" s="17">
        <v>0.29981915414430199</v>
      </c>
      <c r="AG9" s="17">
        <v>0.39136761584949897</v>
      </c>
      <c r="AH9" s="17">
        <v>0.31859943113092198</v>
      </c>
      <c r="AI9" s="17">
        <v>0.38069753662991501</v>
      </c>
      <c r="AJ9" s="17">
        <v>0.39505886701430498</v>
      </c>
      <c r="AK9" s="17">
        <v>0.311430351684716</v>
      </c>
      <c r="AL9" s="17">
        <v>0.41354191693522702</v>
      </c>
      <c r="AM9" s="17">
        <v>0.39903582538231203</v>
      </c>
      <c r="AN9" s="17">
        <v>0.37192524721914499</v>
      </c>
      <c r="AO9" s="17">
        <v>0.27192207465655199</v>
      </c>
      <c r="AP9" s="17">
        <v>0.34576887017580399</v>
      </c>
      <c r="AQ9" s="17"/>
      <c r="AR9" s="17">
        <v>0.32434209163705902</v>
      </c>
      <c r="AS9" s="17">
        <v>0.35159464502627902</v>
      </c>
      <c r="AT9" s="17"/>
      <c r="AU9" s="17">
        <v>0.32250114431481702</v>
      </c>
      <c r="AV9" s="17">
        <v>0.33921532756790801</v>
      </c>
      <c r="AW9" s="17"/>
      <c r="AX9" s="17">
        <v>0.34946376568001702</v>
      </c>
      <c r="AY9" s="17">
        <v>0.32678919674136198</v>
      </c>
      <c r="AZ9" s="17"/>
      <c r="BA9" s="17">
        <v>0.36294746647571002</v>
      </c>
      <c r="BB9" s="17">
        <v>0.32747160194854702</v>
      </c>
      <c r="BC9" s="17">
        <v>0.27840688896420202</v>
      </c>
      <c r="BD9" s="17"/>
      <c r="BE9" s="17">
        <v>0.46308546124069999</v>
      </c>
      <c r="BF9" s="17">
        <v>0.11466828210697599</v>
      </c>
      <c r="BG9" s="17">
        <v>2.3348485901506202E-2</v>
      </c>
    </row>
    <row r="10" spans="2:59" ht="28.8" x14ac:dyDescent="0.3">
      <c r="B10" s="18" t="s">
        <v>228</v>
      </c>
      <c r="C10" s="17">
        <v>0.34175201571726999</v>
      </c>
      <c r="D10" s="17">
        <v>0.26554449719551398</v>
      </c>
      <c r="E10" s="17">
        <v>0.41612957687154301</v>
      </c>
      <c r="F10" s="17"/>
      <c r="G10" s="17">
        <v>0.30799733033656301</v>
      </c>
      <c r="H10" s="17">
        <v>0.31295412175003501</v>
      </c>
      <c r="I10" s="17">
        <v>0.35794572792436602</v>
      </c>
      <c r="J10" s="17">
        <v>0.39136690983639499</v>
      </c>
      <c r="K10" s="17"/>
      <c r="L10" s="17">
        <v>0.33320717272760703</v>
      </c>
      <c r="M10" s="17">
        <v>0.353157768358067</v>
      </c>
      <c r="N10" s="17">
        <v>0.34171009075113801</v>
      </c>
      <c r="O10" s="17">
        <v>0.33784458322061101</v>
      </c>
      <c r="P10" s="17"/>
      <c r="Q10" s="17">
        <v>0.30345744299792399</v>
      </c>
      <c r="R10" s="17">
        <v>0.336713821979993</v>
      </c>
      <c r="S10" s="17">
        <v>0.35640534618145497</v>
      </c>
      <c r="T10" s="17">
        <v>0.313438619363821</v>
      </c>
      <c r="U10" s="17">
        <v>0.36345069008418601</v>
      </c>
      <c r="V10" s="17">
        <v>0.32118116702738803</v>
      </c>
      <c r="W10" s="17">
        <v>0.38160417984947897</v>
      </c>
      <c r="X10" s="17">
        <v>0.42275409834278899</v>
      </c>
      <c r="Y10" s="17">
        <v>0.34661126078758298</v>
      </c>
      <c r="Z10" s="17"/>
      <c r="AA10" s="17">
        <v>0.373530136745435</v>
      </c>
      <c r="AB10" s="17">
        <v>0.29425771719016303</v>
      </c>
      <c r="AC10" s="17">
        <v>0.33049499762967499</v>
      </c>
      <c r="AD10" s="17">
        <v>0.42092660199381698</v>
      </c>
      <c r="AE10" s="17">
        <v>0.35559561473836598</v>
      </c>
      <c r="AF10" s="17">
        <v>0.37819014683059998</v>
      </c>
      <c r="AG10" s="17">
        <v>0.30672657440108603</v>
      </c>
      <c r="AH10" s="17">
        <v>0.37550846034806701</v>
      </c>
      <c r="AI10" s="17">
        <v>0.32794771357497599</v>
      </c>
      <c r="AJ10" s="17">
        <v>0.329556756260108</v>
      </c>
      <c r="AK10" s="17">
        <v>0.33005445212935303</v>
      </c>
      <c r="AL10" s="17">
        <v>0.28627469744061901</v>
      </c>
      <c r="AM10" s="17">
        <v>0.32237996299664401</v>
      </c>
      <c r="AN10" s="17">
        <v>0.39382131585128599</v>
      </c>
      <c r="AO10" s="17">
        <v>0.43050583644245699</v>
      </c>
      <c r="AP10" s="17">
        <v>0.28300751280273501</v>
      </c>
      <c r="AQ10" s="17"/>
      <c r="AR10" s="17">
        <v>0.35427035647390998</v>
      </c>
      <c r="AS10" s="17">
        <v>0.296332623351931</v>
      </c>
      <c r="AT10" s="17"/>
      <c r="AU10" s="17">
        <v>0.34620262267945601</v>
      </c>
      <c r="AV10" s="17">
        <v>0.34039982001671698</v>
      </c>
      <c r="AW10" s="17"/>
      <c r="AX10" s="17">
        <v>0.38289108950685102</v>
      </c>
      <c r="AY10" s="17">
        <v>0.33098311167923</v>
      </c>
      <c r="AZ10" s="17"/>
      <c r="BA10" s="17">
        <v>0.332792316110818</v>
      </c>
      <c r="BB10" s="17">
        <v>0.34482314959562599</v>
      </c>
      <c r="BC10" s="17">
        <v>0.35216489040158899</v>
      </c>
      <c r="BD10" s="17"/>
      <c r="BE10" s="17">
        <v>0.20802810963989199</v>
      </c>
      <c r="BF10" s="17">
        <v>0.53724600196744698</v>
      </c>
      <c r="BG10" s="17">
        <v>0.71084549557263399</v>
      </c>
    </row>
    <row r="11" spans="2:59" ht="28.8" x14ac:dyDescent="0.3">
      <c r="B11" s="18" t="s">
        <v>229</v>
      </c>
      <c r="C11" s="17">
        <v>0.28668380480729799</v>
      </c>
      <c r="D11" s="17">
        <v>0.29175445078454099</v>
      </c>
      <c r="E11" s="17">
        <v>0.28277220089578398</v>
      </c>
      <c r="F11" s="17"/>
      <c r="G11" s="17">
        <v>0.27868395972481402</v>
      </c>
      <c r="H11" s="17">
        <v>0.34140646541960201</v>
      </c>
      <c r="I11" s="17">
        <v>0.27990472850064702</v>
      </c>
      <c r="J11" s="17">
        <v>0.24248976099919201</v>
      </c>
      <c r="K11" s="17"/>
      <c r="L11" s="17">
        <v>0.31382034160344602</v>
      </c>
      <c r="M11" s="17">
        <v>0.25818842784804902</v>
      </c>
      <c r="N11" s="17">
        <v>0.288282593577872</v>
      </c>
      <c r="O11" s="17">
        <v>0.286175252916263</v>
      </c>
      <c r="P11" s="17"/>
      <c r="Q11" s="17">
        <v>0.29323128603605902</v>
      </c>
      <c r="R11" s="17">
        <v>0.24296359124509601</v>
      </c>
      <c r="S11" s="17">
        <v>0.28352580821275503</v>
      </c>
      <c r="T11" s="17">
        <v>0.34085867098742001</v>
      </c>
      <c r="U11" s="17">
        <v>0.25451817598385901</v>
      </c>
      <c r="V11" s="17">
        <v>0.31427504553902302</v>
      </c>
      <c r="W11" s="17">
        <v>0.274533040072927</v>
      </c>
      <c r="X11" s="17">
        <v>0.25683528597233402</v>
      </c>
      <c r="Y11" s="17">
        <v>0.31092191729648999</v>
      </c>
      <c r="Z11" s="17"/>
      <c r="AA11" s="17">
        <v>0.35938400482203298</v>
      </c>
      <c r="AB11" s="17">
        <v>0.20807798447352999</v>
      </c>
      <c r="AC11" s="17">
        <v>0.37773410089519499</v>
      </c>
      <c r="AD11" s="17">
        <v>0.27020168206675399</v>
      </c>
      <c r="AE11" s="17">
        <v>0.34303306428540498</v>
      </c>
      <c r="AF11" s="17">
        <v>0.23744429278107301</v>
      </c>
      <c r="AG11" s="17">
        <v>0.26098326935753602</v>
      </c>
      <c r="AH11" s="17">
        <v>0.26164555160109099</v>
      </c>
      <c r="AI11" s="17">
        <v>0.256476985543937</v>
      </c>
      <c r="AJ11" s="17">
        <v>0.24016570522152</v>
      </c>
      <c r="AK11" s="17">
        <v>0.32115009685096801</v>
      </c>
      <c r="AL11" s="17">
        <v>0.26325185341354101</v>
      </c>
      <c r="AM11" s="17">
        <v>0.26117366859422497</v>
      </c>
      <c r="AN11" s="17">
        <v>0.23425343692957001</v>
      </c>
      <c r="AO11" s="17">
        <v>0.29480038529720598</v>
      </c>
      <c r="AP11" s="17">
        <v>0.36907390932705197</v>
      </c>
      <c r="AQ11" s="17"/>
      <c r="AR11" s="17">
        <v>0.27586499841143203</v>
      </c>
      <c r="AS11" s="17">
        <v>0.32593689930050002</v>
      </c>
      <c r="AT11" s="17"/>
      <c r="AU11" s="17">
        <v>0.29962394569110301</v>
      </c>
      <c r="AV11" s="17">
        <v>0.27643888543540002</v>
      </c>
      <c r="AW11" s="17"/>
      <c r="AX11" s="17">
        <v>0.18284153813397799</v>
      </c>
      <c r="AY11" s="17">
        <v>0.31165609192441002</v>
      </c>
      <c r="AZ11" s="17"/>
      <c r="BA11" s="17">
        <v>0.27646181862249802</v>
      </c>
      <c r="BB11" s="17">
        <v>0.29339076586558599</v>
      </c>
      <c r="BC11" s="17">
        <v>0.293335973716571</v>
      </c>
      <c r="BD11" s="17"/>
      <c r="BE11" s="17">
        <v>0.311535586666286</v>
      </c>
      <c r="BF11" s="17">
        <v>0.28050199276208798</v>
      </c>
      <c r="BG11" s="17">
        <v>0.133578118488172</v>
      </c>
    </row>
    <row r="12" spans="2:59" x14ac:dyDescent="0.3">
      <c r="B12" s="18" t="s">
        <v>83</v>
      </c>
      <c r="C12" s="19">
        <v>4.13337533897929E-2</v>
      </c>
      <c r="D12" s="19">
        <v>4.337850709228E-2</v>
      </c>
      <c r="E12" s="19">
        <v>3.94594883333029E-2</v>
      </c>
      <c r="F12" s="19"/>
      <c r="G12" s="19">
        <v>6.5235017693316605E-2</v>
      </c>
      <c r="H12" s="19">
        <v>3.43712668707526E-2</v>
      </c>
      <c r="I12" s="19">
        <v>3.0387888869649E-2</v>
      </c>
      <c r="J12" s="19">
        <v>3.7177321640014901E-2</v>
      </c>
      <c r="K12" s="19"/>
      <c r="L12" s="19">
        <v>8.5950386486894192E-3</v>
      </c>
      <c r="M12" s="19">
        <v>3.1562734573714599E-2</v>
      </c>
      <c r="N12" s="19">
        <v>5.3672379598367299E-2</v>
      </c>
      <c r="O12" s="19">
        <v>7.5993081855025693E-2</v>
      </c>
      <c r="P12" s="19"/>
      <c r="Q12" s="19">
        <v>2.3732901813402599E-2</v>
      </c>
      <c r="R12" s="19">
        <v>7.8126207760174204E-2</v>
      </c>
      <c r="S12" s="19">
        <v>4.1614060335126601E-2</v>
      </c>
      <c r="T12" s="19">
        <v>4.2985436762580598E-2</v>
      </c>
      <c r="U12" s="19">
        <v>3.5426294356285797E-2</v>
      </c>
      <c r="V12" s="19">
        <v>3.3497712782557802E-2</v>
      </c>
      <c r="W12" s="19">
        <v>3.3631313973578901E-2</v>
      </c>
      <c r="X12" s="19">
        <v>2.3923469168723701E-2</v>
      </c>
      <c r="Y12" s="19">
        <v>3.87694876146496E-2</v>
      </c>
      <c r="Z12" s="19"/>
      <c r="AA12" s="19">
        <v>0.15783924221516801</v>
      </c>
      <c r="AB12" s="19">
        <v>4.2146178676139803E-2</v>
      </c>
      <c r="AC12" s="19">
        <v>7.7121967787878096E-2</v>
      </c>
      <c r="AD12" s="19">
        <v>7.1057325656545406E-2</v>
      </c>
      <c r="AE12" s="19">
        <v>4.1333587758777303E-2</v>
      </c>
      <c r="AF12" s="19">
        <v>8.4546406244024402E-2</v>
      </c>
      <c r="AG12" s="19">
        <v>4.0922540391878898E-2</v>
      </c>
      <c r="AH12" s="19">
        <v>4.4246556919919897E-2</v>
      </c>
      <c r="AI12" s="19">
        <v>3.4877764251172297E-2</v>
      </c>
      <c r="AJ12" s="19">
        <v>3.5218671504066899E-2</v>
      </c>
      <c r="AK12" s="19">
        <v>3.7365099334963299E-2</v>
      </c>
      <c r="AL12" s="19">
        <v>3.69315322106126E-2</v>
      </c>
      <c r="AM12" s="19">
        <v>1.7410543026818999E-2</v>
      </c>
      <c r="AN12" s="19">
        <v>0</v>
      </c>
      <c r="AO12" s="19">
        <v>2.7717036037845501E-3</v>
      </c>
      <c r="AP12" s="19">
        <v>2.14970769440926E-3</v>
      </c>
      <c r="AQ12" s="19"/>
      <c r="AR12" s="19">
        <v>4.5522553477599099E-2</v>
      </c>
      <c r="AS12" s="19">
        <v>2.6135832321290201E-2</v>
      </c>
      <c r="AT12" s="19"/>
      <c r="AU12" s="19">
        <v>3.1672287314624799E-2</v>
      </c>
      <c r="AV12" s="19">
        <v>4.39459669799745E-2</v>
      </c>
      <c r="AW12" s="19"/>
      <c r="AX12" s="19">
        <v>8.4803606679154694E-2</v>
      </c>
      <c r="AY12" s="19">
        <v>3.0571599654998099E-2</v>
      </c>
      <c r="AZ12" s="19"/>
      <c r="BA12" s="19">
        <v>2.7798398790974399E-2</v>
      </c>
      <c r="BB12" s="19">
        <v>3.4314482590240399E-2</v>
      </c>
      <c r="BC12" s="19">
        <v>7.6092246917638204E-2</v>
      </c>
      <c r="BD12" s="19"/>
      <c r="BE12" s="19">
        <v>1.73508424531214E-2</v>
      </c>
      <c r="BF12" s="19">
        <v>6.7583723163488499E-2</v>
      </c>
      <c r="BG12" s="19">
        <v>0.132227900037688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BG25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240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230</v>
      </c>
      <c r="C9" s="17">
        <v>0.40286963853084801</v>
      </c>
      <c r="D9" s="17">
        <v>0.43804130234579702</v>
      </c>
      <c r="E9" s="17">
        <v>0.369398892288613</v>
      </c>
      <c r="F9" s="17"/>
      <c r="G9" s="17">
        <v>0.386311880291555</v>
      </c>
      <c r="H9" s="17">
        <v>0.40006192116500899</v>
      </c>
      <c r="I9" s="17">
        <v>0.42025900454349702</v>
      </c>
      <c r="J9" s="17">
        <v>0.39942149979588498</v>
      </c>
      <c r="K9" s="17"/>
      <c r="L9" s="17">
        <v>0.46386213031602302</v>
      </c>
      <c r="M9" s="17">
        <v>0.42898234163748</v>
      </c>
      <c r="N9" s="17">
        <v>0.379537782928695</v>
      </c>
      <c r="O9" s="17">
        <v>0.32935251876869998</v>
      </c>
      <c r="P9" s="17"/>
      <c r="Q9" s="17">
        <v>0.51238117402619798</v>
      </c>
      <c r="R9" s="17">
        <v>0.385275023525667</v>
      </c>
      <c r="S9" s="17">
        <v>0.39373046782570797</v>
      </c>
      <c r="T9" s="17">
        <v>0.34638093905877498</v>
      </c>
      <c r="U9" s="17">
        <v>0.36851144114627699</v>
      </c>
      <c r="V9" s="17">
        <v>0.38185817411396999</v>
      </c>
      <c r="W9" s="17">
        <v>0.43237456014861703</v>
      </c>
      <c r="X9" s="17">
        <v>0.37466909149537803</v>
      </c>
      <c r="Y9" s="17">
        <v>0.373097812276736</v>
      </c>
      <c r="Z9" s="17"/>
      <c r="AA9" s="17">
        <v>0.279611865377766</v>
      </c>
      <c r="AB9" s="17">
        <v>0.32719498681806503</v>
      </c>
      <c r="AC9" s="17">
        <v>0.35004076316684102</v>
      </c>
      <c r="AD9" s="17">
        <v>0.19887997690831499</v>
      </c>
      <c r="AE9" s="17">
        <v>0.40676573815688799</v>
      </c>
      <c r="AF9" s="17">
        <v>0.321897802438184</v>
      </c>
      <c r="AG9" s="17">
        <v>0.36017185806206797</v>
      </c>
      <c r="AH9" s="17">
        <v>0.41658410247702299</v>
      </c>
      <c r="AI9" s="17">
        <v>0.43507709587258298</v>
      </c>
      <c r="AJ9" s="17">
        <v>0.35938205919772798</v>
      </c>
      <c r="AK9" s="17">
        <v>0.47129355907015802</v>
      </c>
      <c r="AL9" s="17">
        <v>0.39221086072248101</v>
      </c>
      <c r="AM9" s="17">
        <v>0.45239528266547901</v>
      </c>
      <c r="AN9" s="17">
        <v>0.382529207357722</v>
      </c>
      <c r="AO9" s="17">
        <v>0.50873471902178102</v>
      </c>
      <c r="AP9" s="17">
        <v>0.60186473286170505</v>
      </c>
      <c r="AQ9" s="17"/>
      <c r="AR9" s="17">
        <v>0.37799051530107802</v>
      </c>
      <c r="AS9" s="17">
        <v>0.49313676591185701</v>
      </c>
      <c r="AT9" s="17"/>
      <c r="AU9" s="17">
        <v>0.39619095794764198</v>
      </c>
      <c r="AV9" s="17">
        <v>0.40838519722441402</v>
      </c>
      <c r="AW9" s="17"/>
      <c r="AX9" s="17">
        <v>0.32882018749912301</v>
      </c>
      <c r="AY9" s="17">
        <v>0.42320320254663701</v>
      </c>
      <c r="AZ9" s="17"/>
      <c r="BA9" s="17">
        <v>0.45282190859640398</v>
      </c>
      <c r="BB9" s="17">
        <v>0.40479727396009102</v>
      </c>
      <c r="BC9" s="17">
        <v>0.31372513314490702</v>
      </c>
      <c r="BD9" s="17"/>
      <c r="BE9" s="17">
        <v>0.52204723836953404</v>
      </c>
      <c r="BF9" s="17">
        <v>0.240134877878009</v>
      </c>
      <c r="BG9" s="17">
        <v>4.1707928628215998E-2</v>
      </c>
    </row>
    <row r="10" spans="2:59" x14ac:dyDescent="0.3">
      <c r="B10" s="18" t="s">
        <v>231</v>
      </c>
      <c r="C10" s="17">
        <v>0.36495246558466199</v>
      </c>
      <c r="D10" s="17">
        <v>0.393632684396654</v>
      </c>
      <c r="E10" s="17">
        <v>0.33780489473863801</v>
      </c>
      <c r="F10" s="17"/>
      <c r="G10" s="17">
        <v>0.37671533195623902</v>
      </c>
      <c r="H10" s="17">
        <v>0.39505967823693899</v>
      </c>
      <c r="I10" s="17">
        <v>0.35148786551983802</v>
      </c>
      <c r="J10" s="17">
        <v>0.33779847272541302</v>
      </c>
      <c r="K10" s="17"/>
      <c r="L10" s="17">
        <v>0.46580556554382102</v>
      </c>
      <c r="M10" s="17">
        <v>0.40862023202678799</v>
      </c>
      <c r="N10" s="17">
        <v>0.31457609314102702</v>
      </c>
      <c r="O10" s="17">
        <v>0.25596679494333202</v>
      </c>
      <c r="P10" s="17"/>
      <c r="Q10" s="17">
        <v>0.47363627675939002</v>
      </c>
      <c r="R10" s="17">
        <v>0.34128257487373798</v>
      </c>
      <c r="S10" s="17">
        <v>0.32995682011233202</v>
      </c>
      <c r="T10" s="17">
        <v>0.31989661367883598</v>
      </c>
      <c r="U10" s="17">
        <v>0.318176507621658</v>
      </c>
      <c r="V10" s="17">
        <v>0.382412591604886</v>
      </c>
      <c r="W10" s="17">
        <v>0.311721823960036</v>
      </c>
      <c r="X10" s="17">
        <v>0.38457728580950501</v>
      </c>
      <c r="Y10" s="17">
        <v>0.37814236973647603</v>
      </c>
      <c r="Z10" s="17"/>
      <c r="AA10" s="17">
        <v>0.377255189109724</v>
      </c>
      <c r="AB10" s="17">
        <v>0.23447286662618999</v>
      </c>
      <c r="AC10" s="17">
        <v>0.23529916141937701</v>
      </c>
      <c r="AD10" s="17">
        <v>0.249508060751025</v>
      </c>
      <c r="AE10" s="17">
        <v>0.33710645303499598</v>
      </c>
      <c r="AF10" s="17">
        <v>0.32879082675482701</v>
      </c>
      <c r="AG10" s="17">
        <v>0.28258071637059001</v>
      </c>
      <c r="AH10" s="17">
        <v>0.33279036470128398</v>
      </c>
      <c r="AI10" s="17">
        <v>0.34256410845298102</v>
      </c>
      <c r="AJ10" s="17">
        <v>0.36114057329819399</v>
      </c>
      <c r="AK10" s="17">
        <v>0.43448951354434001</v>
      </c>
      <c r="AL10" s="17">
        <v>0.420637393643916</v>
      </c>
      <c r="AM10" s="17">
        <v>0.41943226531947397</v>
      </c>
      <c r="AN10" s="17">
        <v>0.42690788338421998</v>
      </c>
      <c r="AO10" s="17">
        <v>0.419461375415903</v>
      </c>
      <c r="AP10" s="17">
        <v>0.60717485325946996</v>
      </c>
      <c r="AQ10" s="17"/>
      <c r="AR10" s="17">
        <v>0.33330125644347902</v>
      </c>
      <c r="AS10" s="17">
        <v>0.479790263561862</v>
      </c>
      <c r="AT10" s="17"/>
      <c r="AU10" s="17">
        <v>0.38435736358344103</v>
      </c>
      <c r="AV10" s="17">
        <v>0.35918781755013701</v>
      </c>
      <c r="AW10" s="17"/>
      <c r="AX10" s="17">
        <v>0.32335025712037901</v>
      </c>
      <c r="AY10" s="17">
        <v>0.37692494185727499</v>
      </c>
      <c r="AZ10" s="17"/>
      <c r="BA10" s="17">
        <v>0.45086468265276403</v>
      </c>
      <c r="BB10" s="17">
        <v>0.33312027515732101</v>
      </c>
      <c r="BC10" s="17">
        <v>0.26899677665183902</v>
      </c>
      <c r="BD10" s="17"/>
      <c r="BE10" s="17">
        <v>0.50778607834617695</v>
      </c>
      <c r="BF10" s="17">
        <v>0.13927142588254099</v>
      </c>
      <c r="BG10" s="17">
        <v>1.8001462771847401E-2</v>
      </c>
    </row>
    <row r="11" spans="2:59" x14ac:dyDescent="0.3">
      <c r="B11" s="18" t="s">
        <v>232</v>
      </c>
      <c r="C11" s="17">
        <v>0.30986530760944803</v>
      </c>
      <c r="D11" s="17">
        <v>0.32688788163898103</v>
      </c>
      <c r="E11" s="17">
        <v>0.29330380501266801</v>
      </c>
      <c r="F11" s="17"/>
      <c r="G11" s="17">
        <v>0.25688012645893599</v>
      </c>
      <c r="H11" s="17">
        <v>0.346753166374554</v>
      </c>
      <c r="I11" s="17">
        <v>0.36009095547963998</v>
      </c>
      <c r="J11" s="17">
        <v>0.26534151885072699</v>
      </c>
      <c r="K11" s="17"/>
      <c r="L11" s="17">
        <v>0.38601994955285601</v>
      </c>
      <c r="M11" s="17">
        <v>0.31853190076728</v>
      </c>
      <c r="N11" s="17">
        <v>0.29843213967759302</v>
      </c>
      <c r="O11" s="17">
        <v>0.22745559829187401</v>
      </c>
      <c r="P11" s="17"/>
      <c r="Q11" s="17">
        <v>0.362463783308138</v>
      </c>
      <c r="R11" s="17">
        <v>0.34642734687090698</v>
      </c>
      <c r="S11" s="17">
        <v>0.25795142613727401</v>
      </c>
      <c r="T11" s="17">
        <v>0.29294321506306897</v>
      </c>
      <c r="U11" s="17">
        <v>0.25389818902217398</v>
      </c>
      <c r="V11" s="17">
        <v>0.322435517350731</v>
      </c>
      <c r="W11" s="17">
        <v>0.31796214985433702</v>
      </c>
      <c r="X11" s="17">
        <v>0.28688930030911902</v>
      </c>
      <c r="Y11" s="17">
        <v>0.286273046751569</v>
      </c>
      <c r="Z11" s="17"/>
      <c r="AA11" s="17">
        <v>0</v>
      </c>
      <c r="AB11" s="17">
        <v>0.191050261204984</v>
      </c>
      <c r="AC11" s="17">
        <v>0.16914321187858999</v>
      </c>
      <c r="AD11" s="17">
        <v>0.136425508216651</v>
      </c>
      <c r="AE11" s="17">
        <v>0.30743410040706798</v>
      </c>
      <c r="AF11" s="17">
        <v>0.262505571852094</v>
      </c>
      <c r="AG11" s="17">
        <v>0.250539761037958</v>
      </c>
      <c r="AH11" s="17">
        <v>0.34342600596151601</v>
      </c>
      <c r="AI11" s="17">
        <v>0.35540165076368802</v>
      </c>
      <c r="AJ11" s="17">
        <v>0.27015439809876601</v>
      </c>
      <c r="AK11" s="17">
        <v>0.38120826734066998</v>
      </c>
      <c r="AL11" s="17">
        <v>0.35335594233064099</v>
      </c>
      <c r="AM11" s="17">
        <v>0.31595497031842001</v>
      </c>
      <c r="AN11" s="17">
        <v>0.32432682421706799</v>
      </c>
      <c r="AO11" s="17">
        <v>0.43253066088721298</v>
      </c>
      <c r="AP11" s="17">
        <v>0.50792842358637103</v>
      </c>
      <c r="AQ11" s="17"/>
      <c r="AR11" s="17">
        <v>0.289281186131714</v>
      </c>
      <c r="AS11" s="17">
        <v>0.38454919008780702</v>
      </c>
      <c r="AT11" s="17"/>
      <c r="AU11" s="17">
        <v>0.30881017639366098</v>
      </c>
      <c r="AV11" s="17">
        <v>0.31601255710306397</v>
      </c>
      <c r="AW11" s="17"/>
      <c r="AX11" s="17">
        <v>0.23618437793434399</v>
      </c>
      <c r="AY11" s="17">
        <v>0.32987463931942101</v>
      </c>
      <c r="AZ11" s="17"/>
      <c r="BA11" s="17">
        <v>0.378585983876434</v>
      </c>
      <c r="BB11" s="17">
        <v>0.29400207855673399</v>
      </c>
      <c r="BC11" s="17">
        <v>0.21744455854157099</v>
      </c>
      <c r="BD11" s="17"/>
      <c r="BE11" s="17">
        <v>0.395250336771717</v>
      </c>
      <c r="BF11" s="17">
        <v>0.19694752475553201</v>
      </c>
      <c r="BG11" s="17">
        <v>4.0812124293405999E-2</v>
      </c>
    </row>
    <row r="12" spans="2:59" x14ac:dyDescent="0.3">
      <c r="B12" s="18" t="s">
        <v>233</v>
      </c>
      <c r="C12" s="17">
        <v>0.25258199697512901</v>
      </c>
      <c r="D12" s="17">
        <v>0.22070472492176499</v>
      </c>
      <c r="E12" s="17">
        <v>0.28456556627937901</v>
      </c>
      <c r="F12" s="17"/>
      <c r="G12" s="17">
        <v>0.260281463798123</v>
      </c>
      <c r="H12" s="17">
        <v>0.25397928959001098</v>
      </c>
      <c r="I12" s="17">
        <v>0.25899963319982999</v>
      </c>
      <c r="J12" s="17">
        <v>0.23817164870586299</v>
      </c>
      <c r="K12" s="17"/>
      <c r="L12" s="17">
        <v>0.22131695221971701</v>
      </c>
      <c r="M12" s="17">
        <v>0.25173124896389798</v>
      </c>
      <c r="N12" s="17">
        <v>0.22777642553628299</v>
      </c>
      <c r="O12" s="17">
        <v>0.30950285851725701</v>
      </c>
      <c r="P12" s="17"/>
      <c r="Q12" s="17">
        <v>0.201389789131314</v>
      </c>
      <c r="R12" s="17">
        <v>0.28002699670987502</v>
      </c>
      <c r="S12" s="17">
        <v>0.20192173806178801</v>
      </c>
      <c r="T12" s="17">
        <v>0.26918375530813599</v>
      </c>
      <c r="U12" s="17">
        <v>0.25538748542665002</v>
      </c>
      <c r="V12" s="17">
        <v>0.23260735580453701</v>
      </c>
      <c r="W12" s="17">
        <v>0.30181673256510799</v>
      </c>
      <c r="X12" s="17">
        <v>0.23870965157794199</v>
      </c>
      <c r="Y12" s="17">
        <v>0.28741543213753101</v>
      </c>
      <c r="Z12" s="17"/>
      <c r="AA12" s="17">
        <v>0.20391198813433001</v>
      </c>
      <c r="AB12" s="17">
        <v>0.22907775370571501</v>
      </c>
      <c r="AC12" s="17">
        <v>0.36809898285237502</v>
      </c>
      <c r="AD12" s="17">
        <v>0.32083161234546498</v>
      </c>
      <c r="AE12" s="17">
        <v>0.26061237751717597</v>
      </c>
      <c r="AF12" s="17">
        <v>0.29648383526878602</v>
      </c>
      <c r="AG12" s="17">
        <v>0.23292349139002699</v>
      </c>
      <c r="AH12" s="17">
        <v>0.19215383353705401</v>
      </c>
      <c r="AI12" s="17">
        <v>0.20369377198081101</v>
      </c>
      <c r="AJ12" s="17">
        <v>0.35015451668036901</v>
      </c>
      <c r="AK12" s="17">
        <v>0.274568066733612</v>
      </c>
      <c r="AL12" s="17">
        <v>0.26828258873695499</v>
      </c>
      <c r="AM12" s="17">
        <v>0.23391884623884701</v>
      </c>
      <c r="AN12" s="17">
        <v>0.161070887752539</v>
      </c>
      <c r="AO12" s="17">
        <v>0.187101518815283</v>
      </c>
      <c r="AP12" s="17">
        <v>0.141475139082886</v>
      </c>
      <c r="AQ12" s="17"/>
      <c r="AR12" s="17">
        <v>0.26388186233674898</v>
      </c>
      <c r="AS12" s="17">
        <v>0.21158351095271499</v>
      </c>
      <c r="AT12" s="17"/>
      <c r="AU12" s="17">
        <v>0.24936022054210699</v>
      </c>
      <c r="AV12" s="17">
        <v>0.252511616319539</v>
      </c>
      <c r="AW12" s="17"/>
      <c r="AX12" s="17">
        <v>0.29720156363066103</v>
      </c>
      <c r="AY12" s="17">
        <v>0.24143837368412399</v>
      </c>
      <c r="AZ12" s="17"/>
      <c r="BA12" s="17">
        <v>0.18679269685519101</v>
      </c>
      <c r="BB12" s="17">
        <v>0.27960982614649899</v>
      </c>
      <c r="BC12" s="17">
        <v>0.32173479202677202</v>
      </c>
      <c r="BD12" s="17"/>
      <c r="BE12" s="17">
        <v>0.13695734435891099</v>
      </c>
      <c r="BF12" s="17">
        <v>0.37564043884688397</v>
      </c>
      <c r="BG12" s="17">
        <v>0.70059375935547397</v>
      </c>
    </row>
    <row r="13" spans="2:59" x14ac:dyDescent="0.3">
      <c r="B13" s="18" t="s">
        <v>234</v>
      </c>
      <c r="C13" s="17">
        <v>0.24619666938939699</v>
      </c>
      <c r="D13" s="17">
        <v>0.27486523367481802</v>
      </c>
      <c r="E13" s="17">
        <v>0.218586005073413</v>
      </c>
      <c r="F13" s="17"/>
      <c r="G13" s="17">
        <v>0.27340735881425199</v>
      </c>
      <c r="H13" s="17">
        <v>0.25490499882846301</v>
      </c>
      <c r="I13" s="17">
        <v>0.238158215169474</v>
      </c>
      <c r="J13" s="17">
        <v>0.21770954925375599</v>
      </c>
      <c r="K13" s="17"/>
      <c r="L13" s="17">
        <v>0.32448029237614001</v>
      </c>
      <c r="M13" s="17">
        <v>0.26402212161848598</v>
      </c>
      <c r="N13" s="17">
        <v>0.181207874670196</v>
      </c>
      <c r="O13" s="17">
        <v>0.200986637087569</v>
      </c>
      <c r="P13" s="17"/>
      <c r="Q13" s="17">
        <v>0.346262401162378</v>
      </c>
      <c r="R13" s="17">
        <v>0.20013322729823499</v>
      </c>
      <c r="S13" s="17">
        <v>0.20787774121843</v>
      </c>
      <c r="T13" s="17">
        <v>0.21915723098985601</v>
      </c>
      <c r="U13" s="17">
        <v>0.23773151412610999</v>
      </c>
      <c r="V13" s="17">
        <v>0.25324314945475201</v>
      </c>
      <c r="W13" s="17">
        <v>0.16940038431106999</v>
      </c>
      <c r="X13" s="17">
        <v>0.27157359772342499</v>
      </c>
      <c r="Y13" s="17">
        <v>0.28223606727657502</v>
      </c>
      <c r="Z13" s="17"/>
      <c r="AA13" s="17">
        <v>0.279611865377766</v>
      </c>
      <c r="AB13" s="17">
        <v>0.135367305961763</v>
      </c>
      <c r="AC13" s="17">
        <v>0.18593432621032899</v>
      </c>
      <c r="AD13" s="17">
        <v>0.135182705358524</v>
      </c>
      <c r="AE13" s="17">
        <v>0.183735719302803</v>
      </c>
      <c r="AF13" s="17">
        <v>0.25579053907528798</v>
      </c>
      <c r="AG13" s="17">
        <v>0.203071412107482</v>
      </c>
      <c r="AH13" s="17">
        <v>0.23817113775556201</v>
      </c>
      <c r="AI13" s="17">
        <v>0.24512142573562501</v>
      </c>
      <c r="AJ13" s="17">
        <v>0.23455959817224201</v>
      </c>
      <c r="AK13" s="17">
        <v>0.30055654948979998</v>
      </c>
      <c r="AL13" s="17">
        <v>0.27370334914912597</v>
      </c>
      <c r="AM13" s="17">
        <v>0.24551469041466301</v>
      </c>
      <c r="AN13" s="17">
        <v>0.27714738317269599</v>
      </c>
      <c r="AO13" s="17">
        <v>0.206109857026335</v>
      </c>
      <c r="AP13" s="17">
        <v>0.46741714079130398</v>
      </c>
      <c r="AQ13" s="17"/>
      <c r="AR13" s="17">
        <v>0.21404158953024599</v>
      </c>
      <c r="AS13" s="17">
        <v>0.36286262513013001</v>
      </c>
      <c r="AT13" s="17"/>
      <c r="AU13" s="17">
        <v>0.28196193390246499</v>
      </c>
      <c r="AV13" s="17">
        <v>0.23112594405143999</v>
      </c>
      <c r="AW13" s="17"/>
      <c r="AX13" s="17">
        <v>0.18306497537313199</v>
      </c>
      <c r="AY13" s="17">
        <v>0.26298390240945402</v>
      </c>
      <c r="AZ13" s="17"/>
      <c r="BA13" s="17">
        <v>0.31540792557799702</v>
      </c>
      <c r="BB13" s="17">
        <v>0.21948475376742799</v>
      </c>
      <c r="BC13" s="17">
        <v>0.170637000303037</v>
      </c>
      <c r="BD13" s="17"/>
      <c r="BE13" s="17">
        <v>0.34861267929742401</v>
      </c>
      <c r="BF13" s="17">
        <v>8.1203351676995897E-2</v>
      </c>
      <c r="BG13" s="17">
        <v>6.3170994164327898E-3</v>
      </c>
    </row>
    <row r="14" spans="2:59" x14ac:dyDescent="0.3">
      <c r="B14" s="18" t="s">
        <v>235</v>
      </c>
      <c r="C14" s="17">
        <v>0.22508730243432901</v>
      </c>
      <c r="D14" s="17">
        <v>0.171419408664711</v>
      </c>
      <c r="E14" s="17">
        <v>0.27551948342545302</v>
      </c>
      <c r="F14" s="17"/>
      <c r="G14" s="17">
        <v>0.19656927782785599</v>
      </c>
      <c r="H14" s="17">
        <v>0.221150596285238</v>
      </c>
      <c r="I14" s="17">
        <v>0.21279934257633601</v>
      </c>
      <c r="J14" s="17">
        <v>0.27269663015633999</v>
      </c>
      <c r="K14" s="17"/>
      <c r="L14" s="17">
        <v>0.17909831137899801</v>
      </c>
      <c r="M14" s="17">
        <v>0.22612754971823601</v>
      </c>
      <c r="N14" s="17">
        <v>0.222337071059789</v>
      </c>
      <c r="O14" s="17">
        <v>0.276454036325743</v>
      </c>
      <c r="P14" s="17"/>
      <c r="Q14" s="17">
        <v>0.177493769317908</v>
      </c>
      <c r="R14" s="17">
        <v>0.21928519474981301</v>
      </c>
      <c r="S14" s="17">
        <v>0.179287741440848</v>
      </c>
      <c r="T14" s="17">
        <v>0.29244376293813301</v>
      </c>
      <c r="U14" s="17">
        <v>0.18615735219932</v>
      </c>
      <c r="V14" s="17">
        <v>0.240558666489743</v>
      </c>
      <c r="W14" s="17">
        <v>0.20745386717346401</v>
      </c>
      <c r="X14" s="17">
        <v>0.26340164758611201</v>
      </c>
      <c r="Y14" s="17">
        <v>0.28273445112858298</v>
      </c>
      <c r="Z14" s="17"/>
      <c r="AA14" s="17">
        <v>0.43223773205042698</v>
      </c>
      <c r="AB14" s="17">
        <v>0.27253009802268102</v>
      </c>
      <c r="AC14" s="17">
        <v>0.37545564413993299</v>
      </c>
      <c r="AD14" s="17">
        <v>0.27279889214187197</v>
      </c>
      <c r="AE14" s="17">
        <v>0.294375233590218</v>
      </c>
      <c r="AF14" s="17">
        <v>0.25937721325055602</v>
      </c>
      <c r="AG14" s="17">
        <v>0.24992740920509601</v>
      </c>
      <c r="AH14" s="17">
        <v>0.163485854993042</v>
      </c>
      <c r="AI14" s="17">
        <v>0.19624457013902499</v>
      </c>
      <c r="AJ14" s="17">
        <v>0.283886366472695</v>
      </c>
      <c r="AK14" s="17">
        <v>0.20694185880466501</v>
      </c>
      <c r="AL14" s="17">
        <v>0.17387952385267599</v>
      </c>
      <c r="AM14" s="17">
        <v>0.10968343738611699</v>
      </c>
      <c r="AN14" s="17">
        <v>0.19482475944412</v>
      </c>
      <c r="AO14" s="17">
        <v>0.19203108427006399</v>
      </c>
      <c r="AP14" s="17">
        <v>0.14671772587165999</v>
      </c>
      <c r="AQ14" s="17"/>
      <c r="AR14" s="17">
        <v>0.23859170765075999</v>
      </c>
      <c r="AS14" s="17">
        <v>0.17609024355012301</v>
      </c>
      <c r="AT14" s="17"/>
      <c r="AU14" s="17">
        <v>0.261325395300816</v>
      </c>
      <c r="AV14" s="17">
        <v>0.20987905230517201</v>
      </c>
      <c r="AW14" s="17"/>
      <c r="AX14" s="17">
        <v>0.29041018587408801</v>
      </c>
      <c r="AY14" s="17">
        <v>0.20567926287451099</v>
      </c>
      <c r="AZ14" s="17"/>
      <c r="BA14" s="17">
        <v>0.17343125837757201</v>
      </c>
      <c r="BB14" s="17">
        <v>0.21494206049738501</v>
      </c>
      <c r="BC14" s="17">
        <v>0.33057664562168998</v>
      </c>
      <c r="BD14" s="17"/>
      <c r="BE14" s="17">
        <v>0.111234735394122</v>
      </c>
      <c r="BF14" s="17">
        <v>0.36884913784978302</v>
      </c>
      <c r="BG14" s="17">
        <v>0.60291264521407795</v>
      </c>
    </row>
    <row r="15" spans="2:59" x14ac:dyDescent="0.3">
      <c r="B15" s="18" t="s">
        <v>236</v>
      </c>
      <c r="C15" s="17">
        <v>0.21834194019869199</v>
      </c>
      <c r="D15" s="17">
        <v>0.18161008785451499</v>
      </c>
      <c r="E15" s="17">
        <v>0.25371925775072002</v>
      </c>
      <c r="F15" s="17"/>
      <c r="G15" s="17">
        <v>0.24331423129926699</v>
      </c>
      <c r="H15" s="17">
        <v>0.22237688292930699</v>
      </c>
      <c r="I15" s="17">
        <v>0.19424742213902399</v>
      </c>
      <c r="J15" s="17">
        <v>0.216720626041777</v>
      </c>
      <c r="K15" s="17"/>
      <c r="L15" s="17">
        <v>0.183058531339193</v>
      </c>
      <c r="M15" s="17">
        <v>0.201240249639072</v>
      </c>
      <c r="N15" s="17">
        <v>0.23828988827058101</v>
      </c>
      <c r="O15" s="17">
        <v>0.25701149932725198</v>
      </c>
      <c r="P15" s="17"/>
      <c r="Q15" s="17">
        <v>0.11845232561924</v>
      </c>
      <c r="R15" s="17">
        <v>0.230000990574563</v>
      </c>
      <c r="S15" s="17">
        <v>0.27731572309994501</v>
      </c>
      <c r="T15" s="17">
        <v>0.244438594628238</v>
      </c>
      <c r="U15" s="17">
        <v>0.22754019746305201</v>
      </c>
      <c r="V15" s="17">
        <v>0.21594642035765599</v>
      </c>
      <c r="W15" s="17">
        <v>0.242763901900688</v>
      </c>
      <c r="X15" s="17">
        <v>0.27547639073151597</v>
      </c>
      <c r="Y15" s="17">
        <v>0.21380879730532101</v>
      </c>
      <c r="Z15" s="17"/>
      <c r="AA15" s="17">
        <v>0.22690982986392599</v>
      </c>
      <c r="AB15" s="17">
        <v>0.26661670803531101</v>
      </c>
      <c r="AC15" s="17">
        <v>0.21831901979009799</v>
      </c>
      <c r="AD15" s="17">
        <v>0.26813298349893799</v>
      </c>
      <c r="AE15" s="17">
        <v>0.33306338940843</v>
      </c>
      <c r="AF15" s="17">
        <v>0.232826224899363</v>
      </c>
      <c r="AG15" s="17">
        <v>0.27146170637281197</v>
      </c>
      <c r="AH15" s="17">
        <v>0.17544081859435501</v>
      </c>
      <c r="AI15" s="17">
        <v>0.25195769489401398</v>
      </c>
      <c r="AJ15" s="17">
        <v>0.26469368713400798</v>
      </c>
      <c r="AK15" s="17">
        <v>0.186523047005695</v>
      </c>
      <c r="AL15" s="17">
        <v>0.18834861592787999</v>
      </c>
      <c r="AM15" s="17">
        <v>0.21912468504889299</v>
      </c>
      <c r="AN15" s="17">
        <v>0.21644298747003901</v>
      </c>
      <c r="AO15" s="17">
        <v>0.118694819112279</v>
      </c>
      <c r="AP15" s="17">
        <v>0.102883010913649</v>
      </c>
      <c r="AQ15" s="17"/>
      <c r="AR15" s="17">
        <v>0.243289787720292</v>
      </c>
      <c r="AS15" s="17">
        <v>0.127825465429209</v>
      </c>
      <c r="AT15" s="17"/>
      <c r="AU15" s="17">
        <v>0.23140782309810101</v>
      </c>
      <c r="AV15" s="17">
        <v>0.21488484317033099</v>
      </c>
      <c r="AW15" s="17"/>
      <c r="AX15" s="17">
        <v>0.26346829904721603</v>
      </c>
      <c r="AY15" s="17">
        <v>0.204976093726774</v>
      </c>
      <c r="AZ15" s="17"/>
      <c r="BA15" s="17">
        <v>0.16668028144022501</v>
      </c>
      <c r="BB15" s="17">
        <v>0.219782817765792</v>
      </c>
      <c r="BC15" s="17">
        <v>0.30493174862210398</v>
      </c>
      <c r="BD15" s="17"/>
      <c r="BE15" s="17">
        <v>0.122281284712857</v>
      </c>
      <c r="BF15" s="17">
        <v>0.34931000566770598</v>
      </c>
      <c r="BG15" s="17">
        <v>0.51001218035251406</v>
      </c>
    </row>
    <row r="16" spans="2:59" x14ac:dyDescent="0.3">
      <c r="B16" s="18" t="s">
        <v>237</v>
      </c>
      <c r="C16" s="17">
        <v>0.183983781926461</v>
      </c>
      <c r="D16" s="17">
        <v>0.19923883473717299</v>
      </c>
      <c r="E16" s="17">
        <v>0.16950343298760701</v>
      </c>
      <c r="F16" s="17"/>
      <c r="G16" s="17">
        <v>0.20627521137732499</v>
      </c>
      <c r="H16" s="17">
        <v>0.20583467958820201</v>
      </c>
      <c r="I16" s="17">
        <v>0.15227589709749101</v>
      </c>
      <c r="J16" s="17">
        <v>0.17145163574459099</v>
      </c>
      <c r="K16" s="17"/>
      <c r="L16" s="17">
        <v>0.21735002990667199</v>
      </c>
      <c r="M16" s="17">
        <v>0.198288609463354</v>
      </c>
      <c r="N16" s="17">
        <v>0.156407576668635</v>
      </c>
      <c r="O16" s="17">
        <v>0.15580158381123899</v>
      </c>
      <c r="P16" s="17"/>
      <c r="Q16" s="17">
        <v>0.32890606954585999</v>
      </c>
      <c r="R16" s="17">
        <v>0.164783904700257</v>
      </c>
      <c r="S16" s="17">
        <v>0.164953493320696</v>
      </c>
      <c r="T16" s="17">
        <v>0.118172462294689</v>
      </c>
      <c r="U16" s="17">
        <v>0.13709673962264399</v>
      </c>
      <c r="V16" s="17">
        <v>0.20795713621254799</v>
      </c>
      <c r="W16" s="17">
        <v>0.17164522900843299</v>
      </c>
      <c r="X16" s="17">
        <v>0.13997336387494699</v>
      </c>
      <c r="Y16" s="17">
        <v>0.14057934773594</v>
      </c>
      <c r="Z16" s="17"/>
      <c r="AA16" s="17">
        <v>0.19890690527579</v>
      </c>
      <c r="AB16" s="17">
        <v>0.194753371791267</v>
      </c>
      <c r="AC16" s="17">
        <v>0.16287396735057999</v>
      </c>
      <c r="AD16" s="17">
        <v>0.25282493614939799</v>
      </c>
      <c r="AE16" s="17">
        <v>0.121202785323343</v>
      </c>
      <c r="AF16" s="17">
        <v>0.15897510808142601</v>
      </c>
      <c r="AG16" s="17">
        <v>0.20928832990363699</v>
      </c>
      <c r="AH16" s="17">
        <v>0.14959114212903801</v>
      </c>
      <c r="AI16" s="17">
        <v>0.172310122240248</v>
      </c>
      <c r="AJ16" s="17">
        <v>0.151555047246442</v>
      </c>
      <c r="AK16" s="17">
        <v>0.14560098073351099</v>
      </c>
      <c r="AL16" s="17">
        <v>0.17657977103709499</v>
      </c>
      <c r="AM16" s="17">
        <v>0.20872666963036501</v>
      </c>
      <c r="AN16" s="17">
        <v>0.18060802324570299</v>
      </c>
      <c r="AO16" s="17">
        <v>0.21156846583220401</v>
      </c>
      <c r="AP16" s="17">
        <v>0.37033236264850899</v>
      </c>
      <c r="AQ16" s="17"/>
      <c r="AR16" s="17">
        <v>0.155210077361845</v>
      </c>
      <c r="AS16" s="17">
        <v>0.28838133770727897</v>
      </c>
      <c r="AT16" s="17"/>
      <c r="AU16" s="17">
        <v>0.26607282244868002</v>
      </c>
      <c r="AV16" s="17">
        <v>0.147147929871529</v>
      </c>
      <c r="AW16" s="17"/>
      <c r="AX16" s="17">
        <v>0.220813320162217</v>
      </c>
      <c r="AY16" s="17">
        <v>0.17496502186833199</v>
      </c>
      <c r="AZ16" s="17"/>
      <c r="BA16" s="17">
        <v>0.26156411291589599</v>
      </c>
      <c r="BB16" s="17">
        <v>0.136048367575238</v>
      </c>
      <c r="BC16" s="17">
        <v>0.12865374991637701</v>
      </c>
      <c r="BD16" s="17"/>
      <c r="BE16" s="17">
        <v>0.264673475532402</v>
      </c>
      <c r="BF16" s="17">
        <v>4.5395232495611601E-2</v>
      </c>
      <c r="BG16" s="17">
        <v>1.9088688865296199E-2</v>
      </c>
    </row>
    <row r="17" spans="2:59" x14ac:dyDescent="0.3">
      <c r="B17" s="18" t="s">
        <v>238</v>
      </c>
      <c r="C17" s="17">
        <v>8.3976248793704106E-2</v>
      </c>
      <c r="D17" s="17">
        <v>7.4729324369723696E-2</v>
      </c>
      <c r="E17" s="17">
        <v>9.2537699532032003E-2</v>
      </c>
      <c r="F17" s="17"/>
      <c r="G17" s="17">
        <v>4.3486825164599598E-2</v>
      </c>
      <c r="H17" s="17">
        <v>9.2296141866481898E-2</v>
      </c>
      <c r="I17" s="17">
        <v>9.6073902360051006E-2</v>
      </c>
      <c r="J17" s="17">
        <v>0.10283566223490299</v>
      </c>
      <c r="K17" s="17"/>
      <c r="L17" s="17">
        <v>7.3386833053931594E-2</v>
      </c>
      <c r="M17" s="17">
        <v>7.2805366574971594E-2</v>
      </c>
      <c r="N17" s="17">
        <v>7.9688636127996607E-2</v>
      </c>
      <c r="O17" s="17">
        <v>0.110928066347633</v>
      </c>
      <c r="P17" s="17"/>
      <c r="Q17" s="17">
        <v>4.9266045094485997E-2</v>
      </c>
      <c r="R17" s="17">
        <v>8.8213943084175697E-2</v>
      </c>
      <c r="S17" s="17">
        <v>9.9041514805452702E-2</v>
      </c>
      <c r="T17" s="17">
        <v>8.2790788214941805E-2</v>
      </c>
      <c r="U17" s="17">
        <v>0.104597990482618</v>
      </c>
      <c r="V17" s="17">
        <v>7.5059603952802201E-2</v>
      </c>
      <c r="W17" s="17">
        <v>0.11451234731036899</v>
      </c>
      <c r="X17" s="17">
        <v>7.8920753598872406E-2</v>
      </c>
      <c r="Y17" s="17">
        <v>8.1796140511975299E-2</v>
      </c>
      <c r="Z17" s="17"/>
      <c r="AA17" s="17">
        <v>0.39053072644355402</v>
      </c>
      <c r="AB17" s="17">
        <v>8.8374541277502397E-2</v>
      </c>
      <c r="AC17" s="17">
        <v>8.8578150844677905E-2</v>
      </c>
      <c r="AD17" s="17">
        <v>0.116240918520746</v>
      </c>
      <c r="AE17" s="17">
        <v>8.7517882054507098E-2</v>
      </c>
      <c r="AF17" s="17">
        <v>7.8775674154489495E-2</v>
      </c>
      <c r="AG17" s="17">
        <v>0.121496714973505</v>
      </c>
      <c r="AH17" s="17">
        <v>5.3634757767617898E-2</v>
      </c>
      <c r="AI17" s="17">
        <v>5.3194121189203199E-2</v>
      </c>
      <c r="AJ17" s="17">
        <v>5.61631593607093E-2</v>
      </c>
      <c r="AK17" s="17">
        <v>0.10585585116757</v>
      </c>
      <c r="AL17" s="17">
        <v>6.1039917786560399E-2</v>
      </c>
      <c r="AM17" s="17">
        <v>7.4641830033900805E-2</v>
      </c>
      <c r="AN17" s="17">
        <v>6.1172803288307397E-2</v>
      </c>
      <c r="AO17" s="17">
        <v>0.113295474689547</v>
      </c>
      <c r="AP17" s="17">
        <v>4.8245291730336301E-2</v>
      </c>
      <c r="AQ17" s="17"/>
      <c r="AR17" s="17">
        <v>9.2850824062027798E-2</v>
      </c>
      <c r="AS17" s="17">
        <v>5.1777267792654201E-2</v>
      </c>
      <c r="AT17" s="17"/>
      <c r="AU17" s="17">
        <v>6.0170129061477798E-2</v>
      </c>
      <c r="AV17" s="17">
        <v>9.5983209429160499E-2</v>
      </c>
      <c r="AW17" s="17"/>
      <c r="AX17" s="17">
        <v>8.6879239559987401E-2</v>
      </c>
      <c r="AY17" s="17">
        <v>8.2078554909720394E-2</v>
      </c>
      <c r="AZ17" s="17"/>
      <c r="BA17" s="17">
        <v>6.4126770130505106E-2</v>
      </c>
      <c r="BB17" s="17">
        <v>9.1241683284371197E-2</v>
      </c>
      <c r="BC17" s="17">
        <v>0.106291777214544</v>
      </c>
      <c r="BD17" s="17"/>
      <c r="BE17" s="17">
        <v>4.5847482899217799E-2</v>
      </c>
      <c r="BF17" s="17">
        <v>0.14067325954981999</v>
      </c>
      <c r="BG17" s="17">
        <v>0.18653712206742701</v>
      </c>
    </row>
    <row r="18" spans="2:59" x14ac:dyDescent="0.3">
      <c r="B18" s="18" t="s">
        <v>239</v>
      </c>
      <c r="C18" s="17">
        <v>5.7093097705193302E-2</v>
      </c>
      <c r="D18" s="17">
        <v>3.7776234961246803E-2</v>
      </c>
      <c r="E18" s="17">
        <v>7.5591119707155305E-2</v>
      </c>
      <c r="F18" s="17"/>
      <c r="G18" s="17">
        <v>3.3538303346782199E-2</v>
      </c>
      <c r="H18" s="17">
        <v>5.8626095880810802E-2</v>
      </c>
      <c r="I18" s="17">
        <v>5.8068860993330397E-2</v>
      </c>
      <c r="J18" s="17">
        <v>7.8276866861244201E-2</v>
      </c>
      <c r="K18" s="17"/>
      <c r="L18" s="17">
        <v>3.3495128927103497E-2</v>
      </c>
      <c r="M18" s="17">
        <v>6.0364738613813702E-2</v>
      </c>
      <c r="N18" s="17">
        <v>6.5329059750023399E-2</v>
      </c>
      <c r="O18" s="17">
        <v>7.2002284380786305E-2</v>
      </c>
      <c r="P18" s="17"/>
      <c r="Q18" s="17">
        <v>3.8399620742017297E-2</v>
      </c>
      <c r="R18" s="17">
        <v>7.95237587564772E-2</v>
      </c>
      <c r="S18" s="17">
        <v>4.4976676315441902E-2</v>
      </c>
      <c r="T18" s="17">
        <v>4.2951253362541103E-2</v>
      </c>
      <c r="U18" s="17">
        <v>6.7961394442093301E-2</v>
      </c>
      <c r="V18" s="17">
        <v>7.3681547720708201E-2</v>
      </c>
      <c r="W18" s="17">
        <v>4.52198346688844E-2</v>
      </c>
      <c r="X18" s="17">
        <v>4.7664164652078601E-2</v>
      </c>
      <c r="Y18" s="17">
        <v>6.6181782466497793E-2</v>
      </c>
      <c r="Z18" s="17"/>
      <c r="AA18" s="17">
        <v>0.22690982986392599</v>
      </c>
      <c r="AB18" s="17">
        <v>5.2819391265617403E-2</v>
      </c>
      <c r="AC18" s="17">
        <v>5.0309692312574601E-2</v>
      </c>
      <c r="AD18" s="17">
        <v>5.1698874626347799E-2</v>
      </c>
      <c r="AE18" s="17">
        <v>7.6171292991493098E-2</v>
      </c>
      <c r="AF18" s="17">
        <v>5.36770884194483E-2</v>
      </c>
      <c r="AG18" s="17">
        <v>6.7843475317872007E-2</v>
      </c>
      <c r="AH18" s="17">
        <v>8.4258912632312097E-2</v>
      </c>
      <c r="AI18" s="17">
        <v>5.9337592715716599E-2</v>
      </c>
      <c r="AJ18" s="17">
        <v>4.2057518301322698E-2</v>
      </c>
      <c r="AK18" s="17">
        <v>4.94954179286771E-2</v>
      </c>
      <c r="AL18" s="17">
        <v>4.7352209379627898E-2</v>
      </c>
      <c r="AM18" s="17">
        <v>2.07852761096411E-2</v>
      </c>
      <c r="AN18" s="17">
        <v>7.4834379733444006E-2</v>
      </c>
      <c r="AO18" s="17">
        <v>5.9342752290032899E-2</v>
      </c>
      <c r="AP18" s="17">
        <v>9.0140371131822005E-3</v>
      </c>
      <c r="AQ18" s="17"/>
      <c r="AR18" s="17">
        <v>5.8806322347807E-2</v>
      </c>
      <c r="AS18" s="17">
        <v>5.0877128371433003E-2</v>
      </c>
      <c r="AT18" s="17"/>
      <c r="AU18" s="17">
        <v>6.4258096176657203E-2</v>
      </c>
      <c r="AV18" s="17">
        <v>5.5012063645087601E-2</v>
      </c>
      <c r="AW18" s="17"/>
      <c r="AX18" s="17">
        <v>8.6707286530055494E-2</v>
      </c>
      <c r="AY18" s="17">
        <v>4.7418651321527998E-2</v>
      </c>
      <c r="AZ18" s="17"/>
      <c r="BA18" s="17">
        <v>5.3031581247795299E-2</v>
      </c>
      <c r="BB18" s="17">
        <v>5.6092062808131497E-2</v>
      </c>
      <c r="BC18" s="17">
        <v>6.5719204167136502E-2</v>
      </c>
      <c r="BD18" s="17"/>
      <c r="BE18" s="17">
        <v>3.4090609314447802E-2</v>
      </c>
      <c r="BF18" s="17">
        <v>6.5548564528677397E-2</v>
      </c>
      <c r="BG18" s="17">
        <v>0.19114305057584999</v>
      </c>
    </row>
    <row r="19" spans="2:59" x14ac:dyDescent="0.3">
      <c r="B19" s="18" t="s">
        <v>83</v>
      </c>
      <c r="C19" s="17">
        <v>1.6804782780740501E-2</v>
      </c>
      <c r="D19" s="17">
        <v>2.37134772656915E-2</v>
      </c>
      <c r="E19" s="17">
        <v>9.9810359115983308E-3</v>
      </c>
      <c r="F19" s="17"/>
      <c r="G19" s="17">
        <v>2.5198075539732401E-2</v>
      </c>
      <c r="H19" s="17">
        <v>2.0461030248384401E-2</v>
      </c>
      <c r="I19" s="17">
        <v>1.52476015086723E-2</v>
      </c>
      <c r="J19" s="17">
        <v>6.2819252823975904E-3</v>
      </c>
      <c r="K19" s="17"/>
      <c r="L19" s="17">
        <v>4.9155420126236003E-3</v>
      </c>
      <c r="M19" s="17">
        <v>1.16813952562343E-2</v>
      </c>
      <c r="N19" s="17">
        <v>1.95502206854586E-2</v>
      </c>
      <c r="O19" s="17">
        <v>3.2557084788617303E-2</v>
      </c>
      <c r="P19" s="17"/>
      <c r="Q19" s="17">
        <v>8.6037740187409097E-3</v>
      </c>
      <c r="R19" s="17">
        <v>1.68882002070295E-2</v>
      </c>
      <c r="S19" s="17">
        <v>2.9599172354367601E-2</v>
      </c>
      <c r="T19" s="17">
        <v>1.6338114724918099E-2</v>
      </c>
      <c r="U19" s="17">
        <v>1.17224068349346E-2</v>
      </c>
      <c r="V19" s="17">
        <v>1.32973473823817E-2</v>
      </c>
      <c r="W19" s="17">
        <v>2.2202612626981699E-2</v>
      </c>
      <c r="X19" s="17">
        <v>1.2854352174414E-2</v>
      </c>
      <c r="Y19" s="17">
        <v>2.0900350215217599E-2</v>
      </c>
      <c r="Z19" s="17"/>
      <c r="AA19" s="17">
        <v>0</v>
      </c>
      <c r="AB19" s="17">
        <v>0</v>
      </c>
      <c r="AC19" s="17">
        <v>4.2871386157401402E-2</v>
      </c>
      <c r="AD19" s="17">
        <v>1.5387211111447001E-2</v>
      </c>
      <c r="AE19" s="17">
        <v>2.3431721191203202E-2</v>
      </c>
      <c r="AF19" s="17">
        <v>1.11043383329145E-2</v>
      </c>
      <c r="AG19" s="17">
        <v>1.55393234538426E-2</v>
      </c>
      <c r="AH19" s="17">
        <v>1.5552114924314299E-2</v>
      </c>
      <c r="AI19" s="17">
        <v>2.4414975299848801E-2</v>
      </c>
      <c r="AJ19" s="17">
        <v>2.0979869012823098E-2</v>
      </c>
      <c r="AK19" s="17">
        <v>1.4442385582654401E-2</v>
      </c>
      <c r="AL19" s="17">
        <v>0</v>
      </c>
      <c r="AM19" s="17">
        <v>1.9995213364457701E-2</v>
      </c>
      <c r="AN19" s="17">
        <v>1.2167022816528299E-2</v>
      </c>
      <c r="AO19" s="17">
        <v>2.7717036037845501E-3</v>
      </c>
      <c r="AP19" s="17">
        <v>0</v>
      </c>
      <c r="AQ19" s="17"/>
      <c r="AR19" s="17">
        <v>1.7068308238695401E-2</v>
      </c>
      <c r="AS19" s="17">
        <v>1.58486523792923E-2</v>
      </c>
      <c r="AT19" s="17"/>
      <c r="AU19" s="17">
        <v>7.9209907330210095E-3</v>
      </c>
      <c r="AV19" s="17">
        <v>1.84966332904733E-2</v>
      </c>
      <c r="AW19" s="17"/>
      <c r="AX19" s="17">
        <v>2.2048280138936699E-2</v>
      </c>
      <c r="AY19" s="17">
        <v>1.58170442489808E-2</v>
      </c>
      <c r="AZ19" s="17"/>
      <c r="BA19" s="17">
        <v>8.59908339054004E-3</v>
      </c>
      <c r="BB19" s="17">
        <v>1.7929380957032399E-2</v>
      </c>
      <c r="BC19" s="17">
        <v>2.9096416773603001E-2</v>
      </c>
      <c r="BD19" s="17"/>
      <c r="BE19" s="17">
        <v>1.1875572103436699E-2</v>
      </c>
      <c r="BF19" s="17">
        <v>3.07039900026033E-2</v>
      </c>
      <c r="BG19" s="17">
        <v>1.16486744507255E-2</v>
      </c>
    </row>
    <row r="20" spans="2:59" x14ac:dyDescent="0.3">
      <c r="B20" s="18" t="s">
        <v>84</v>
      </c>
      <c r="C20" s="19">
        <v>1.4413290153889599E-2</v>
      </c>
      <c r="D20" s="19">
        <v>1.80178613740716E-2</v>
      </c>
      <c r="E20" s="19">
        <v>1.08756073209605E-2</v>
      </c>
      <c r="F20" s="19"/>
      <c r="G20" s="19">
        <v>7.6781121068650498E-3</v>
      </c>
      <c r="H20" s="19">
        <v>9.6889501024861602E-3</v>
      </c>
      <c r="I20" s="19">
        <v>1.2201988877686899E-2</v>
      </c>
      <c r="J20" s="19">
        <v>2.8742557394036701E-2</v>
      </c>
      <c r="K20" s="19"/>
      <c r="L20" s="19">
        <v>1.30420985216882E-2</v>
      </c>
      <c r="M20" s="19">
        <v>9.8683035918180392E-3</v>
      </c>
      <c r="N20" s="19">
        <v>1.88144157494517E-2</v>
      </c>
      <c r="O20" s="19">
        <v>1.6764966841046201E-2</v>
      </c>
      <c r="P20" s="19"/>
      <c r="Q20" s="19">
        <v>1.11959808105161E-2</v>
      </c>
      <c r="R20" s="19">
        <v>7.7993961502402596E-3</v>
      </c>
      <c r="S20" s="19">
        <v>2.9459758310706401E-2</v>
      </c>
      <c r="T20" s="19">
        <v>1.1016670979648001E-2</v>
      </c>
      <c r="U20" s="19">
        <v>2.7353925667070199E-2</v>
      </c>
      <c r="V20" s="19">
        <v>1.0698764240933399E-2</v>
      </c>
      <c r="W20" s="19">
        <v>1.0085005975363E-2</v>
      </c>
      <c r="X20" s="19">
        <v>0</v>
      </c>
      <c r="Y20" s="19">
        <v>2.05720403796542E-2</v>
      </c>
      <c r="Z20" s="19"/>
      <c r="AA20" s="19">
        <v>0.12806424811265801</v>
      </c>
      <c r="AB20" s="19">
        <v>5.5529761470332402E-2</v>
      </c>
      <c r="AC20" s="19">
        <v>0</v>
      </c>
      <c r="AD20" s="19">
        <v>9.4840197014695697E-3</v>
      </c>
      <c r="AE20" s="19">
        <v>1.5747073905984899E-2</v>
      </c>
      <c r="AF20" s="19">
        <v>1.2598621545099499E-2</v>
      </c>
      <c r="AG20" s="19">
        <v>2.4868866564861002E-2</v>
      </c>
      <c r="AH20" s="19">
        <v>2.1117258034600898E-2</v>
      </c>
      <c r="AI20" s="19">
        <v>0</v>
      </c>
      <c r="AJ20" s="19">
        <v>1.2617203718161499E-2</v>
      </c>
      <c r="AK20" s="19">
        <v>2.6465142710566099E-3</v>
      </c>
      <c r="AL20" s="19">
        <v>1.6158311251532199E-2</v>
      </c>
      <c r="AM20" s="19">
        <v>3.4993295513345103E-2</v>
      </c>
      <c r="AN20" s="19">
        <v>0</v>
      </c>
      <c r="AO20" s="19">
        <v>0</v>
      </c>
      <c r="AP20" s="19">
        <v>0</v>
      </c>
      <c r="AQ20" s="19"/>
      <c r="AR20" s="19">
        <v>1.7142774995477401E-2</v>
      </c>
      <c r="AS20" s="19">
        <v>4.51009727990123E-3</v>
      </c>
      <c r="AT20" s="19"/>
      <c r="AU20" s="19">
        <v>5.1590835556206997E-3</v>
      </c>
      <c r="AV20" s="19">
        <v>1.9000562804281002E-2</v>
      </c>
      <c r="AW20" s="19"/>
      <c r="AX20" s="19">
        <v>6.6990654268863099E-3</v>
      </c>
      <c r="AY20" s="19">
        <v>1.6524472780593099E-2</v>
      </c>
      <c r="AZ20" s="19"/>
      <c r="BA20" s="19">
        <v>8.8130169552893094E-3</v>
      </c>
      <c r="BB20" s="19">
        <v>1.93102503519237E-2</v>
      </c>
      <c r="BC20" s="19">
        <v>1.6062679821793699E-2</v>
      </c>
      <c r="BD20" s="19"/>
      <c r="BE20" s="19">
        <v>8.6596406227945205E-3</v>
      </c>
      <c r="BF20" s="19">
        <v>2.8729650167828701E-2</v>
      </c>
      <c r="BG20" s="19">
        <v>1.3741878435983E-2</v>
      </c>
    </row>
    <row r="21" spans="2:59" x14ac:dyDescent="0.3">
      <c r="B21" s="16"/>
    </row>
    <row r="22" spans="2:59" x14ac:dyDescent="0.3">
      <c r="B22" t="s">
        <v>87</v>
      </c>
    </row>
    <row r="23" spans="2:59" x14ac:dyDescent="0.3">
      <c r="B23" t="s">
        <v>88</v>
      </c>
    </row>
    <row r="25" spans="2:59" x14ac:dyDescent="0.3">
      <c r="B25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249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241</v>
      </c>
      <c r="C9" s="17">
        <v>0.52500143362799501</v>
      </c>
      <c r="D9" s="17">
        <v>0.518309828246862</v>
      </c>
      <c r="E9" s="17">
        <v>0.53159581032705105</v>
      </c>
      <c r="F9" s="17"/>
      <c r="G9" s="17">
        <v>0.49878928400563399</v>
      </c>
      <c r="H9" s="17">
        <v>0.502862855487205</v>
      </c>
      <c r="I9" s="17">
        <v>0.56806925522398699</v>
      </c>
      <c r="J9" s="17">
        <v>0.52506733049439602</v>
      </c>
      <c r="K9" s="17"/>
      <c r="L9" s="17">
        <v>0.54733032535744297</v>
      </c>
      <c r="M9" s="17">
        <v>0.53077782592182299</v>
      </c>
      <c r="N9" s="17">
        <v>0.50620768190738197</v>
      </c>
      <c r="O9" s="17">
        <v>0.51052349752405402</v>
      </c>
      <c r="P9" s="17"/>
      <c r="Q9" s="17">
        <v>0.448877170560883</v>
      </c>
      <c r="R9" s="17">
        <v>0.53746629924255696</v>
      </c>
      <c r="S9" s="17">
        <v>0.61508118581540705</v>
      </c>
      <c r="T9" s="17">
        <v>0.53942134977856304</v>
      </c>
      <c r="U9" s="17">
        <v>0.57687810841171505</v>
      </c>
      <c r="V9" s="17">
        <v>0.56066196855101202</v>
      </c>
      <c r="W9" s="17">
        <v>0.48884561605187898</v>
      </c>
      <c r="X9" s="17">
        <v>0.46058647429871502</v>
      </c>
      <c r="Y9" s="17">
        <v>0.510800379100806</v>
      </c>
      <c r="Z9" s="17"/>
      <c r="AA9" s="17">
        <v>0.40595656527593499</v>
      </c>
      <c r="AB9" s="17">
        <v>0.39491268909932498</v>
      </c>
      <c r="AC9" s="17">
        <v>0.57474075402347502</v>
      </c>
      <c r="AD9" s="17">
        <v>0.48302069551976401</v>
      </c>
      <c r="AE9" s="17">
        <v>0.52272195360461504</v>
      </c>
      <c r="AF9" s="17">
        <v>0.59523933429063403</v>
      </c>
      <c r="AG9" s="17">
        <v>0.51622677549415097</v>
      </c>
      <c r="AH9" s="17">
        <v>0.474417897191722</v>
      </c>
      <c r="AI9" s="17">
        <v>0.49724426922097098</v>
      </c>
      <c r="AJ9" s="17">
        <v>0.46404560992247601</v>
      </c>
      <c r="AK9" s="17">
        <v>0.56465365857235095</v>
      </c>
      <c r="AL9" s="17">
        <v>0.59908660065091202</v>
      </c>
      <c r="AM9" s="17">
        <v>0.52891908373501995</v>
      </c>
      <c r="AN9" s="17">
        <v>0.50004870937312995</v>
      </c>
      <c r="AO9" s="17">
        <v>0.56783353715394902</v>
      </c>
      <c r="AP9" s="17">
        <v>0.52000981208012598</v>
      </c>
      <c r="AQ9" s="17"/>
      <c r="AR9" s="17">
        <v>0.53581318976778203</v>
      </c>
      <c r="AS9" s="17">
        <v>0.485773919070139</v>
      </c>
      <c r="AT9" s="17"/>
      <c r="AU9" s="17">
        <v>0.47936611071639301</v>
      </c>
      <c r="AV9" s="17">
        <v>0.54727189588007297</v>
      </c>
      <c r="AW9" s="17"/>
      <c r="AX9" s="17">
        <v>0.43198490394101802</v>
      </c>
      <c r="AY9" s="17">
        <v>0.54662043111587899</v>
      </c>
      <c r="AZ9" s="17"/>
      <c r="BA9" s="17">
        <v>0.50237104823136702</v>
      </c>
      <c r="BB9" s="17">
        <v>0.54031526917942596</v>
      </c>
      <c r="BC9" s="17">
        <v>0.53896916334318601</v>
      </c>
      <c r="BD9" s="17"/>
      <c r="BE9" s="17">
        <v>0.53575312523956398</v>
      </c>
      <c r="BF9" s="17">
        <v>0.493516598311041</v>
      </c>
      <c r="BG9" s="17">
        <v>0.53952095300807301</v>
      </c>
    </row>
    <row r="10" spans="2:59" ht="28.8" x14ac:dyDescent="0.3">
      <c r="B10" s="18" t="s">
        <v>242</v>
      </c>
      <c r="C10" s="17">
        <v>0.41338892051035397</v>
      </c>
      <c r="D10" s="17">
        <v>0.42653892735243099</v>
      </c>
      <c r="E10" s="17">
        <v>0.40092785720546598</v>
      </c>
      <c r="F10" s="17"/>
      <c r="G10" s="17">
        <v>0.38531518384952701</v>
      </c>
      <c r="H10" s="17">
        <v>0.38470177535878097</v>
      </c>
      <c r="I10" s="17">
        <v>0.44374628695978802</v>
      </c>
      <c r="J10" s="17">
        <v>0.43541545369763601</v>
      </c>
      <c r="K10" s="17"/>
      <c r="L10" s="17">
        <v>0.413910314688956</v>
      </c>
      <c r="M10" s="17">
        <v>0.38869149642032003</v>
      </c>
      <c r="N10" s="17">
        <v>0.42940134689180898</v>
      </c>
      <c r="O10" s="17">
        <v>0.42319862641661699</v>
      </c>
      <c r="P10" s="17"/>
      <c r="Q10" s="17">
        <v>0.388787343665772</v>
      </c>
      <c r="R10" s="17">
        <v>0.339519078166653</v>
      </c>
      <c r="S10" s="17">
        <v>0.48932896414221999</v>
      </c>
      <c r="T10" s="17">
        <v>0.40773657140735098</v>
      </c>
      <c r="U10" s="17">
        <v>0.45303748517263798</v>
      </c>
      <c r="V10" s="17">
        <v>0.40544833094374599</v>
      </c>
      <c r="W10" s="17">
        <v>0.48341446724624498</v>
      </c>
      <c r="X10" s="17">
        <v>0.42390496344518203</v>
      </c>
      <c r="Y10" s="17">
        <v>0.40160376591341201</v>
      </c>
      <c r="Z10" s="17"/>
      <c r="AA10" s="17">
        <v>9.7643323731957707E-2</v>
      </c>
      <c r="AB10" s="17">
        <v>0.42624953156090301</v>
      </c>
      <c r="AC10" s="17">
        <v>0.403919193968173</v>
      </c>
      <c r="AD10" s="17">
        <v>0.45721150806953298</v>
      </c>
      <c r="AE10" s="17">
        <v>0.41048254945708501</v>
      </c>
      <c r="AF10" s="17">
        <v>0.39051841952252703</v>
      </c>
      <c r="AG10" s="17">
        <v>0.41558645617191198</v>
      </c>
      <c r="AH10" s="17">
        <v>0.44548283257980698</v>
      </c>
      <c r="AI10" s="17">
        <v>0.47516647619073399</v>
      </c>
      <c r="AJ10" s="17">
        <v>0.405664259313604</v>
      </c>
      <c r="AK10" s="17">
        <v>0.37397768941662901</v>
      </c>
      <c r="AL10" s="17">
        <v>0.41633231093327899</v>
      </c>
      <c r="AM10" s="17">
        <v>0.44811308147277701</v>
      </c>
      <c r="AN10" s="17">
        <v>0.50024752079471502</v>
      </c>
      <c r="AO10" s="17">
        <v>0.41947851662723801</v>
      </c>
      <c r="AP10" s="17">
        <v>0.32535512815710899</v>
      </c>
      <c r="AQ10" s="17"/>
      <c r="AR10" s="17">
        <v>0.417798645857615</v>
      </c>
      <c r="AS10" s="17">
        <v>0.397389432266326</v>
      </c>
      <c r="AT10" s="17"/>
      <c r="AU10" s="17">
        <v>0.41577536550169297</v>
      </c>
      <c r="AV10" s="17">
        <v>0.41322333086270302</v>
      </c>
      <c r="AW10" s="17"/>
      <c r="AX10" s="17">
        <v>0.37333569952058798</v>
      </c>
      <c r="AY10" s="17">
        <v>0.42102139282639101</v>
      </c>
      <c r="AZ10" s="17"/>
      <c r="BA10" s="17">
        <v>0.397926406166486</v>
      </c>
      <c r="BB10" s="17">
        <v>0.41912398748172802</v>
      </c>
      <c r="BC10" s="17">
        <v>0.43064943873234901</v>
      </c>
      <c r="BD10" s="17"/>
      <c r="BE10" s="17">
        <v>0.41850830652081999</v>
      </c>
      <c r="BF10" s="17">
        <v>0.39903042240571202</v>
      </c>
      <c r="BG10" s="17">
        <v>0.41852823663104999</v>
      </c>
    </row>
    <row r="11" spans="2:59" ht="28.8" x14ac:dyDescent="0.3">
      <c r="B11" s="18" t="s">
        <v>243</v>
      </c>
      <c r="C11" s="17">
        <v>0.39216419081797199</v>
      </c>
      <c r="D11" s="17">
        <v>0.36249145955034401</v>
      </c>
      <c r="E11" s="17">
        <v>0.42128767093893299</v>
      </c>
      <c r="F11" s="17"/>
      <c r="G11" s="17">
        <v>0.41456500415803399</v>
      </c>
      <c r="H11" s="17">
        <v>0.38942967783219401</v>
      </c>
      <c r="I11" s="17">
        <v>0.415062445351913</v>
      </c>
      <c r="J11" s="17">
        <v>0.34783232877584602</v>
      </c>
      <c r="K11" s="17"/>
      <c r="L11" s="17">
        <v>0.41610724077825301</v>
      </c>
      <c r="M11" s="17">
        <v>0.40665393339170097</v>
      </c>
      <c r="N11" s="17">
        <v>0.37387665600058501</v>
      </c>
      <c r="O11" s="17">
        <v>0.36819058919019598</v>
      </c>
      <c r="P11" s="17"/>
      <c r="Q11" s="17">
        <v>0.42830154043080099</v>
      </c>
      <c r="R11" s="17">
        <v>0.37805893145790298</v>
      </c>
      <c r="S11" s="17">
        <v>0.364997447796097</v>
      </c>
      <c r="T11" s="17">
        <v>0.36795451170343901</v>
      </c>
      <c r="U11" s="17">
        <v>0.45679670911794001</v>
      </c>
      <c r="V11" s="17">
        <v>0.37361576716751499</v>
      </c>
      <c r="W11" s="17">
        <v>0.34554957949660697</v>
      </c>
      <c r="X11" s="17">
        <v>0.48863963502379498</v>
      </c>
      <c r="Y11" s="17">
        <v>0.37484642466052398</v>
      </c>
      <c r="Z11" s="17"/>
      <c r="AA11" s="17">
        <v>0.28560471206600002</v>
      </c>
      <c r="AB11" s="17">
        <v>0.33755253125826501</v>
      </c>
      <c r="AC11" s="17">
        <v>0.53316627286562102</v>
      </c>
      <c r="AD11" s="17">
        <v>0.44991733936446399</v>
      </c>
      <c r="AE11" s="17">
        <v>0.36631871904444002</v>
      </c>
      <c r="AF11" s="17">
        <v>0.38581035873198599</v>
      </c>
      <c r="AG11" s="17">
        <v>0.31528610330086898</v>
      </c>
      <c r="AH11" s="17">
        <v>0.355703910719396</v>
      </c>
      <c r="AI11" s="17">
        <v>0.314720447386719</v>
      </c>
      <c r="AJ11" s="17">
        <v>0.388198654328963</v>
      </c>
      <c r="AK11" s="17">
        <v>0.42817373100235701</v>
      </c>
      <c r="AL11" s="17">
        <v>0.381775690344897</v>
      </c>
      <c r="AM11" s="17">
        <v>0.42220141049847998</v>
      </c>
      <c r="AN11" s="17">
        <v>0.40861034143506197</v>
      </c>
      <c r="AO11" s="17">
        <v>0.42300458047707401</v>
      </c>
      <c r="AP11" s="17">
        <v>0.44885551794704998</v>
      </c>
      <c r="AQ11" s="17"/>
      <c r="AR11" s="17">
        <v>0.37454280352157598</v>
      </c>
      <c r="AS11" s="17">
        <v>0.45609859867566599</v>
      </c>
      <c r="AT11" s="17"/>
      <c r="AU11" s="17">
        <v>0.408873914886006</v>
      </c>
      <c r="AV11" s="17">
        <v>0.387774114914195</v>
      </c>
      <c r="AW11" s="17"/>
      <c r="AX11" s="17">
        <v>0.34351004312449501</v>
      </c>
      <c r="AY11" s="17">
        <v>0.402598509561026</v>
      </c>
      <c r="AZ11" s="17"/>
      <c r="BA11" s="17">
        <v>0.37176448131678502</v>
      </c>
      <c r="BB11" s="17">
        <v>0.41935773640657598</v>
      </c>
      <c r="BC11" s="17">
        <v>0.38290320167436798</v>
      </c>
      <c r="BD11" s="17"/>
      <c r="BE11" s="17">
        <v>0.40317277846184602</v>
      </c>
      <c r="BF11" s="17">
        <v>0.404154664189462</v>
      </c>
      <c r="BG11" s="17">
        <v>0.283056799319856</v>
      </c>
    </row>
    <row r="12" spans="2:59" ht="28.8" x14ac:dyDescent="0.3">
      <c r="B12" s="18" t="s">
        <v>244</v>
      </c>
      <c r="C12" s="17">
        <v>0.31574679893848701</v>
      </c>
      <c r="D12" s="17">
        <v>0.32411365658900998</v>
      </c>
      <c r="E12" s="17">
        <v>0.30866363969876698</v>
      </c>
      <c r="F12" s="17"/>
      <c r="G12" s="17">
        <v>0.31254744705329501</v>
      </c>
      <c r="H12" s="17">
        <v>0.30368810687452902</v>
      </c>
      <c r="I12" s="17">
        <v>0.32028226201604898</v>
      </c>
      <c r="J12" s="17">
        <v>0.32924273359955403</v>
      </c>
      <c r="K12" s="17"/>
      <c r="L12" s="17">
        <v>0.37254749136884802</v>
      </c>
      <c r="M12" s="17">
        <v>0.31854772992066799</v>
      </c>
      <c r="N12" s="17">
        <v>0.28549214610892398</v>
      </c>
      <c r="O12" s="17">
        <v>0.27686387422694703</v>
      </c>
      <c r="P12" s="17"/>
      <c r="Q12" s="17">
        <v>0.35399751535094798</v>
      </c>
      <c r="R12" s="17">
        <v>0.349630993653815</v>
      </c>
      <c r="S12" s="17">
        <v>0.24646526883974701</v>
      </c>
      <c r="T12" s="17">
        <v>0.29585544482274501</v>
      </c>
      <c r="U12" s="17">
        <v>0.32508700823160502</v>
      </c>
      <c r="V12" s="17">
        <v>0.291045719900133</v>
      </c>
      <c r="W12" s="17">
        <v>0.30461842112133802</v>
      </c>
      <c r="X12" s="17">
        <v>0.29865215232635201</v>
      </c>
      <c r="Y12" s="17">
        <v>0.32490956991252901</v>
      </c>
      <c r="Z12" s="17"/>
      <c r="AA12" s="17">
        <v>0.105949714075552</v>
      </c>
      <c r="AB12" s="17">
        <v>0.28254699216229201</v>
      </c>
      <c r="AC12" s="17">
        <v>0.27554239385705898</v>
      </c>
      <c r="AD12" s="17">
        <v>0.178684092818851</v>
      </c>
      <c r="AE12" s="17">
        <v>0.27436862006492801</v>
      </c>
      <c r="AF12" s="17">
        <v>0.26524095427114303</v>
      </c>
      <c r="AG12" s="17">
        <v>0.319830146655803</v>
      </c>
      <c r="AH12" s="17">
        <v>0.339939854003036</v>
      </c>
      <c r="AI12" s="17">
        <v>0.274442447849025</v>
      </c>
      <c r="AJ12" s="17">
        <v>0.35597950820429097</v>
      </c>
      <c r="AK12" s="17">
        <v>0.35873537106640702</v>
      </c>
      <c r="AL12" s="17">
        <v>0.32741821016313499</v>
      </c>
      <c r="AM12" s="17">
        <v>0.34328173430023901</v>
      </c>
      <c r="AN12" s="17">
        <v>0.307782152360981</v>
      </c>
      <c r="AO12" s="17">
        <v>0.33807754063822498</v>
      </c>
      <c r="AP12" s="17">
        <v>0.45813598451543702</v>
      </c>
      <c r="AQ12" s="17"/>
      <c r="AR12" s="17">
        <v>0.30188258006805002</v>
      </c>
      <c r="AS12" s="17">
        <v>0.36604934373711101</v>
      </c>
      <c r="AT12" s="17"/>
      <c r="AU12" s="17">
        <v>0.32539154192606901</v>
      </c>
      <c r="AV12" s="17">
        <v>0.31346538404687901</v>
      </c>
      <c r="AW12" s="17"/>
      <c r="AX12" s="17">
        <v>0.26527075134513101</v>
      </c>
      <c r="AY12" s="17">
        <v>0.33029372983965599</v>
      </c>
      <c r="AZ12" s="17"/>
      <c r="BA12" s="17">
        <v>0.33737512295293898</v>
      </c>
      <c r="BB12" s="17">
        <v>0.32213492963365398</v>
      </c>
      <c r="BC12" s="17">
        <v>0.26808539741728299</v>
      </c>
      <c r="BD12" s="17"/>
      <c r="BE12" s="17">
        <v>0.343629282016573</v>
      </c>
      <c r="BF12" s="17">
        <v>0.30923464355365199</v>
      </c>
      <c r="BG12" s="17">
        <v>0.142782504943571</v>
      </c>
    </row>
    <row r="13" spans="2:59" ht="28.8" x14ac:dyDescent="0.3">
      <c r="B13" s="18" t="s">
        <v>245</v>
      </c>
      <c r="C13" s="17">
        <v>0.28340386745652701</v>
      </c>
      <c r="D13" s="17">
        <v>0.296150919145174</v>
      </c>
      <c r="E13" s="17">
        <v>0.27082511656989</v>
      </c>
      <c r="F13" s="17"/>
      <c r="G13" s="17">
        <v>0.26666876713273602</v>
      </c>
      <c r="H13" s="17">
        <v>0.28356684592412101</v>
      </c>
      <c r="I13" s="17">
        <v>0.27090618984720299</v>
      </c>
      <c r="J13" s="17">
        <v>0.31132861563863701</v>
      </c>
      <c r="K13" s="17"/>
      <c r="L13" s="17">
        <v>0.30093462247715103</v>
      </c>
      <c r="M13" s="17">
        <v>0.31490434892934399</v>
      </c>
      <c r="N13" s="17">
        <v>0.271158601093619</v>
      </c>
      <c r="O13" s="17">
        <v>0.243150855909782</v>
      </c>
      <c r="P13" s="17"/>
      <c r="Q13" s="17">
        <v>0.27643868231935698</v>
      </c>
      <c r="R13" s="17">
        <v>0.29056926433455199</v>
      </c>
      <c r="S13" s="17">
        <v>0.28871565218126599</v>
      </c>
      <c r="T13" s="17">
        <v>0.29147543718135599</v>
      </c>
      <c r="U13" s="17">
        <v>0.282260155001121</v>
      </c>
      <c r="V13" s="17">
        <v>0.28577435551165697</v>
      </c>
      <c r="W13" s="17">
        <v>0.26653022285021799</v>
      </c>
      <c r="X13" s="17">
        <v>0.221606835213843</v>
      </c>
      <c r="Y13" s="17">
        <v>0.30793083704769397</v>
      </c>
      <c r="Z13" s="17"/>
      <c r="AA13" s="17">
        <v>0.41754628066442601</v>
      </c>
      <c r="AB13" s="17">
        <v>0.234298611124721</v>
      </c>
      <c r="AC13" s="17">
        <v>0.27191251675202099</v>
      </c>
      <c r="AD13" s="17">
        <v>0.16872413543845599</v>
      </c>
      <c r="AE13" s="17">
        <v>0.30162354349281401</v>
      </c>
      <c r="AF13" s="17">
        <v>0.318387337817782</v>
      </c>
      <c r="AG13" s="17">
        <v>0.29480339820553503</v>
      </c>
      <c r="AH13" s="17">
        <v>0.28422532629351099</v>
      </c>
      <c r="AI13" s="17">
        <v>0.29844838722874001</v>
      </c>
      <c r="AJ13" s="17">
        <v>0.26988325203251001</v>
      </c>
      <c r="AK13" s="17">
        <v>0.220116340922937</v>
      </c>
      <c r="AL13" s="17">
        <v>0.27533171327996703</v>
      </c>
      <c r="AM13" s="17">
        <v>0.29574737077985702</v>
      </c>
      <c r="AN13" s="17">
        <v>0.254217672383517</v>
      </c>
      <c r="AO13" s="17">
        <v>0.39486912028212001</v>
      </c>
      <c r="AP13" s="17">
        <v>0.343999397111797</v>
      </c>
      <c r="AQ13" s="17"/>
      <c r="AR13" s="17">
        <v>0.28068660414948299</v>
      </c>
      <c r="AS13" s="17">
        <v>0.29326271781871199</v>
      </c>
      <c r="AT13" s="17"/>
      <c r="AU13" s="17">
        <v>0.29055929444596701</v>
      </c>
      <c r="AV13" s="17">
        <v>0.27969913679899699</v>
      </c>
      <c r="AW13" s="17"/>
      <c r="AX13" s="17">
        <v>0.25693345378770999</v>
      </c>
      <c r="AY13" s="17">
        <v>0.29059050672870301</v>
      </c>
      <c r="AZ13" s="17"/>
      <c r="BA13" s="17">
        <v>0.311122349141224</v>
      </c>
      <c r="BB13" s="17">
        <v>0.25583382028959401</v>
      </c>
      <c r="BC13" s="17">
        <v>0.28067923245563198</v>
      </c>
      <c r="BD13" s="17"/>
      <c r="BE13" s="17">
        <v>0.32414015768752502</v>
      </c>
      <c r="BF13" s="17">
        <v>0.19631643282519901</v>
      </c>
      <c r="BG13" s="17">
        <v>0.24814758909942999</v>
      </c>
    </row>
    <row r="14" spans="2:59" ht="28.8" x14ac:dyDescent="0.3">
      <c r="B14" s="18" t="s">
        <v>246</v>
      </c>
      <c r="C14" s="17">
        <v>0.21957768159937899</v>
      </c>
      <c r="D14" s="17">
        <v>0.22513842828917199</v>
      </c>
      <c r="E14" s="17">
        <v>0.21490898564253699</v>
      </c>
      <c r="F14" s="17"/>
      <c r="G14" s="17">
        <v>0.18701657496227</v>
      </c>
      <c r="H14" s="17">
        <v>0.25871777112127903</v>
      </c>
      <c r="I14" s="17">
        <v>0.211112108718644</v>
      </c>
      <c r="J14" s="17">
        <v>0.22045469677962301</v>
      </c>
      <c r="K14" s="17"/>
      <c r="L14" s="17">
        <v>0.27993039260102698</v>
      </c>
      <c r="M14" s="17">
        <v>0.22930589331467</v>
      </c>
      <c r="N14" s="17">
        <v>0.184395261856375</v>
      </c>
      <c r="O14" s="17">
        <v>0.17581926011617199</v>
      </c>
      <c r="P14" s="17"/>
      <c r="Q14" s="17">
        <v>0.30639047160997401</v>
      </c>
      <c r="R14" s="17">
        <v>0.19907906423292901</v>
      </c>
      <c r="S14" s="17">
        <v>0.14193576921316101</v>
      </c>
      <c r="T14" s="17">
        <v>0.18764182903698501</v>
      </c>
      <c r="U14" s="17">
        <v>0.20229201568748501</v>
      </c>
      <c r="V14" s="17">
        <v>0.217598041140041</v>
      </c>
      <c r="W14" s="17">
        <v>0.16327164696469401</v>
      </c>
      <c r="X14" s="17">
        <v>0.239626549155559</v>
      </c>
      <c r="Y14" s="17">
        <v>0.27414053363845198</v>
      </c>
      <c r="Z14" s="17"/>
      <c r="AA14" s="17">
        <v>0.312442583770208</v>
      </c>
      <c r="AB14" s="17">
        <v>0.20686647266654801</v>
      </c>
      <c r="AC14" s="17">
        <v>0.18572330736881301</v>
      </c>
      <c r="AD14" s="17">
        <v>8.22574303089047E-2</v>
      </c>
      <c r="AE14" s="17">
        <v>0.18136140127938799</v>
      </c>
      <c r="AF14" s="17">
        <v>0.18821276679608101</v>
      </c>
      <c r="AG14" s="17">
        <v>0.21261498499671599</v>
      </c>
      <c r="AH14" s="17">
        <v>0.18162078950134899</v>
      </c>
      <c r="AI14" s="17">
        <v>0.20680819037564899</v>
      </c>
      <c r="AJ14" s="17">
        <v>0.22038514962895001</v>
      </c>
      <c r="AK14" s="17">
        <v>0.281857826919299</v>
      </c>
      <c r="AL14" s="17">
        <v>0.177335259873139</v>
      </c>
      <c r="AM14" s="17">
        <v>0.22887329475757201</v>
      </c>
      <c r="AN14" s="17">
        <v>0.23744096354309699</v>
      </c>
      <c r="AO14" s="17">
        <v>0.232157612441725</v>
      </c>
      <c r="AP14" s="17">
        <v>0.38355384557134697</v>
      </c>
      <c r="AQ14" s="17"/>
      <c r="AR14" s="17">
        <v>0.190258708436988</v>
      </c>
      <c r="AS14" s="17">
        <v>0.325953596083502</v>
      </c>
      <c r="AT14" s="17"/>
      <c r="AU14" s="17">
        <v>0.22893238033642799</v>
      </c>
      <c r="AV14" s="17">
        <v>0.21470735888945999</v>
      </c>
      <c r="AW14" s="17"/>
      <c r="AX14" s="17">
        <v>0.19315697164877499</v>
      </c>
      <c r="AY14" s="17">
        <v>0.22787706143852399</v>
      </c>
      <c r="AZ14" s="17"/>
      <c r="BA14" s="17">
        <v>0.26841202713036499</v>
      </c>
      <c r="BB14" s="17">
        <v>0.21046986883573299</v>
      </c>
      <c r="BC14" s="17">
        <v>0.15036828447065101</v>
      </c>
      <c r="BD14" s="17"/>
      <c r="BE14" s="17">
        <v>0.26094010600739798</v>
      </c>
      <c r="BF14" s="17">
        <v>0.16957338940201</v>
      </c>
      <c r="BG14" s="17">
        <v>7.6080056562840503E-2</v>
      </c>
    </row>
    <row r="15" spans="2:59" ht="28.8" x14ac:dyDescent="0.3">
      <c r="B15" s="18" t="s">
        <v>247</v>
      </c>
      <c r="C15" s="17">
        <v>0.12721633675660399</v>
      </c>
      <c r="D15" s="17">
        <v>0.12891188447684299</v>
      </c>
      <c r="E15" s="17">
        <v>0.12499049434644099</v>
      </c>
      <c r="F15" s="17"/>
      <c r="G15" s="17">
        <v>0.120298028690005</v>
      </c>
      <c r="H15" s="17">
        <v>0.150692404226628</v>
      </c>
      <c r="I15" s="17">
        <v>0.11899571385810701</v>
      </c>
      <c r="J15" s="17">
        <v>0.11853727704995599</v>
      </c>
      <c r="K15" s="17"/>
      <c r="L15" s="17">
        <v>0.150072020677046</v>
      </c>
      <c r="M15" s="17">
        <v>0.110154863670494</v>
      </c>
      <c r="N15" s="17">
        <v>0.106607251743528</v>
      </c>
      <c r="O15" s="17">
        <v>0.13867814603876899</v>
      </c>
      <c r="P15" s="17"/>
      <c r="Q15" s="17">
        <v>0.20228197925871999</v>
      </c>
      <c r="R15" s="17">
        <v>0.118770898573371</v>
      </c>
      <c r="S15" s="17">
        <v>6.4036177092209504E-2</v>
      </c>
      <c r="T15" s="17">
        <v>0.12155093408746</v>
      </c>
      <c r="U15" s="17">
        <v>0.116370157076833</v>
      </c>
      <c r="V15" s="17">
        <v>0.126541214951298</v>
      </c>
      <c r="W15" s="17">
        <v>0.104220284580024</v>
      </c>
      <c r="X15" s="17">
        <v>8.0758487168853907E-2</v>
      </c>
      <c r="Y15" s="17">
        <v>0.142496986106874</v>
      </c>
      <c r="Z15" s="17"/>
      <c r="AA15" s="17">
        <v>0.13292933242812</v>
      </c>
      <c r="AB15" s="17">
        <v>0.19151476713746099</v>
      </c>
      <c r="AC15" s="17">
        <v>0.11567408678439001</v>
      </c>
      <c r="AD15" s="17">
        <v>7.4529374576172799E-2</v>
      </c>
      <c r="AE15" s="17">
        <v>0.11310623675956499</v>
      </c>
      <c r="AF15" s="17">
        <v>0.13688689246317501</v>
      </c>
      <c r="AG15" s="17">
        <v>0.13955078194184301</v>
      </c>
      <c r="AH15" s="17">
        <v>0.162488648553924</v>
      </c>
      <c r="AI15" s="17">
        <v>8.7040121925747005E-2</v>
      </c>
      <c r="AJ15" s="17">
        <v>0.13440916863532101</v>
      </c>
      <c r="AK15" s="17">
        <v>0.102865810630386</v>
      </c>
      <c r="AL15" s="17">
        <v>0.14095350216154801</v>
      </c>
      <c r="AM15" s="17">
        <v>0.129257117147171</v>
      </c>
      <c r="AN15" s="17">
        <v>0.113391555576074</v>
      </c>
      <c r="AO15" s="17">
        <v>0.17469794237644001</v>
      </c>
      <c r="AP15" s="17">
        <v>0.157238445026117</v>
      </c>
      <c r="AQ15" s="17"/>
      <c r="AR15" s="17">
        <v>0.124025217667908</v>
      </c>
      <c r="AS15" s="17">
        <v>0.13879444385494899</v>
      </c>
      <c r="AT15" s="17"/>
      <c r="AU15" s="17">
        <v>0.14719446784711601</v>
      </c>
      <c r="AV15" s="17">
        <v>0.118331495795707</v>
      </c>
      <c r="AW15" s="17"/>
      <c r="AX15" s="17">
        <v>0.15219290367759999</v>
      </c>
      <c r="AY15" s="17">
        <v>0.122205620091232</v>
      </c>
      <c r="AZ15" s="17"/>
      <c r="BA15" s="17">
        <v>0.15795022706930301</v>
      </c>
      <c r="BB15" s="17">
        <v>0.11499657809767599</v>
      </c>
      <c r="BC15" s="17">
        <v>9.4247796548690393E-2</v>
      </c>
      <c r="BD15" s="17"/>
      <c r="BE15" s="17">
        <v>0.14714954820432599</v>
      </c>
      <c r="BF15" s="17">
        <v>9.2156653436842803E-2</v>
      </c>
      <c r="BG15" s="17">
        <v>8.87894848600988E-2</v>
      </c>
    </row>
    <row r="16" spans="2:59" x14ac:dyDescent="0.3">
      <c r="B16" s="18" t="s">
        <v>248</v>
      </c>
      <c r="C16" s="17">
        <v>3.3547088096546697E-2</v>
      </c>
      <c r="D16" s="17">
        <v>3.9555100592710897E-2</v>
      </c>
      <c r="E16" s="17">
        <v>2.6867250765286101E-2</v>
      </c>
      <c r="F16" s="17"/>
      <c r="G16" s="17">
        <v>5.9825546001701799E-2</v>
      </c>
      <c r="H16" s="17">
        <v>3.11583106419492E-2</v>
      </c>
      <c r="I16" s="17">
        <v>2.18980982650335E-2</v>
      </c>
      <c r="J16" s="17">
        <v>2.27819624416974E-2</v>
      </c>
      <c r="K16" s="17"/>
      <c r="L16" s="17">
        <v>1.91735793892252E-2</v>
      </c>
      <c r="M16" s="17">
        <v>3.0107688922927599E-2</v>
      </c>
      <c r="N16" s="17">
        <v>4.2667924438813502E-2</v>
      </c>
      <c r="O16" s="17">
        <v>4.46525850202543E-2</v>
      </c>
      <c r="P16" s="17"/>
      <c r="Q16" s="17">
        <v>1.0005422531293001E-2</v>
      </c>
      <c r="R16" s="17">
        <v>5.4518544809349603E-2</v>
      </c>
      <c r="S16" s="17">
        <v>6.0967589312500202E-2</v>
      </c>
      <c r="T16" s="17">
        <v>3.5808355798493702E-2</v>
      </c>
      <c r="U16" s="17">
        <v>2.6487971237488899E-2</v>
      </c>
      <c r="V16" s="17">
        <v>4.0430648497470002E-2</v>
      </c>
      <c r="W16" s="17">
        <v>4.25777043947499E-2</v>
      </c>
      <c r="X16" s="17">
        <v>9.0574682088593907E-3</v>
      </c>
      <c r="Y16" s="17">
        <v>1.56759272431766E-2</v>
      </c>
      <c r="Z16" s="17"/>
      <c r="AA16" s="17">
        <v>0.15783924221516801</v>
      </c>
      <c r="AB16" s="17">
        <v>1.4617340238427401E-2</v>
      </c>
      <c r="AC16" s="17">
        <v>2.74020109807439E-2</v>
      </c>
      <c r="AD16" s="17">
        <v>6.8744197584705097E-2</v>
      </c>
      <c r="AE16" s="17">
        <v>3.9942662579708299E-2</v>
      </c>
      <c r="AF16" s="17">
        <v>3.0800050618979301E-2</v>
      </c>
      <c r="AG16" s="17">
        <v>5.3224515346652901E-2</v>
      </c>
      <c r="AH16" s="17">
        <v>2.4701339729173599E-2</v>
      </c>
      <c r="AI16" s="17">
        <v>4.8914133070431298E-2</v>
      </c>
      <c r="AJ16" s="17">
        <v>4.7806827021305003E-2</v>
      </c>
      <c r="AK16" s="17">
        <v>4.0185264309148497E-2</v>
      </c>
      <c r="AL16" s="17">
        <v>1.7699882502476099E-2</v>
      </c>
      <c r="AM16" s="17">
        <v>2.7508012412394499E-2</v>
      </c>
      <c r="AN16" s="17">
        <v>4.5637209566712104E-3</v>
      </c>
      <c r="AO16" s="17">
        <v>2.7717036037845501E-3</v>
      </c>
      <c r="AP16" s="17">
        <v>1.5441724612549E-2</v>
      </c>
      <c r="AQ16" s="17"/>
      <c r="AR16" s="17">
        <v>3.9910902107077401E-2</v>
      </c>
      <c r="AS16" s="17">
        <v>1.04577209748685E-2</v>
      </c>
      <c r="AT16" s="17"/>
      <c r="AU16" s="17">
        <v>1.66174837529292E-2</v>
      </c>
      <c r="AV16" s="17">
        <v>3.9488375123019497E-2</v>
      </c>
      <c r="AW16" s="17"/>
      <c r="AX16" s="17">
        <v>5.0585657682805998E-2</v>
      </c>
      <c r="AY16" s="17">
        <v>2.9983379617101898E-2</v>
      </c>
      <c r="AZ16" s="17"/>
      <c r="BA16" s="17">
        <v>2.0169282139232698E-2</v>
      </c>
      <c r="BB16" s="17">
        <v>3.9714019377288801E-2</v>
      </c>
      <c r="BC16" s="17">
        <v>4.6513717573826399E-2</v>
      </c>
      <c r="BD16" s="17"/>
      <c r="BE16" s="17">
        <v>2.2762283080996398E-2</v>
      </c>
      <c r="BF16" s="17">
        <v>5.5413490024292397E-2</v>
      </c>
      <c r="BG16" s="17">
        <v>4.6215975738719002E-2</v>
      </c>
    </row>
    <row r="17" spans="2:59" x14ac:dyDescent="0.3">
      <c r="B17" s="18" t="s">
        <v>84</v>
      </c>
      <c r="C17" s="19">
        <v>1.8337960621085302E-2</v>
      </c>
      <c r="D17" s="19">
        <v>1.48203789008355E-2</v>
      </c>
      <c r="E17" s="19">
        <v>2.1919798564521999E-2</v>
      </c>
      <c r="F17" s="19"/>
      <c r="G17" s="19">
        <v>1.5247402254069E-2</v>
      </c>
      <c r="H17" s="19">
        <v>1.8364930497478799E-2</v>
      </c>
      <c r="I17" s="19">
        <v>1.18742915135952E-2</v>
      </c>
      <c r="J17" s="19">
        <v>2.8534798087379101E-2</v>
      </c>
      <c r="K17" s="19"/>
      <c r="L17" s="19">
        <v>7.2987261774107902E-3</v>
      </c>
      <c r="M17" s="19">
        <v>2.1736057401377101E-2</v>
      </c>
      <c r="N17" s="19">
        <v>2.4687154753041899E-2</v>
      </c>
      <c r="O17" s="19">
        <v>2.1160415978544098E-2</v>
      </c>
      <c r="P17" s="19"/>
      <c r="Q17" s="19">
        <v>1.81186770176518E-2</v>
      </c>
      <c r="R17" s="19">
        <v>1.25908962146899E-2</v>
      </c>
      <c r="S17" s="19">
        <v>0</v>
      </c>
      <c r="T17" s="19">
        <v>1.03087378976574E-2</v>
      </c>
      <c r="U17" s="19">
        <v>2.2224946719583499E-2</v>
      </c>
      <c r="V17" s="19">
        <v>2.0285777532739101E-2</v>
      </c>
      <c r="W17" s="19">
        <v>1.60883034821152E-2</v>
      </c>
      <c r="X17" s="19">
        <v>1.2854352174414E-2</v>
      </c>
      <c r="Y17" s="19">
        <v>4.62310283325474E-2</v>
      </c>
      <c r="Z17" s="19"/>
      <c r="AA17" s="19">
        <v>6.2483745519652599E-2</v>
      </c>
      <c r="AB17" s="19">
        <v>5.5529761470332402E-2</v>
      </c>
      <c r="AC17" s="19">
        <v>2.97267600822195E-2</v>
      </c>
      <c r="AD17" s="19">
        <v>5.3240104186638201E-2</v>
      </c>
      <c r="AE17" s="19">
        <v>8.3328217108985594E-3</v>
      </c>
      <c r="AF17" s="19">
        <v>0</v>
      </c>
      <c r="AG17" s="19">
        <v>1.6493600278723999E-2</v>
      </c>
      <c r="AH17" s="19">
        <v>2.27442105042212E-2</v>
      </c>
      <c r="AI17" s="19">
        <v>0</v>
      </c>
      <c r="AJ17" s="19">
        <v>9.2560933984266597E-3</v>
      </c>
      <c r="AK17" s="19">
        <v>1.2174298537282699E-2</v>
      </c>
      <c r="AL17" s="19">
        <v>1.6451404657405098E-2</v>
      </c>
      <c r="AM17" s="19">
        <v>2.72212509610824E-2</v>
      </c>
      <c r="AN17" s="19">
        <v>3.3805202332977201E-2</v>
      </c>
      <c r="AO17" s="19">
        <v>0</v>
      </c>
      <c r="AP17" s="19">
        <v>4.1622372525880399E-3</v>
      </c>
      <c r="AQ17" s="19"/>
      <c r="AR17" s="19">
        <v>2.1568879792503399E-2</v>
      </c>
      <c r="AS17" s="19">
        <v>6.6154497548194602E-3</v>
      </c>
      <c r="AT17" s="19"/>
      <c r="AU17" s="19">
        <v>1.40855573682898E-2</v>
      </c>
      <c r="AV17" s="19">
        <v>1.9894125873305201E-2</v>
      </c>
      <c r="AW17" s="19"/>
      <c r="AX17" s="19">
        <v>2.4901095752255901E-2</v>
      </c>
      <c r="AY17" s="19">
        <v>1.6398066817595501E-2</v>
      </c>
      <c r="AZ17" s="19"/>
      <c r="BA17" s="19">
        <v>1.6521315260180299E-2</v>
      </c>
      <c r="BB17" s="19">
        <v>1.18778514475415E-2</v>
      </c>
      <c r="BC17" s="19">
        <v>3.2008784414136002E-2</v>
      </c>
      <c r="BD17" s="19"/>
      <c r="BE17" s="19">
        <v>7.8568761789304196E-3</v>
      </c>
      <c r="BF17" s="19">
        <v>2.4976986950621401E-2</v>
      </c>
      <c r="BG17" s="19">
        <v>7.1607601798736903E-2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I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9" width="20.77734375" customWidth="1"/>
  </cols>
  <sheetData>
    <row r="2" spans="2:9" ht="40.049999999999997" customHeight="1" x14ac:dyDescent="0.3">
      <c r="D2" s="30" t="s">
        <v>179</v>
      </c>
      <c r="E2" s="26"/>
      <c r="F2" s="26"/>
      <c r="G2" s="26"/>
      <c r="H2" s="26"/>
      <c r="I2" s="26"/>
    </row>
    <row r="6" spans="2:9" ht="49.95" customHeight="1" x14ac:dyDescent="0.3">
      <c r="B6" s="20" t="s">
        <v>12</v>
      </c>
      <c r="C6" s="20" t="s">
        <v>250</v>
      </c>
      <c r="D6" s="20" t="s">
        <v>251</v>
      </c>
      <c r="E6" s="20" t="s">
        <v>252</v>
      </c>
      <c r="F6" s="20" t="s">
        <v>253</v>
      </c>
      <c r="G6" s="20" t="s">
        <v>254</v>
      </c>
      <c r="H6" s="20" t="s">
        <v>255</v>
      </c>
    </row>
    <row r="7" spans="2:9" x14ac:dyDescent="0.3">
      <c r="B7" s="18" t="s">
        <v>171</v>
      </c>
      <c r="C7" s="17">
        <v>0.244688407458521</v>
      </c>
      <c r="D7" s="17">
        <v>0.18111821930393299</v>
      </c>
      <c r="E7" s="17">
        <v>0.16444803256652499</v>
      </c>
      <c r="F7" s="17">
        <v>0.115628514196744</v>
      </c>
      <c r="G7" s="17">
        <v>8.9542696927100707E-2</v>
      </c>
      <c r="H7" s="17">
        <v>7.2970575686648498E-2</v>
      </c>
    </row>
    <row r="8" spans="2:9" x14ac:dyDescent="0.3">
      <c r="B8" s="18" t="s">
        <v>172</v>
      </c>
      <c r="C8" s="17">
        <v>0.51169623635021899</v>
      </c>
      <c r="D8" s="17">
        <v>0.41706214513698803</v>
      </c>
      <c r="E8" s="17">
        <v>0.40997899490079798</v>
      </c>
      <c r="F8" s="17">
        <v>0.342567922275621</v>
      </c>
      <c r="G8" s="17">
        <v>0.314279505524861</v>
      </c>
      <c r="H8" s="17">
        <v>0.21751524448639001</v>
      </c>
    </row>
    <row r="9" spans="2:9" x14ac:dyDescent="0.3">
      <c r="B9" s="18" t="s">
        <v>173</v>
      </c>
      <c r="C9" s="17">
        <v>0.177681504256268</v>
      </c>
      <c r="D9" s="17">
        <v>0.24774240004194401</v>
      </c>
      <c r="E9" s="17">
        <v>0.243041517903205</v>
      </c>
      <c r="F9" s="17">
        <v>0.25859229826027602</v>
      </c>
      <c r="G9" s="17">
        <v>0.23880791900123099</v>
      </c>
      <c r="H9" s="17">
        <v>0.22654600751078999</v>
      </c>
    </row>
    <row r="10" spans="2:9" x14ac:dyDescent="0.3">
      <c r="B10" s="18" t="s">
        <v>174</v>
      </c>
      <c r="C10" s="17">
        <v>2.7752741074943001E-2</v>
      </c>
      <c r="D10" s="17">
        <v>9.5504892416044096E-2</v>
      </c>
      <c r="E10" s="17">
        <v>0.124616389498684</v>
      </c>
      <c r="F10" s="17">
        <v>0.171404965077463</v>
      </c>
      <c r="G10" s="17">
        <v>0.24304321432780901</v>
      </c>
      <c r="H10" s="17">
        <v>0.31866267642475699</v>
      </c>
    </row>
    <row r="11" spans="2:9" x14ac:dyDescent="0.3">
      <c r="B11" s="18" t="s">
        <v>175</v>
      </c>
      <c r="C11" s="17">
        <v>1.0084245760551201E-2</v>
      </c>
      <c r="D11" s="17">
        <v>2.8072026538523798E-2</v>
      </c>
      <c r="E11" s="17">
        <v>2.92925601160344E-2</v>
      </c>
      <c r="F11" s="17">
        <v>6.3259749704023802E-2</v>
      </c>
      <c r="G11" s="17">
        <v>9.2266204571684093E-2</v>
      </c>
      <c r="H11" s="17">
        <v>0.12937648527290099</v>
      </c>
    </row>
    <row r="12" spans="2:9" x14ac:dyDescent="0.3">
      <c r="B12" s="18" t="s">
        <v>83</v>
      </c>
      <c r="C12" s="17">
        <v>2.8096865099497801E-2</v>
      </c>
      <c r="D12" s="17">
        <v>3.05003165625676E-2</v>
      </c>
      <c r="E12" s="17">
        <v>2.8622505014752799E-2</v>
      </c>
      <c r="F12" s="17">
        <v>4.8546550485872003E-2</v>
      </c>
      <c r="G12" s="17">
        <v>2.2060459647313301E-2</v>
      </c>
      <c r="H12" s="17">
        <v>3.4929010618514202E-2</v>
      </c>
    </row>
    <row r="13" spans="2:9" x14ac:dyDescent="0.3">
      <c r="B13" s="23" t="s">
        <v>176</v>
      </c>
      <c r="C13" s="21">
        <v>0.75638464380874004</v>
      </c>
      <c r="D13" s="21">
        <v>0.59818036444092104</v>
      </c>
      <c r="E13" s="21">
        <v>0.57442702746732299</v>
      </c>
      <c r="F13" s="21">
        <v>0.45819643647236502</v>
      </c>
      <c r="G13" s="21">
        <v>0.40382220245196199</v>
      </c>
      <c r="H13" s="21">
        <v>0.29048582017303798</v>
      </c>
    </row>
    <row r="14" spans="2:9" x14ac:dyDescent="0.3">
      <c r="B14" s="23" t="s">
        <v>177</v>
      </c>
      <c r="C14" s="21">
        <v>3.7836986835494101E-2</v>
      </c>
      <c r="D14" s="21">
        <v>0.123576918954568</v>
      </c>
      <c r="E14" s="21">
        <v>0.15390894961471799</v>
      </c>
      <c r="F14" s="21">
        <v>0.23466471478148601</v>
      </c>
      <c r="G14" s="21">
        <v>0.33530941889949301</v>
      </c>
      <c r="H14" s="21">
        <v>0.44803916169765801</v>
      </c>
    </row>
    <row r="15" spans="2:9" x14ac:dyDescent="0.3">
      <c r="B15" s="23" t="s">
        <v>178</v>
      </c>
      <c r="C15" s="22">
        <v>0.71854765697324596</v>
      </c>
      <c r="D15" s="22">
        <v>0.47460344548635303</v>
      </c>
      <c r="E15" s="22">
        <v>0.42051807785260498</v>
      </c>
      <c r="F15" s="22">
        <v>0.22353172169087901</v>
      </c>
      <c r="G15" s="22">
        <v>6.8512783552468495E-2</v>
      </c>
      <c r="H15" s="22">
        <v>-0.157553341524619</v>
      </c>
    </row>
    <row r="16" spans="2:9" x14ac:dyDescent="0.3">
      <c r="B16" s="16"/>
      <c r="C16" s="16"/>
      <c r="D16" s="16"/>
      <c r="E16" s="16"/>
      <c r="F16" s="16"/>
      <c r="G16" s="16"/>
      <c r="H16" s="16"/>
    </row>
    <row r="17" spans="2:2" x14ac:dyDescent="0.3">
      <c r="B17" t="s">
        <v>87</v>
      </c>
    </row>
    <row r="18" spans="2:2" x14ac:dyDescent="0.3">
      <c r="B18" t="s">
        <v>88</v>
      </c>
    </row>
    <row r="22" spans="2:2" x14ac:dyDescent="0.3">
      <c r="B22" s="8" t="str">
        <f>HYPERLINK("#'Contents'!A1", "Return to Contents")</f>
        <v>Return to Contents</v>
      </c>
    </row>
  </sheetData>
  <mergeCells count="1">
    <mergeCell ref="D2:I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256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0.16444803256652499</v>
      </c>
      <c r="D9" s="17">
        <v>0.18136310260828001</v>
      </c>
      <c r="E9" s="17">
        <v>0.148233843766823</v>
      </c>
      <c r="F9" s="17"/>
      <c r="G9" s="17">
        <v>0.17633452365490601</v>
      </c>
      <c r="H9" s="17">
        <v>0.170877272253496</v>
      </c>
      <c r="I9" s="17">
        <v>0.15652575403309499</v>
      </c>
      <c r="J9" s="17">
        <v>0.15302515040321901</v>
      </c>
      <c r="K9" s="17"/>
      <c r="L9" s="17">
        <v>0.22553987808199699</v>
      </c>
      <c r="M9" s="17">
        <v>0.16686180395785799</v>
      </c>
      <c r="N9" s="17">
        <v>0.14052173623934</v>
      </c>
      <c r="O9" s="17">
        <v>0.11746956522969799</v>
      </c>
      <c r="P9" s="17"/>
      <c r="Q9" s="17">
        <v>0.24614880519944901</v>
      </c>
      <c r="R9" s="17">
        <v>0.140542855338396</v>
      </c>
      <c r="S9" s="17">
        <v>0.11161858943253</v>
      </c>
      <c r="T9" s="17">
        <v>0.117332059620297</v>
      </c>
      <c r="U9" s="17">
        <v>0.121466884603449</v>
      </c>
      <c r="V9" s="17">
        <v>0.14149250686729201</v>
      </c>
      <c r="W9" s="17">
        <v>0.20442714399852699</v>
      </c>
      <c r="X9" s="17">
        <v>0.218430857108106</v>
      </c>
      <c r="Y9" s="17">
        <v>0.17003941100962999</v>
      </c>
      <c r="Z9" s="17"/>
      <c r="AA9" s="17">
        <v>4.32690433696932E-2</v>
      </c>
      <c r="AB9" s="17">
        <v>6.8812727855629197E-2</v>
      </c>
      <c r="AC9" s="17">
        <v>0.106643788165503</v>
      </c>
      <c r="AD9" s="17">
        <v>8.3926347037628898E-2</v>
      </c>
      <c r="AE9" s="17">
        <v>0.12669383459842401</v>
      </c>
      <c r="AF9" s="17">
        <v>0.15771538495200799</v>
      </c>
      <c r="AG9" s="17">
        <v>0.15262821217779901</v>
      </c>
      <c r="AH9" s="17">
        <v>0.156499724673513</v>
      </c>
      <c r="AI9" s="17">
        <v>0.17593509881036901</v>
      </c>
      <c r="AJ9" s="17">
        <v>0.15892142954768099</v>
      </c>
      <c r="AK9" s="17">
        <v>0.18373316609879101</v>
      </c>
      <c r="AL9" s="17">
        <v>0.155501742082264</v>
      </c>
      <c r="AM9" s="17">
        <v>0.16631974552975001</v>
      </c>
      <c r="AN9" s="17">
        <v>0.20993411925712599</v>
      </c>
      <c r="AO9" s="17">
        <v>0.155477837613229</v>
      </c>
      <c r="AP9" s="17">
        <v>0.35071067668922601</v>
      </c>
      <c r="AQ9" s="17"/>
      <c r="AR9" s="17">
        <v>0.14471729171330999</v>
      </c>
      <c r="AS9" s="17">
        <v>0.23603565571024401</v>
      </c>
      <c r="AT9" s="17"/>
      <c r="AU9" s="17">
        <v>0.20564446433620601</v>
      </c>
      <c r="AV9" s="17">
        <v>0.14793448946228399</v>
      </c>
      <c r="AW9" s="17"/>
      <c r="AX9" s="17">
        <v>0.14540469072706499</v>
      </c>
      <c r="AY9" s="17">
        <v>0.170713241154513</v>
      </c>
      <c r="AZ9" s="17"/>
      <c r="BA9" s="17">
        <v>0.24890411496588399</v>
      </c>
      <c r="BB9" s="17">
        <v>0.11812183054982001</v>
      </c>
      <c r="BC9" s="17">
        <v>9.4654289688244395E-2</v>
      </c>
      <c r="BD9" s="17"/>
      <c r="BE9" s="17">
        <v>0.22122213407791599</v>
      </c>
      <c r="BF9" s="17">
        <v>7.2800550911959902E-2</v>
      </c>
      <c r="BG9" s="17">
        <v>3.1986444883715298E-2</v>
      </c>
    </row>
    <row r="10" spans="2:59" x14ac:dyDescent="0.3">
      <c r="B10" s="18" t="s">
        <v>172</v>
      </c>
      <c r="C10" s="17">
        <v>0.40997899490079798</v>
      </c>
      <c r="D10" s="17">
        <v>0.42867630235329302</v>
      </c>
      <c r="E10" s="17">
        <v>0.39192545146583102</v>
      </c>
      <c r="F10" s="17"/>
      <c r="G10" s="17">
        <v>0.384487522631906</v>
      </c>
      <c r="H10" s="17">
        <v>0.39349756714482198</v>
      </c>
      <c r="I10" s="17">
        <v>0.44529052166695099</v>
      </c>
      <c r="J10" s="17">
        <v>0.41597501845602203</v>
      </c>
      <c r="K10" s="17"/>
      <c r="L10" s="17">
        <v>0.421124436052766</v>
      </c>
      <c r="M10" s="17">
        <v>0.41250456635273702</v>
      </c>
      <c r="N10" s="17">
        <v>0.40356284427325601</v>
      </c>
      <c r="O10" s="17">
        <v>0.39980883671390299</v>
      </c>
      <c r="P10" s="17"/>
      <c r="Q10" s="17">
        <v>0.43065785513445098</v>
      </c>
      <c r="R10" s="17">
        <v>0.40288374553478501</v>
      </c>
      <c r="S10" s="17">
        <v>0.46653806098579897</v>
      </c>
      <c r="T10" s="17">
        <v>0.40911855806197001</v>
      </c>
      <c r="U10" s="17">
        <v>0.44981814242235002</v>
      </c>
      <c r="V10" s="17">
        <v>0.40642920643868502</v>
      </c>
      <c r="W10" s="17">
        <v>0.36548069322023202</v>
      </c>
      <c r="X10" s="17">
        <v>0.35282782321277201</v>
      </c>
      <c r="Y10" s="17">
        <v>0.381923257790102</v>
      </c>
      <c r="Z10" s="17"/>
      <c r="AA10" s="17">
        <v>0.171530216668557</v>
      </c>
      <c r="AB10" s="17">
        <v>0.48814852936718101</v>
      </c>
      <c r="AC10" s="17">
        <v>0.41243276706804699</v>
      </c>
      <c r="AD10" s="17">
        <v>0.35224376765165399</v>
      </c>
      <c r="AE10" s="17">
        <v>0.433756992562633</v>
      </c>
      <c r="AF10" s="17">
        <v>0.38923000418124998</v>
      </c>
      <c r="AG10" s="17">
        <v>0.40126717563686198</v>
      </c>
      <c r="AH10" s="17">
        <v>0.35513000206483503</v>
      </c>
      <c r="AI10" s="17">
        <v>0.48263180701674102</v>
      </c>
      <c r="AJ10" s="17">
        <v>0.41213007785706401</v>
      </c>
      <c r="AK10" s="17">
        <v>0.453317076541291</v>
      </c>
      <c r="AL10" s="17">
        <v>0.41805133259534699</v>
      </c>
      <c r="AM10" s="17">
        <v>0.37468913332542902</v>
      </c>
      <c r="AN10" s="17">
        <v>0.412609671967129</v>
      </c>
      <c r="AO10" s="17">
        <v>0.52038004591504705</v>
      </c>
      <c r="AP10" s="17">
        <v>0.39019409801913302</v>
      </c>
      <c r="AQ10" s="17"/>
      <c r="AR10" s="17">
        <v>0.411993856883554</v>
      </c>
      <c r="AS10" s="17">
        <v>0.40266861657384101</v>
      </c>
      <c r="AT10" s="17"/>
      <c r="AU10" s="17">
        <v>0.40116500027836399</v>
      </c>
      <c r="AV10" s="17">
        <v>0.41697450722941798</v>
      </c>
      <c r="AW10" s="17"/>
      <c r="AX10" s="17">
        <v>0.38020595299368298</v>
      </c>
      <c r="AY10" s="17">
        <v>0.41838928266502901</v>
      </c>
      <c r="AZ10" s="17"/>
      <c r="BA10" s="17">
        <v>0.391221989645063</v>
      </c>
      <c r="BB10" s="17">
        <v>0.43403705938828901</v>
      </c>
      <c r="BC10" s="17">
        <v>0.40300718634690103</v>
      </c>
      <c r="BD10" s="17"/>
      <c r="BE10" s="17">
        <v>0.46165959383454103</v>
      </c>
      <c r="BF10" s="17">
        <v>0.35044237044063598</v>
      </c>
      <c r="BG10" s="17">
        <v>0.22243915808755099</v>
      </c>
    </row>
    <row r="11" spans="2:59" x14ac:dyDescent="0.3">
      <c r="B11" s="18" t="s">
        <v>173</v>
      </c>
      <c r="C11" s="17">
        <v>0.243041517903205</v>
      </c>
      <c r="D11" s="17">
        <v>0.21535859952108499</v>
      </c>
      <c r="E11" s="17">
        <v>0.26966790814767799</v>
      </c>
      <c r="F11" s="17"/>
      <c r="G11" s="17">
        <v>0.23965436376895699</v>
      </c>
      <c r="H11" s="17">
        <v>0.23993518467296299</v>
      </c>
      <c r="I11" s="17">
        <v>0.23194843881265301</v>
      </c>
      <c r="J11" s="17">
        <v>0.26070343213325697</v>
      </c>
      <c r="K11" s="17"/>
      <c r="L11" s="17">
        <v>0.218248130764508</v>
      </c>
      <c r="M11" s="17">
        <v>0.23268127935927599</v>
      </c>
      <c r="N11" s="17">
        <v>0.24890867430705699</v>
      </c>
      <c r="O11" s="17">
        <v>0.27584570224773702</v>
      </c>
      <c r="P11" s="17"/>
      <c r="Q11" s="17">
        <v>0.22322322702713601</v>
      </c>
      <c r="R11" s="17">
        <v>0.25531502911751702</v>
      </c>
      <c r="S11" s="17">
        <v>0.260053433418036</v>
      </c>
      <c r="T11" s="17">
        <v>0.24033053396232101</v>
      </c>
      <c r="U11" s="17">
        <v>0.242569257572504</v>
      </c>
      <c r="V11" s="17">
        <v>0.26807897272069398</v>
      </c>
      <c r="W11" s="17">
        <v>0.18731891333782</v>
      </c>
      <c r="X11" s="17">
        <v>0.25281416096673398</v>
      </c>
      <c r="Y11" s="17">
        <v>0.26163036455385802</v>
      </c>
      <c r="Z11" s="17"/>
      <c r="AA11" s="17">
        <v>0.49580716457817098</v>
      </c>
      <c r="AB11" s="17">
        <v>0.28677392657207701</v>
      </c>
      <c r="AC11" s="17">
        <v>0.29038913913796699</v>
      </c>
      <c r="AD11" s="17">
        <v>0.32625867140574599</v>
      </c>
      <c r="AE11" s="17">
        <v>0.26851994161067799</v>
      </c>
      <c r="AF11" s="17">
        <v>0.244500018248683</v>
      </c>
      <c r="AG11" s="17">
        <v>0.27868036103281801</v>
      </c>
      <c r="AH11" s="17">
        <v>0.25077911462865998</v>
      </c>
      <c r="AI11" s="17">
        <v>0.212423088146729</v>
      </c>
      <c r="AJ11" s="17">
        <v>0.24012945245960399</v>
      </c>
      <c r="AK11" s="17">
        <v>0.18639075768956501</v>
      </c>
      <c r="AL11" s="17">
        <v>0.21453848663515901</v>
      </c>
      <c r="AM11" s="17">
        <v>0.26281191944733701</v>
      </c>
      <c r="AN11" s="17">
        <v>0.27222601672323998</v>
      </c>
      <c r="AO11" s="17">
        <v>0.18987941138505199</v>
      </c>
      <c r="AP11" s="17">
        <v>0.145840507557805</v>
      </c>
      <c r="AQ11" s="17"/>
      <c r="AR11" s="17">
        <v>0.23931418892185499</v>
      </c>
      <c r="AS11" s="17">
        <v>0.25656511665880399</v>
      </c>
      <c r="AT11" s="17"/>
      <c r="AU11" s="17">
        <v>0.253090846457868</v>
      </c>
      <c r="AV11" s="17">
        <v>0.23636518197519499</v>
      </c>
      <c r="AW11" s="17"/>
      <c r="AX11" s="17">
        <v>0.24991199502377801</v>
      </c>
      <c r="AY11" s="17">
        <v>0.23780805428110599</v>
      </c>
      <c r="AZ11" s="17"/>
      <c r="BA11" s="17">
        <v>0.19959670004657801</v>
      </c>
      <c r="BB11" s="17">
        <v>0.27014747048381399</v>
      </c>
      <c r="BC11" s="17">
        <v>0.27359825193764697</v>
      </c>
      <c r="BD11" s="17"/>
      <c r="BE11" s="17">
        <v>0.208219789916092</v>
      </c>
      <c r="BF11" s="17">
        <v>0.322833433911906</v>
      </c>
      <c r="BG11" s="17">
        <v>0.25818563046576398</v>
      </c>
    </row>
    <row r="12" spans="2:59" x14ac:dyDescent="0.3">
      <c r="B12" s="18" t="s">
        <v>174</v>
      </c>
      <c r="C12" s="17">
        <v>0.124616389498684</v>
      </c>
      <c r="D12" s="17">
        <v>0.11138801389750599</v>
      </c>
      <c r="E12" s="17">
        <v>0.13731150580710899</v>
      </c>
      <c r="F12" s="17"/>
      <c r="G12" s="17">
        <v>0.104441477358703</v>
      </c>
      <c r="H12" s="17">
        <v>0.142314619190516</v>
      </c>
      <c r="I12" s="17">
        <v>0.119613943898584</v>
      </c>
      <c r="J12" s="17">
        <v>0.13190306998804199</v>
      </c>
      <c r="K12" s="17"/>
      <c r="L12" s="17">
        <v>0.10879912570151901</v>
      </c>
      <c r="M12" s="17">
        <v>0.12879035628383501</v>
      </c>
      <c r="N12" s="17">
        <v>0.15415655424147801</v>
      </c>
      <c r="O12" s="17">
        <v>0.11158871015438</v>
      </c>
      <c r="P12" s="17"/>
      <c r="Q12" s="17">
        <v>7.6233200849119803E-2</v>
      </c>
      <c r="R12" s="17">
        <v>0.14461533813338701</v>
      </c>
      <c r="S12" s="17">
        <v>0.10579451885984401</v>
      </c>
      <c r="T12" s="17">
        <v>0.14791811270073099</v>
      </c>
      <c r="U12" s="17">
        <v>0.139942186498346</v>
      </c>
      <c r="V12" s="17">
        <v>0.118705601874649</v>
      </c>
      <c r="W12" s="17">
        <v>0.164139202054355</v>
      </c>
      <c r="X12" s="17">
        <v>0.108522623830362</v>
      </c>
      <c r="Y12" s="17">
        <v>0.123846228676826</v>
      </c>
      <c r="Z12" s="17"/>
      <c r="AA12" s="17">
        <v>0</v>
      </c>
      <c r="AB12" s="17">
        <v>0.109502307280452</v>
      </c>
      <c r="AC12" s="17">
        <v>0.126535604074834</v>
      </c>
      <c r="AD12" s="17">
        <v>0.11601775169905799</v>
      </c>
      <c r="AE12" s="17">
        <v>0.11119297094833799</v>
      </c>
      <c r="AF12" s="17">
        <v>0.17034544017744399</v>
      </c>
      <c r="AG12" s="17">
        <v>0.112407535849677</v>
      </c>
      <c r="AH12" s="17">
        <v>0.17386547608419001</v>
      </c>
      <c r="AI12" s="17">
        <v>9.1187306803958104E-2</v>
      </c>
      <c r="AJ12" s="17">
        <v>0.10969482231161801</v>
      </c>
      <c r="AK12" s="17">
        <v>0.10793073605985901</v>
      </c>
      <c r="AL12" s="17">
        <v>0.161747701536645</v>
      </c>
      <c r="AM12" s="17">
        <v>0.141797363597988</v>
      </c>
      <c r="AN12" s="17">
        <v>0.105230192052505</v>
      </c>
      <c r="AO12" s="17">
        <v>0.12396275609406</v>
      </c>
      <c r="AP12" s="17">
        <v>8.4909688016019599E-2</v>
      </c>
      <c r="AQ12" s="17"/>
      <c r="AR12" s="17">
        <v>0.140639841398955</v>
      </c>
      <c r="AS12" s="17">
        <v>6.6479655321714404E-2</v>
      </c>
      <c r="AT12" s="17"/>
      <c r="AU12" s="17">
        <v>9.7738708745759698E-2</v>
      </c>
      <c r="AV12" s="17">
        <v>0.13567498448298199</v>
      </c>
      <c r="AW12" s="17"/>
      <c r="AX12" s="17">
        <v>0.13223027217073</v>
      </c>
      <c r="AY12" s="17">
        <v>0.123810232029037</v>
      </c>
      <c r="AZ12" s="17"/>
      <c r="BA12" s="17">
        <v>0.119006766045267</v>
      </c>
      <c r="BB12" s="17">
        <v>0.125045014616742</v>
      </c>
      <c r="BC12" s="17">
        <v>0.13357445179458999</v>
      </c>
      <c r="BD12" s="17"/>
      <c r="BE12" s="17">
        <v>7.4576843107225593E-2</v>
      </c>
      <c r="BF12" s="17">
        <v>0.18225782931583301</v>
      </c>
      <c r="BG12" s="17">
        <v>0.30621423549541699</v>
      </c>
    </row>
    <row r="13" spans="2:59" x14ac:dyDescent="0.3">
      <c r="B13" s="18" t="s">
        <v>175</v>
      </c>
      <c r="C13" s="17">
        <v>2.92925601160344E-2</v>
      </c>
      <c r="D13" s="17">
        <v>3.11037192277656E-2</v>
      </c>
      <c r="E13" s="17">
        <v>2.7603154929560801E-2</v>
      </c>
      <c r="F13" s="17"/>
      <c r="G13" s="17">
        <v>3.5539287089559501E-2</v>
      </c>
      <c r="H13" s="17">
        <v>2.9114685993303101E-2</v>
      </c>
      <c r="I13" s="17">
        <v>2.7855690642565701E-2</v>
      </c>
      <c r="J13" s="17">
        <v>2.5013590211778701E-2</v>
      </c>
      <c r="K13" s="17"/>
      <c r="L13" s="17">
        <v>1.75342535300331E-2</v>
      </c>
      <c r="M13" s="17">
        <v>2.7279409050058701E-2</v>
      </c>
      <c r="N13" s="17">
        <v>2.1311248939283101E-2</v>
      </c>
      <c r="O13" s="17">
        <v>5.1139804377999802E-2</v>
      </c>
      <c r="P13" s="17"/>
      <c r="Q13" s="17">
        <v>3.3344233531192799E-3</v>
      </c>
      <c r="R13" s="17">
        <v>2.8016827721137099E-2</v>
      </c>
      <c r="S13" s="17">
        <v>2.1952583923277501E-2</v>
      </c>
      <c r="T13" s="17">
        <v>4.3636977891030597E-2</v>
      </c>
      <c r="U13" s="17">
        <v>3.2793546288810198E-2</v>
      </c>
      <c r="V13" s="17">
        <v>3.0703181666389599E-2</v>
      </c>
      <c r="W13" s="17">
        <v>4.0042997819019897E-2</v>
      </c>
      <c r="X13" s="17">
        <v>4.0276748855568499E-2</v>
      </c>
      <c r="Y13" s="17">
        <v>4.0214846777615797E-2</v>
      </c>
      <c r="Z13" s="17"/>
      <c r="AA13" s="17">
        <v>6.90705876487578E-2</v>
      </c>
      <c r="AB13" s="17">
        <v>4.6762508924659899E-2</v>
      </c>
      <c r="AC13" s="17">
        <v>2.1295114563833501E-2</v>
      </c>
      <c r="AD13" s="17">
        <v>7.9272354490433794E-2</v>
      </c>
      <c r="AE13" s="17">
        <v>4.5327572823649499E-2</v>
      </c>
      <c r="AF13" s="17">
        <v>1.38760705374774E-2</v>
      </c>
      <c r="AG13" s="17">
        <v>4.0207437596992898E-2</v>
      </c>
      <c r="AH13" s="17">
        <v>3.1878345784043201E-2</v>
      </c>
      <c r="AI13" s="17">
        <v>1.6234427720149401E-2</v>
      </c>
      <c r="AJ13" s="17">
        <v>3.57086416205524E-2</v>
      </c>
      <c r="AK13" s="17">
        <v>2.1845133993747101E-2</v>
      </c>
      <c r="AL13" s="17">
        <v>3.2358624919135701E-2</v>
      </c>
      <c r="AM13" s="17">
        <v>3.8842455273247797E-2</v>
      </c>
      <c r="AN13" s="17">
        <v>0</v>
      </c>
      <c r="AO13" s="17">
        <v>1.02999489926127E-2</v>
      </c>
      <c r="AP13" s="17">
        <v>1.1472286484071999E-2</v>
      </c>
      <c r="AQ13" s="17"/>
      <c r="AR13" s="17">
        <v>3.3406162474862097E-2</v>
      </c>
      <c r="AS13" s="17">
        <v>1.4367473540844699E-2</v>
      </c>
      <c r="AT13" s="17"/>
      <c r="AU13" s="17">
        <v>2.0597972106064299E-2</v>
      </c>
      <c r="AV13" s="17">
        <v>3.3137660639747497E-2</v>
      </c>
      <c r="AW13" s="17"/>
      <c r="AX13" s="17">
        <v>5.3533132472160502E-2</v>
      </c>
      <c r="AY13" s="17">
        <v>2.26201881155682E-2</v>
      </c>
      <c r="AZ13" s="17"/>
      <c r="BA13" s="17">
        <v>2.4878884881640001E-2</v>
      </c>
      <c r="BB13" s="17">
        <v>2.6817622391382599E-2</v>
      </c>
      <c r="BC13" s="17">
        <v>4.0930440455384097E-2</v>
      </c>
      <c r="BD13" s="17"/>
      <c r="BE13" s="17">
        <v>1.2292254644087199E-2</v>
      </c>
      <c r="BF13" s="17">
        <v>3.42878103495311E-2</v>
      </c>
      <c r="BG13" s="17">
        <v>0.13187875447941599</v>
      </c>
    </row>
    <row r="14" spans="2:59" x14ac:dyDescent="0.3">
      <c r="B14" s="18" t="s">
        <v>83</v>
      </c>
      <c r="C14" s="17">
        <v>2.8622505014752799E-2</v>
      </c>
      <c r="D14" s="17">
        <v>3.2110262392071799E-2</v>
      </c>
      <c r="E14" s="17">
        <v>2.5258135882999001E-2</v>
      </c>
      <c r="F14" s="17"/>
      <c r="G14" s="17">
        <v>5.9542825495968899E-2</v>
      </c>
      <c r="H14" s="17">
        <v>2.42606707448993E-2</v>
      </c>
      <c r="I14" s="17">
        <v>1.8765650946151999E-2</v>
      </c>
      <c r="J14" s="17">
        <v>1.33797388076814E-2</v>
      </c>
      <c r="K14" s="17"/>
      <c r="L14" s="17">
        <v>8.75417586917588E-3</v>
      </c>
      <c r="M14" s="17">
        <v>3.1882584996234802E-2</v>
      </c>
      <c r="N14" s="17">
        <v>3.1538941999585998E-2</v>
      </c>
      <c r="O14" s="17">
        <v>4.4147381276282503E-2</v>
      </c>
      <c r="P14" s="17"/>
      <c r="Q14" s="17">
        <v>2.0402488436724001E-2</v>
      </c>
      <c r="R14" s="17">
        <v>2.8626204154778501E-2</v>
      </c>
      <c r="S14" s="17">
        <v>3.4042813380513598E-2</v>
      </c>
      <c r="T14" s="17">
        <v>4.1663757763650798E-2</v>
      </c>
      <c r="U14" s="17">
        <v>1.34099826145415E-2</v>
      </c>
      <c r="V14" s="17">
        <v>3.4590530432289997E-2</v>
      </c>
      <c r="W14" s="17">
        <v>3.8591049570046998E-2</v>
      </c>
      <c r="X14" s="17">
        <v>2.7127786026458201E-2</v>
      </c>
      <c r="Y14" s="17">
        <v>2.2345891191968299E-2</v>
      </c>
      <c r="Z14" s="17"/>
      <c r="AA14" s="17">
        <v>0.22032298773482101</v>
      </c>
      <c r="AB14" s="17">
        <v>0</v>
      </c>
      <c r="AC14" s="17">
        <v>4.2703586989815398E-2</v>
      </c>
      <c r="AD14" s="17">
        <v>4.2281107715479202E-2</v>
      </c>
      <c r="AE14" s="17">
        <v>1.45086874562785E-2</v>
      </c>
      <c r="AF14" s="17">
        <v>2.4333081903136902E-2</v>
      </c>
      <c r="AG14" s="17">
        <v>1.48092777058512E-2</v>
      </c>
      <c r="AH14" s="17">
        <v>3.1847336764758899E-2</v>
      </c>
      <c r="AI14" s="17">
        <v>2.1588271502053499E-2</v>
      </c>
      <c r="AJ14" s="17">
        <v>4.3415576203480598E-2</v>
      </c>
      <c r="AK14" s="17">
        <v>4.67831296167458E-2</v>
      </c>
      <c r="AL14" s="17">
        <v>1.7802112231449601E-2</v>
      </c>
      <c r="AM14" s="17">
        <v>1.5539382826248799E-2</v>
      </c>
      <c r="AN14" s="17">
        <v>0</v>
      </c>
      <c r="AO14" s="17">
        <v>0</v>
      </c>
      <c r="AP14" s="17">
        <v>1.6872743233744901E-2</v>
      </c>
      <c r="AQ14" s="17"/>
      <c r="AR14" s="17">
        <v>2.99286586074647E-2</v>
      </c>
      <c r="AS14" s="17">
        <v>2.3883482194551098E-2</v>
      </c>
      <c r="AT14" s="17"/>
      <c r="AU14" s="17">
        <v>2.1763008075738499E-2</v>
      </c>
      <c r="AV14" s="17">
        <v>2.9913176210372702E-2</v>
      </c>
      <c r="AW14" s="17"/>
      <c r="AX14" s="17">
        <v>3.8713956612584602E-2</v>
      </c>
      <c r="AY14" s="17">
        <v>2.6659001754746801E-2</v>
      </c>
      <c r="AZ14" s="17"/>
      <c r="BA14" s="17">
        <v>1.6391544415568501E-2</v>
      </c>
      <c r="BB14" s="17">
        <v>2.58310025699529E-2</v>
      </c>
      <c r="BC14" s="17">
        <v>5.4235379777233299E-2</v>
      </c>
      <c r="BD14" s="17"/>
      <c r="BE14" s="17">
        <v>2.2029384420138801E-2</v>
      </c>
      <c r="BF14" s="17">
        <v>3.7378005070134598E-2</v>
      </c>
      <c r="BG14" s="17">
        <v>4.9295776588136997E-2</v>
      </c>
    </row>
    <row r="15" spans="2:59" x14ac:dyDescent="0.3">
      <c r="B15" s="18" t="s">
        <v>176</v>
      </c>
      <c r="C15" s="21">
        <v>0.57442702746732299</v>
      </c>
      <c r="D15" s="21">
        <v>0.61003940496157205</v>
      </c>
      <c r="E15" s="21">
        <v>0.54015929523265405</v>
      </c>
      <c r="F15" s="21"/>
      <c r="G15" s="21">
        <v>0.56082204628681098</v>
      </c>
      <c r="H15" s="21">
        <v>0.56437483939831801</v>
      </c>
      <c r="I15" s="21">
        <v>0.60181627570004603</v>
      </c>
      <c r="J15" s="21">
        <v>0.56900016885924098</v>
      </c>
      <c r="K15" s="21"/>
      <c r="L15" s="21">
        <v>0.646664314134764</v>
      </c>
      <c r="M15" s="21">
        <v>0.57936637031059601</v>
      </c>
      <c r="N15" s="21">
        <v>0.54408458051259601</v>
      </c>
      <c r="O15" s="21">
        <v>0.51727840194360097</v>
      </c>
      <c r="P15" s="21"/>
      <c r="Q15" s="21">
        <v>0.67680666033390002</v>
      </c>
      <c r="R15" s="21">
        <v>0.54342660087317995</v>
      </c>
      <c r="S15" s="21">
        <v>0.57815665041832898</v>
      </c>
      <c r="T15" s="21">
        <v>0.52645061768226697</v>
      </c>
      <c r="U15" s="21">
        <v>0.57128502702579897</v>
      </c>
      <c r="V15" s="21">
        <v>0.54792171330597705</v>
      </c>
      <c r="W15" s="21">
        <v>0.56990783721875904</v>
      </c>
      <c r="X15" s="21">
        <v>0.57125868032087701</v>
      </c>
      <c r="Y15" s="21">
        <v>0.55196266879973199</v>
      </c>
      <c r="Z15" s="21"/>
      <c r="AA15" s="21">
        <v>0.21479926003825001</v>
      </c>
      <c r="AB15" s="21">
        <v>0.55696125722280998</v>
      </c>
      <c r="AC15" s="21">
        <v>0.51907655523355001</v>
      </c>
      <c r="AD15" s="21">
        <v>0.43617011468928302</v>
      </c>
      <c r="AE15" s="21">
        <v>0.56045082716105599</v>
      </c>
      <c r="AF15" s="21">
        <v>0.54694538913325796</v>
      </c>
      <c r="AG15" s="21">
        <v>0.55389538781466097</v>
      </c>
      <c r="AH15" s="21">
        <v>0.51162972673834795</v>
      </c>
      <c r="AI15" s="21">
        <v>0.65856690582710997</v>
      </c>
      <c r="AJ15" s="21">
        <v>0.57105150740474497</v>
      </c>
      <c r="AK15" s="21">
        <v>0.63705024264008203</v>
      </c>
      <c r="AL15" s="21">
        <v>0.57355307467761096</v>
      </c>
      <c r="AM15" s="21">
        <v>0.54100887885517801</v>
      </c>
      <c r="AN15" s="21">
        <v>0.62254379122425496</v>
      </c>
      <c r="AO15" s="21">
        <v>0.67585788352827503</v>
      </c>
      <c r="AP15" s="21">
        <v>0.74090477470835903</v>
      </c>
      <c r="AQ15" s="21"/>
      <c r="AR15" s="21">
        <v>0.55671114859686399</v>
      </c>
      <c r="AS15" s="21">
        <v>0.638704272284085</v>
      </c>
      <c r="AT15" s="21"/>
      <c r="AU15" s="21">
        <v>0.60680946461456997</v>
      </c>
      <c r="AV15" s="21">
        <v>0.56490899669170203</v>
      </c>
      <c r="AW15" s="21"/>
      <c r="AX15" s="21">
        <v>0.52561064372074795</v>
      </c>
      <c r="AY15" s="21">
        <v>0.58910252381954298</v>
      </c>
      <c r="AZ15" s="21"/>
      <c r="BA15" s="21">
        <v>0.64012610461094699</v>
      </c>
      <c r="BB15" s="21">
        <v>0.55215888993810802</v>
      </c>
      <c r="BC15" s="21">
        <v>0.49766147603514499</v>
      </c>
      <c r="BD15" s="21"/>
      <c r="BE15" s="21">
        <v>0.68288172791245605</v>
      </c>
      <c r="BF15" s="21">
        <v>0.423242921352596</v>
      </c>
      <c r="BG15" s="21">
        <v>0.25442560297126599</v>
      </c>
    </row>
    <row r="16" spans="2:59" x14ac:dyDescent="0.3">
      <c r="B16" s="18" t="s">
        <v>177</v>
      </c>
      <c r="C16" s="21">
        <v>0.15390894961471799</v>
      </c>
      <c r="D16" s="21">
        <v>0.142491733125271</v>
      </c>
      <c r="E16" s="21">
        <v>0.16491466073666899</v>
      </c>
      <c r="F16" s="21"/>
      <c r="G16" s="21">
        <v>0.13998076444826299</v>
      </c>
      <c r="H16" s="21">
        <v>0.17142930518381899</v>
      </c>
      <c r="I16" s="21">
        <v>0.147469634541149</v>
      </c>
      <c r="J16" s="21">
        <v>0.15691666019982101</v>
      </c>
      <c r="K16" s="21"/>
      <c r="L16" s="21">
        <v>0.126333379231552</v>
      </c>
      <c r="M16" s="21">
        <v>0.15606976533389399</v>
      </c>
      <c r="N16" s="21">
        <v>0.175467803180761</v>
      </c>
      <c r="O16" s="21">
        <v>0.16272851453237899</v>
      </c>
      <c r="P16" s="21"/>
      <c r="Q16" s="21">
        <v>7.9567624202239104E-2</v>
      </c>
      <c r="R16" s="21">
        <v>0.17263216585452401</v>
      </c>
      <c r="S16" s="21">
        <v>0.12774710278312101</v>
      </c>
      <c r="T16" s="21">
        <v>0.19155509059176101</v>
      </c>
      <c r="U16" s="21">
        <v>0.17273573278715601</v>
      </c>
      <c r="V16" s="21">
        <v>0.14940878354103801</v>
      </c>
      <c r="W16" s="21">
        <v>0.20418219987337499</v>
      </c>
      <c r="X16" s="21">
        <v>0.14879937268593099</v>
      </c>
      <c r="Y16" s="21">
        <v>0.16406107545444201</v>
      </c>
      <c r="Z16" s="21"/>
      <c r="AA16" s="21">
        <v>6.90705876487578E-2</v>
      </c>
      <c r="AB16" s="21">
        <v>0.15626481620511201</v>
      </c>
      <c r="AC16" s="21">
        <v>0.14783071863866701</v>
      </c>
      <c r="AD16" s="21">
        <v>0.195290106189491</v>
      </c>
      <c r="AE16" s="21">
        <v>0.15652054377198699</v>
      </c>
      <c r="AF16" s="21">
        <v>0.18422151071492199</v>
      </c>
      <c r="AG16" s="21">
        <v>0.15261497344666899</v>
      </c>
      <c r="AH16" s="21">
        <v>0.20574382186823301</v>
      </c>
      <c r="AI16" s="21">
        <v>0.107421734524108</v>
      </c>
      <c r="AJ16" s="21">
        <v>0.14540346393217099</v>
      </c>
      <c r="AK16" s="21">
        <v>0.129775870053606</v>
      </c>
      <c r="AL16" s="21">
        <v>0.19410632645577999</v>
      </c>
      <c r="AM16" s="21">
        <v>0.18063981887123601</v>
      </c>
      <c r="AN16" s="21">
        <v>0.105230192052505</v>
      </c>
      <c r="AO16" s="21">
        <v>0.13426270508667201</v>
      </c>
      <c r="AP16" s="21">
        <v>9.6381974500091602E-2</v>
      </c>
      <c r="AQ16" s="21"/>
      <c r="AR16" s="21">
        <v>0.174046003873817</v>
      </c>
      <c r="AS16" s="21">
        <v>8.0847128862559195E-2</v>
      </c>
      <c r="AT16" s="21"/>
      <c r="AU16" s="21">
        <v>0.118336680851824</v>
      </c>
      <c r="AV16" s="21">
        <v>0.16881264512273</v>
      </c>
      <c r="AW16" s="21"/>
      <c r="AX16" s="21">
        <v>0.18576340464289001</v>
      </c>
      <c r="AY16" s="21">
        <v>0.146430420144605</v>
      </c>
      <c r="AZ16" s="21"/>
      <c r="BA16" s="21">
        <v>0.143885650926907</v>
      </c>
      <c r="BB16" s="21">
        <v>0.151862637008125</v>
      </c>
      <c r="BC16" s="21">
        <v>0.17450489224997401</v>
      </c>
      <c r="BD16" s="21"/>
      <c r="BE16" s="21">
        <v>8.6869097751312796E-2</v>
      </c>
      <c r="BF16" s="21">
        <v>0.216545639665364</v>
      </c>
      <c r="BG16" s="21">
        <v>0.43809298997483198</v>
      </c>
    </row>
    <row r="17" spans="2:59" x14ac:dyDescent="0.3">
      <c r="B17" s="18" t="s">
        <v>178</v>
      </c>
      <c r="C17" s="22">
        <v>0.42051807785260498</v>
      </c>
      <c r="D17" s="22">
        <v>0.46754767183630103</v>
      </c>
      <c r="E17" s="22">
        <v>0.375244634495984</v>
      </c>
      <c r="F17" s="22"/>
      <c r="G17" s="22">
        <v>0.42084128183854902</v>
      </c>
      <c r="H17" s="22">
        <v>0.39294553421450001</v>
      </c>
      <c r="I17" s="22">
        <v>0.454346641158897</v>
      </c>
      <c r="J17" s="22">
        <v>0.41208350865942001</v>
      </c>
      <c r="K17" s="22"/>
      <c r="L17" s="22">
        <v>0.52033093490321103</v>
      </c>
      <c r="M17" s="22">
        <v>0.42329660497670202</v>
      </c>
      <c r="N17" s="22">
        <v>0.36861677733183501</v>
      </c>
      <c r="O17" s="22">
        <v>0.35454988741122201</v>
      </c>
      <c r="P17" s="22"/>
      <c r="Q17" s="22">
        <v>0.59723903613166096</v>
      </c>
      <c r="R17" s="22">
        <v>0.370794435018657</v>
      </c>
      <c r="S17" s="22">
        <v>0.45040954763520802</v>
      </c>
      <c r="T17" s="22">
        <v>0.33489552709050602</v>
      </c>
      <c r="U17" s="22">
        <v>0.39854929423864299</v>
      </c>
      <c r="V17" s="22">
        <v>0.39851292976493902</v>
      </c>
      <c r="W17" s="22">
        <v>0.36572563734538399</v>
      </c>
      <c r="X17" s="22">
        <v>0.42245930763494699</v>
      </c>
      <c r="Y17" s="22">
        <v>0.38790159334529001</v>
      </c>
      <c r="Z17" s="22"/>
      <c r="AA17" s="22">
        <v>0.145728672389493</v>
      </c>
      <c r="AB17" s="22">
        <v>0.40069644101769802</v>
      </c>
      <c r="AC17" s="22">
        <v>0.37124583659488303</v>
      </c>
      <c r="AD17" s="22">
        <v>0.24088000849979199</v>
      </c>
      <c r="AE17" s="22">
        <v>0.403930283389069</v>
      </c>
      <c r="AF17" s="22">
        <v>0.36272387841833598</v>
      </c>
      <c r="AG17" s="22">
        <v>0.401280414367992</v>
      </c>
      <c r="AH17" s="22">
        <v>0.30588590487011502</v>
      </c>
      <c r="AI17" s="22">
        <v>0.551145171303002</v>
      </c>
      <c r="AJ17" s="22">
        <v>0.42564804347257401</v>
      </c>
      <c r="AK17" s="22">
        <v>0.50727437258647601</v>
      </c>
      <c r="AL17" s="22">
        <v>0.379446748221831</v>
      </c>
      <c r="AM17" s="22">
        <v>0.36036905998394198</v>
      </c>
      <c r="AN17" s="22">
        <v>0.51731359917175002</v>
      </c>
      <c r="AO17" s="22">
        <v>0.54159517844160299</v>
      </c>
      <c r="AP17" s="22">
        <v>0.64452280020826702</v>
      </c>
      <c r="AQ17" s="22"/>
      <c r="AR17" s="22">
        <v>0.38266514472304802</v>
      </c>
      <c r="AS17" s="22">
        <v>0.55785714342152604</v>
      </c>
      <c r="AT17" s="22"/>
      <c r="AU17" s="22">
        <v>0.488472783762746</v>
      </c>
      <c r="AV17" s="22">
        <v>0.39609635156897199</v>
      </c>
      <c r="AW17" s="22"/>
      <c r="AX17" s="22">
        <v>0.33984723907785802</v>
      </c>
      <c r="AY17" s="22">
        <v>0.44267210367493798</v>
      </c>
      <c r="AZ17" s="22"/>
      <c r="BA17" s="22">
        <v>0.49624045368404002</v>
      </c>
      <c r="BB17" s="22">
        <v>0.400296252929984</v>
      </c>
      <c r="BC17" s="22">
        <v>0.32315658378517098</v>
      </c>
      <c r="BD17" s="22"/>
      <c r="BE17" s="22">
        <v>0.59601263016114303</v>
      </c>
      <c r="BF17" s="22">
        <v>0.206697281687232</v>
      </c>
      <c r="BG17" s="22">
        <v>-0.183667387003566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257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0.115628514196744</v>
      </c>
      <c r="D9" s="17">
        <v>0.119028688724002</v>
      </c>
      <c r="E9" s="17">
        <v>0.11269930307673599</v>
      </c>
      <c r="F9" s="17"/>
      <c r="G9" s="17">
        <v>8.7092322598133501E-2</v>
      </c>
      <c r="H9" s="17">
        <v>0.130211193056432</v>
      </c>
      <c r="I9" s="17">
        <v>0.102299063752885</v>
      </c>
      <c r="J9" s="17">
        <v>0.14360281596055099</v>
      </c>
      <c r="K9" s="17"/>
      <c r="L9" s="17">
        <v>0.13494367356455</v>
      </c>
      <c r="M9" s="17">
        <v>0.12589897282519899</v>
      </c>
      <c r="N9" s="17">
        <v>0.10046540195835001</v>
      </c>
      <c r="O9" s="17">
        <v>9.7720832140092195E-2</v>
      </c>
      <c r="P9" s="17"/>
      <c r="Q9" s="17">
        <v>0.123734296552485</v>
      </c>
      <c r="R9" s="17">
        <v>9.0163886838435306E-2</v>
      </c>
      <c r="S9" s="17">
        <v>6.9312670741917298E-2</v>
      </c>
      <c r="T9" s="17">
        <v>0.13544623152346899</v>
      </c>
      <c r="U9" s="17">
        <v>0.122227259603823</v>
      </c>
      <c r="V9" s="17">
        <v>0.119510503827938</v>
      </c>
      <c r="W9" s="17">
        <v>0.12940361403721601</v>
      </c>
      <c r="X9" s="17">
        <v>8.9654567684877798E-2</v>
      </c>
      <c r="Y9" s="17">
        <v>0.147723476564597</v>
      </c>
      <c r="Z9" s="17"/>
      <c r="AA9" s="17">
        <v>6.90705876487578E-2</v>
      </c>
      <c r="AB9" s="17">
        <v>0.14126181083632</v>
      </c>
      <c r="AC9" s="17">
        <v>5.9013620025934702E-2</v>
      </c>
      <c r="AD9" s="17">
        <v>0.12329108595211299</v>
      </c>
      <c r="AE9" s="17">
        <v>0.119088916357702</v>
      </c>
      <c r="AF9" s="17">
        <v>9.6146731558516704E-2</v>
      </c>
      <c r="AG9" s="17">
        <v>9.2785798298457706E-2</v>
      </c>
      <c r="AH9" s="17">
        <v>0.16528822397943899</v>
      </c>
      <c r="AI9" s="17">
        <v>6.5229010564902101E-2</v>
      </c>
      <c r="AJ9" s="17">
        <v>0.11432589971709201</v>
      </c>
      <c r="AK9" s="17">
        <v>0.12674796373503799</v>
      </c>
      <c r="AL9" s="17">
        <v>0.17689320573648401</v>
      </c>
      <c r="AM9" s="17">
        <v>0.140848146454437</v>
      </c>
      <c r="AN9" s="17">
        <v>0.101208588783729</v>
      </c>
      <c r="AO9" s="17">
        <v>0.13556247953368999</v>
      </c>
      <c r="AP9" s="17">
        <v>8.6410857612357395E-2</v>
      </c>
      <c r="AQ9" s="17"/>
      <c r="AR9" s="17">
        <v>0.121148067124748</v>
      </c>
      <c r="AS9" s="17">
        <v>9.5602318633621994E-2</v>
      </c>
      <c r="AT9" s="17"/>
      <c r="AU9" s="17">
        <v>0.12257899567857899</v>
      </c>
      <c r="AV9" s="17">
        <v>0.112204722383467</v>
      </c>
      <c r="AW9" s="17"/>
      <c r="AX9" s="17">
        <v>0.15649188668373901</v>
      </c>
      <c r="AY9" s="17">
        <v>0.104076778525503</v>
      </c>
      <c r="AZ9" s="17"/>
      <c r="BA9" s="17">
        <v>0.130989913737634</v>
      </c>
      <c r="BB9" s="17">
        <v>9.2916746732591801E-2</v>
      </c>
      <c r="BC9" s="17">
        <v>0.12624901017158899</v>
      </c>
      <c r="BD9" s="17"/>
      <c r="BE9" s="17">
        <v>8.6052693112273801E-2</v>
      </c>
      <c r="BF9" s="17">
        <v>0.136448767762861</v>
      </c>
      <c r="BG9" s="17">
        <v>0.26009888488520799</v>
      </c>
    </row>
    <row r="10" spans="2:59" x14ac:dyDescent="0.3">
      <c r="B10" s="18" t="s">
        <v>172</v>
      </c>
      <c r="C10" s="17">
        <v>0.342567922275621</v>
      </c>
      <c r="D10" s="17">
        <v>0.31388750014361799</v>
      </c>
      <c r="E10" s="17">
        <v>0.36936791082631898</v>
      </c>
      <c r="F10" s="17"/>
      <c r="G10" s="17">
        <v>0.327735862181884</v>
      </c>
      <c r="H10" s="17">
        <v>0.33766493292032701</v>
      </c>
      <c r="I10" s="17">
        <v>0.35764278602562599</v>
      </c>
      <c r="J10" s="17">
        <v>0.34588256492564701</v>
      </c>
      <c r="K10" s="17"/>
      <c r="L10" s="17">
        <v>0.33464526148859403</v>
      </c>
      <c r="M10" s="17">
        <v>0.32454919970311402</v>
      </c>
      <c r="N10" s="17">
        <v>0.351535796185171</v>
      </c>
      <c r="O10" s="17">
        <v>0.362605391438447</v>
      </c>
      <c r="P10" s="17"/>
      <c r="Q10" s="17">
        <v>0.270798043566432</v>
      </c>
      <c r="R10" s="17">
        <v>0.397099673051591</v>
      </c>
      <c r="S10" s="17">
        <v>0.34862376602468698</v>
      </c>
      <c r="T10" s="17">
        <v>0.318991757140766</v>
      </c>
      <c r="U10" s="17">
        <v>0.34199053770106003</v>
      </c>
      <c r="V10" s="17">
        <v>0.32682507035452002</v>
      </c>
      <c r="W10" s="17">
        <v>0.36052893066470398</v>
      </c>
      <c r="X10" s="17">
        <v>0.41348771647119498</v>
      </c>
      <c r="Y10" s="17">
        <v>0.35020932456328702</v>
      </c>
      <c r="Z10" s="17"/>
      <c r="AA10" s="17">
        <v>0.140912367101651</v>
      </c>
      <c r="AB10" s="17">
        <v>0.437648792398941</v>
      </c>
      <c r="AC10" s="17">
        <v>0.38189917049829902</v>
      </c>
      <c r="AD10" s="17">
        <v>0.32734880968056101</v>
      </c>
      <c r="AE10" s="17">
        <v>0.35884061366547099</v>
      </c>
      <c r="AF10" s="17">
        <v>0.40070903011348302</v>
      </c>
      <c r="AG10" s="17">
        <v>0.40363039257314698</v>
      </c>
      <c r="AH10" s="17">
        <v>0.27299048968110101</v>
      </c>
      <c r="AI10" s="17">
        <v>0.41088166571787599</v>
      </c>
      <c r="AJ10" s="17">
        <v>0.378279083369363</v>
      </c>
      <c r="AK10" s="17">
        <v>0.27226073087839497</v>
      </c>
      <c r="AL10" s="17">
        <v>0.325759238759393</v>
      </c>
      <c r="AM10" s="17">
        <v>0.34015710263313798</v>
      </c>
      <c r="AN10" s="17">
        <v>0.367937119823951</v>
      </c>
      <c r="AO10" s="17">
        <v>0.33981850338771202</v>
      </c>
      <c r="AP10" s="17">
        <v>0.26798586343402098</v>
      </c>
      <c r="AQ10" s="17"/>
      <c r="AR10" s="17">
        <v>0.35179719641014301</v>
      </c>
      <c r="AS10" s="17">
        <v>0.30908201297564097</v>
      </c>
      <c r="AT10" s="17"/>
      <c r="AU10" s="17">
        <v>0.33714585361449101</v>
      </c>
      <c r="AV10" s="17">
        <v>0.348990453655319</v>
      </c>
      <c r="AW10" s="17"/>
      <c r="AX10" s="17">
        <v>0.37588926874511203</v>
      </c>
      <c r="AY10" s="17">
        <v>0.33317735340132898</v>
      </c>
      <c r="AZ10" s="17"/>
      <c r="BA10" s="17">
        <v>0.31008060245964802</v>
      </c>
      <c r="BB10" s="17">
        <v>0.356678444107908</v>
      </c>
      <c r="BC10" s="17">
        <v>0.37546935790403801</v>
      </c>
      <c r="BD10" s="17"/>
      <c r="BE10" s="17">
        <v>0.30078223370558799</v>
      </c>
      <c r="BF10" s="17">
        <v>0.42785952733381299</v>
      </c>
      <c r="BG10" s="17">
        <v>0.39005485660605999</v>
      </c>
    </row>
    <row r="11" spans="2:59" x14ac:dyDescent="0.3">
      <c r="B11" s="18" t="s">
        <v>173</v>
      </c>
      <c r="C11" s="17">
        <v>0.25859229826027602</v>
      </c>
      <c r="D11" s="17">
        <v>0.26331520288104698</v>
      </c>
      <c r="E11" s="17">
        <v>0.25409386558062302</v>
      </c>
      <c r="F11" s="17"/>
      <c r="G11" s="17">
        <v>0.24137164901754801</v>
      </c>
      <c r="H11" s="17">
        <v>0.250618936718702</v>
      </c>
      <c r="I11" s="17">
        <v>0.25689373052857101</v>
      </c>
      <c r="J11" s="17">
        <v>0.28568646063515901</v>
      </c>
      <c r="K11" s="17"/>
      <c r="L11" s="17">
        <v>0.216288494992527</v>
      </c>
      <c r="M11" s="17">
        <v>0.23222193085953699</v>
      </c>
      <c r="N11" s="17">
        <v>0.28973092854562499</v>
      </c>
      <c r="O11" s="17">
        <v>0.30468342949028998</v>
      </c>
      <c r="P11" s="17"/>
      <c r="Q11" s="17">
        <v>0.268015094786343</v>
      </c>
      <c r="R11" s="17">
        <v>0.275781542385786</v>
      </c>
      <c r="S11" s="17">
        <v>0.30862804278648598</v>
      </c>
      <c r="T11" s="17">
        <v>0.231869399020353</v>
      </c>
      <c r="U11" s="17">
        <v>0.27678363135010198</v>
      </c>
      <c r="V11" s="17">
        <v>0.24603019278309299</v>
      </c>
      <c r="W11" s="17">
        <v>0.249883360194573</v>
      </c>
      <c r="X11" s="17">
        <v>0.177199649311997</v>
      </c>
      <c r="Y11" s="17">
        <v>0.245071355348077</v>
      </c>
      <c r="Z11" s="17"/>
      <c r="AA11" s="17">
        <v>0.56969405751477098</v>
      </c>
      <c r="AB11" s="17">
        <v>0.31995930989080101</v>
      </c>
      <c r="AC11" s="17">
        <v>0.33356316863897001</v>
      </c>
      <c r="AD11" s="17">
        <v>0.33093748380314297</v>
      </c>
      <c r="AE11" s="17">
        <v>0.21109054289451701</v>
      </c>
      <c r="AF11" s="17">
        <v>0.27099057969492002</v>
      </c>
      <c r="AG11" s="17">
        <v>0.21750593040491001</v>
      </c>
      <c r="AH11" s="17">
        <v>0.25930930955417703</v>
      </c>
      <c r="AI11" s="17">
        <v>0.29611238620187802</v>
      </c>
      <c r="AJ11" s="17">
        <v>0.22257631833015101</v>
      </c>
      <c r="AK11" s="17">
        <v>0.30850994493732398</v>
      </c>
      <c r="AL11" s="17">
        <v>0.187112340668947</v>
      </c>
      <c r="AM11" s="17">
        <v>0.23395136025301</v>
      </c>
      <c r="AN11" s="17">
        <v>0.19202630262044701</v>
      </c>
      <c r="AO11" s="17">
        <v>0.22842422952969901</v>
      </c>
      <c r="AP11" s="17">
        <v>0.21943028284317501</v>
      </c>
      <c r="AQ11" s="17"/>
      <c r="AR11" s="17">
        <v>0.25944439174563899</v>
      </c>
      <c r="AS11" s="17">
        <v>0.25550070895974297</v>
      </c>
      <c r="AT11" s="17"/>
      <c r="AU11" s="17">
        <v>0.25552316155633298</v>
      </c>
      <c r="AV11" s="17">
        <v>0.25553079458098699</v>
      </c>
      <c r="AW11" s="17"/>
      <c r="AX11" s="17">
        <v>0.24372741223199801</v>
      </c>
      <c r="AY11" s="17">
        <v>0.26107628113011999</v>
      </c>
      <c r="AZ11" s="17"/>
      <c r="BA11" s="17">
        <v>0.229148354983122</v>
      </c>
      <c r="BB11" s="17">
        <v>0.27214724044962302</v>
      </c>
      <c r="BC11" s="17">
        <v>0.28716095351952797</v>
      </c>
      <c r="BD11" s="17"/>
      <c r="BE11" s="17">
        <v>0.26861444400138701</v>
      </c>
      <c r="BF11" s="17">
        <v>0.26067908985327098</v>
      </c>
      <c r="BG11" s="17">
        <v>0.18401082958641601</v>
      </c>
    </row>
    <row r="12" spans="2:59" x14ac:dyDescent="0.3">
      <c r="B12" s="18" t="s">
        <v>174</v>
      </c>
      <c r="C12" s="17">
        <v>0.171404965077463</v>
      </c>
      <c r="D12" s="17">
        <v>0.18686308685259601</v>
      </c>
      <c r="E12" s="17">
        <v>0.15667178659773001</v>
      </c>
      <c r="F12" s="17"/>
      <c r="G12" s="17">
        <v>0.14944512118917599</v>
      </c>
      <c r="H12" s="17">
        <v>0.19159485268315299</v>
      </c>
      <c r="I12" s="17">
        <v>0.187623375550904</v>
      </c>
      <c r="J12" s="17">
        <v>0.155071573969562</v>
      </c>
      <c r="K12" s="17"/>
      <c r="L12" s="17">
        <v>0.20582850144350301</v>
      </c>
      <c r="M12" s="17">
        <v>0.18854492668894299</v>
      </c>
      <c r="N12" s="17">
        <v>0.15809323129101899</v>
      </c>
      <c r="O12" s="17">
        <v>0.12656224838437999</v>
      </c>
      <c r="P12" s="17"/>
      <c r="Q12" s="17">
        <v>0.200874899925086</v>
      </c>
      <c r="R12" s="17">
        <v>0.148023285946626</v>
      </c>
      <c r="S12" s="17">
        <v>0.158056102243155</v>
      </c>
      <c r="T12" s="17">
        <v>0.19730716152736499</v>
      </c>
      <c r="U12" s="17">
        <v>0.193289839563725</v>
      </c>
      <c r="V12" s="17">
        <v>0.19305205580333901</v>
      </c>
      <c r="W12" s="17">
        <v>0.13203349885471</v>
      </c>
      <c r="X12" s="17">
        <v>0.17106187559052799</v>
      </c>
      <c r="Y12" s="17">
        <v>0.150993836871681</v>
      </c>
      <c r="Z12" s="17"/>
      <c r="AA12" s="17">
        <v>0</v>
      </c>
      <c r="AB12" s="17">
        <v>4.298039004234E-2</v>
      </c>
      <c r="AC12" s="17">
        <v>0.12526639208318899</v>
      </c>
      <c r="AD12" s="17">
        <v>0.13036598787863701</v>
      </c>
      <c r="AE12" s="17">
        <v>0.229743582416956</v>
      </c>
      <c r="AF12" s="17">
        <v>0.101803280186648</v>
      </c>
      <c r="AG12" s="17">
        <v>0.196321906023883</v>
      </c>
      <c r="AH12" s="17">
        <v>0.18909924144902401</v>
      </c>
      <c r="AI12" s="17">
        <v>0.13425926673498301</v>
      </c>
      <c r="AJ12" s="17">
        <v>0.117427372995534</v>
      </c>
      <c r="AK12" s="17">
        <v>0.19266589316037</v>
      </c>
      <c r="AL12" s="17">
        <v>0.206209937124119</v>
      </c>
      <c r="AM12" s="17">
        <v>0.15321721413822101</v>
      </c>
      <c r="AN12" s="17">
        <v>0.225912352602606</v>
      </c>
      <c r="AO12" s="17">
        <v>0.203931238668974</v>
      </c>
      <c r="AP12" s="17">
        <v>0.273000926700536</v>
      </c>
      <c r="AQ12" s="17"/>
      <c r="AR12" s="17">
        <v>0.155906941523099</v>
      </c>
      <c r="AS12" s="17">
        <v>0.22763532550518401</v>
      </c>
      <c r="AT12" s="17"/>
      <c r="AU12" s="17">
        <v>0.16472642732558801</v>
      </c>
      <c r="AV12" s="17">
        <v>0.17709595582040699</v>
      </c>
      <c r="AW12" s="17"/>
      <c r="AX12" s="17">
        <v>0.122438159668152</v>
      </c>
      <c r="AY12" s="17">
        <v>0.18547530570385101</v>
      </c>
      <c r="AZ12" s="17"/>
      <c r="BA12" s="17">
        <v>0.20044743670957399</v>
      </c>
      <c r="BB12" s="17">
        <v>0.180057239310245</v>
      </c>
      <c r="BC12" s="17">
        <v>0.107284057886744</v>
      </c>
      <c r="BD12" s="17"/>
      <c r="BE12" s="17">
        <v>0.21266830660549499</v>
      </c>
      <c r="BF12" s="17">
        <v>0.110252179940697</v>
      </c>
      <c r="BG12" s="17">
        <v>5.9837058111903103E-2</v>
      </c>
    </row>
    <row r="13" spans="2:59" x14ac:dyDescent="0.3">
      <c r="B13" s="18" t="s">
        <v>175</v>
      </c>
      <c r="C13" s="17">
        <v>6.3259749704023802E-2</v>
      </c>
      <c r="D13" s="17">
        <v>6.99552580017858E-2</v>
      </c>
      <c r="E13" s="17">
        <v>5.6834341121785897E-2</v>
      </c>
      <c r="F13" s="17"/>
      <c r="G13" s="17">
        <v>9.0294287865494705E-2</v>
      </c>
      <c r="H13" s="17">
        <v>5.42421591176699E-2</v>
      </c>
      <c r="I13" s="17">
        <v>6.6149259952574105E-2</v>
      </c>
      <c r="J13" s="17">
        <v>4.3335248403935399E-2</v>
      </c>
      <c r="K13" s="17"/>
      <c r="L13" s="17">
        <v>8.4916010925098401E-2</v>
      </c>
      <c r="M13" s="17">
        <v>7.7419725002790596E-2</v>
      </c>
      <c r="N13" s="17">
        <v>3.8869144432600297E-2</v>
      </c>
      <c r="O13" s="17">
        <v>4.6806497885846197E-2</v>
      </c>
      <c r="P13" s="17"/>
      <c r="Q13" s="17">
        <v>0.10381631112460001</v>
      </c>
      <c r="R13" s="17">
        <v>4.3084752570457303E-2</v>
      </c>
      <c r="S13" s="17">
        <v>6.8852924703041302E-2</v>
      </c>
      <c r="T13" s="17">
        <v>3.3179924443225699E-2</v>
      </c>
      <c r="U13" s="17">
        <v>2.61467827797063E-2</v>
      </c>
      <c r="V13" s="17">
        <v>5.8855364973957998E-2</v>
      </c>
      <c r="W13" s="17">
        <v>8.3078231381372603E-2</v>
      </c>
      <c r="X13" s="17">
        <v>6.4957561280145806E-2</v>
      </c>
      <c r="Y13" s="17">
        <v>7.2667312810900206E-2</v>
      </c>
      <c r="Z13" s="17"/>
      <c r="AA13" s="17">
        <v>0</v>
      </c>
      <c r="AB13" s="17">
        <v>5.8149696831598298E-2</v>
      </c>
      <c r="AC13" s="17">
        <v>5.6014307994929201E-2</v>
      </c>
      <c r="AD13" s="17">
        <v>2.2021955100262499E-2</v>
      </c>
      <c r="AE13" s="17">
        <v>3.2687837025164902E-2</v>
      </c>
      <c r="AF13" s="17">
        <v>5.9401946518948902E-2</v>
      </c>
      <c r="AG13" s="17">
        <v>3.0177345546630801E-2</v>
      </c>
      <c r="AH13" s="17">
        <v>5.3800683715416603E-2</v>
      </c>
      <c r="AI13" s="17">
        <v>6.3739843901690602E-2</v>
      </c>
      <c r="AJ13" s="17">
        <v>7.7124232499165196E-2</v>
      </c>
      <c r="AK13" s="17">
        <v>6.8824522795744594E-2</v>
      </c>
      <c r="AL13" s="17">
        <v>7.0735780683398697E-2</v>
      </c>
      <c r="AM13" s="17">
        <v>9.4096042677417502E-2</v>
      </c>
      <c r="AN13" s="17">
        <v>7.6535853730007999E-2</v>
      </c>
      <c r="AO13" s="17">
        <v>5.7411375183288198E-2</v>
      </c>
      <c r="AP13" s="17">
        <v>0.13807728559882501</v>
      </c>
      <c r="AQ13" s="17"/>
      <c r="AR13" s="17">
        <v>5.7673154813571402E-2</v>
      </c>
      <c r="AS13" s="17">
        <v>8.3529188781328104E-2</v>
      </c>
      <c r="AT13" s="17"/>
      <c r="AU13" s="17">
        <v>7.98327419760652E-2</v>
      </c>
      <c r="AV13" s="17">
        <v>5.6241543428365001E-2</v>
      </c>
      <c r="AW13" s="17"/>
      <c r="AX13" s="17">
        <v>3.5051348990884502E-2</v>
      </c>
      <c r="AY13" s="17">
        <v>7.1157123224020194E-2</v>
      </c>
      <c r="AZ13" s="17"/>
      <c r="BA13" s="17">
        <v>9.5916845116804206E-2</v>
      </c>
      <c r="BB13" s="17">
        <v>4.53725644718306E-2</v>
      </c>
      <c r="BC13" s="17">
        <v>3.6229754014932503E-2</v>
      </c>
      <c r="BD13" s="17"/>
      <c r="BE13" s="17">
        <v>9.2397791739590798E-2</v>
      </c>
      <c r="BF13" s="17">
        <v>1.03952591928559E-2</v>
      </c>
      <c r="BG13" s="17">
        <v>1.1614488406700501E-2</v>
      </c>
    </row>
    <row r="14" spans="2:59" x14ac:dyDescent="0.3">
      <c r="B14" s="18" t="s">
        <v>83</v>
      </c>
      <c r="C14" s="17">
        <v>4.8546550485872003E-2</v>
      </c>
      <c r="D14" s="17">
        <v>4.6950263396951603E-2</v>
      </c>
      <c r="E14" s="17">
        <v>5.0332792796805401E-2</v>
      </c>
      <c r="F14" s="17"/>
      <c r="G14" s="17">
        <v>0.104060757147764</v>
      </c>
      <c r="H14" s="17">
        <v>3.5667925503715801E-2</v>
      </c>
      <c r="I14" s="17">
        <v>2.9391784189439302E-2</v>
      </c>
      <c r="J14" s="17">
        <v>2.6421336105144799E-2</v>
      </c>
      <c r="K14" s="17"/>
      <c r="L14" s="17">
        <v>2.3378057585726902E-2</v>
      </c>
      <c r="M14" s="17">
        <v>5.1365244920415901E-2</v>
      </c>
      <c r="N14" s="17">
        <v>6.1305497587234699E-2</v>
      </c>
      <c r="O14" s="17">
        <v>6.1621600660944402E-2</v>
      </c>
      <c r="P14" s="17"/>
      <c r="Q14" s="17">
        <v>3.2761354045053703E-2</v>
      </c>
      <c r="R14" s="17">
        <v>4.58468592071044E-2</v>
      </c>
      <c r="S14" s="17">
        <v>4.6526493500713501E-2</v>
      </c>
      <c r="T14" s="17">
        <v>8.3205526344819994E-2</v>
      </c>
      <c r="U14" s="17">
        <v>3.9561949001583101E-2</v>
      </c>
      <c r="V14" s="17">
        <v>5.5726812257152099E-2</v>
      </c>
      <c r="W14" s="17">
        <v>4.5072364867423498E-2</v>
      </c>
      <c r="X14" s="17">
        <v>8.3638629661256597E-2</v>
      </c>
      <c r="Y14" s="17">
        <v>3.3334693841458499E-2</v>
      </c>
      <c r="Z14" s="17"/>
      <c r="AA14" s="17">
        <v>0.22032298773482101</v>
      </c>
      <c r="AB14" s="17">
        <v>0</v>
      </c>
      <c r="AC14" s="17">
        <v>4.4243340758678099E-2</v>
      </c>
      <c r="AD14" s="17">
        <v>6.6034677585283696E-2</v>
      </c>
      <c r="AE14" s="17">
        <v>4.8548507640189399E-2</v>
      </c>
      <c r="AF14" s="17">
        <v>7.0948431927483804E-2</v>
      </c>
      <c r="AG14" s="17">
        <v>5.9578627152971297E-2</v>
      </c>
      <c r="AH14" s="17">
        <v>5.95120516208427E-2</v>
      </c>
      <c r="AI14" s="17">
        <v>2.9777826878670501E-2</v>
      </c>
      <c r="AJ14" s="17">
        <v>9.0267093088694697E-2</v>
      </c>
      <c r="AK14" s="17">
        <v>3.0990944493128201E-2</v>
      </c>
      <c r="AL14" s="17">
        <v>3.3289497027658703E-2</v>
      </c>
      <c r="AM14" s="17">
        <v>3.7730133843776402E-2</v>
      </c>
      <c r="AN14" s="17">
        <v>3.6379782439259399E-2</v>
      </c>
      <c r="AO14" s="17">
        <v>3.4852173696637602E-2</v>
      </c>
      <c r="AP14" s="17">
        <v>1.50947838110855E-2</v>
      </c>
      <c r="AQ14" s="17"/>
      <c r="AR14" s="17">
        <v>5.4030248382799302E-2</v>
      </c>
      <c r="AS14" s="17">
        <v>2.8650445144482301E-2</v>
      </c>
      <c r="AT14" s="17"/>
      <c r="AU14" s="17">
        <v>4.0192819848943503E-2</v>
      </c>
      <c r="AV14" s="17">
        <v>4.9936530131455201E-2</v>
      </c>
      <c r="AW14" s="17"/>
      <c r="AX14" s="17">
        <v>6.6401923680114897E-2</v>
      </c>
      <c r="AY14" s="17">
        <v>4.5037158015175903E-2</v>
      </c>
      <c r="AZ14" s="17"/>
      <c r="BA14" s="17">
        <v>3.3416846993217099E-2</v>
      </c>
      <c r="BB14" s="17">
        <v>5.2827764927801599E-2</v>
      </c>
      <c r="BC14" s="17">
        <v>6.7606866503169605E-2</v>
      </c>
      <c r="BD14" s="17"/>
      <c r="BE14" s="17">
        <v>3.9484530835665298E-2</v>
      </c>
      <c r="BF14" s="17">
        <v>5.4365175916501599E-2</v>
      </c>
      <c r="BG14" s="17">
        <v>9.4383882403712899E-2</v>
      </c>
    </row>
    <row r="15" spans="2:59" x14ac:dyDescent="0.3">
      <c r="B15" s="18" t="s">
        <v>176</v>
      </c>
      <c r="C15" s="21">
        <v>0.45819643647236502</v>
      </c>
      <c r="D15" s="21">
        <v>0.43291618886762001</v>
      </c>
      <c r="E15" s="21">
        <v>0.48206721390305501</v>
      </c>
      <c r="F15" s="21"/>
      <c r="G15" s="21">
        <v>0.41482818478001698</v>
      </c>
      <c r="H15" s="21">
        <v>0.46787612597675898</v>
      </c>
      <c r="I15" s="21">
        <v>0.45994184977851099</v>
      </c>
      <c r="J15" s="21">
        <v>0.48948538088619797</v>
      </c>
      <c r="K15" s="21"/>
      <c r="L15" s="21">
        <v>0.46958893505314497</v>
      </c>
      <c r="M15" s="21">
        <v>0.45044817252831298</v>
      </c>
      <c r="N15" s="21">
        <v>0.45200119814352202</v>
      </c>
      <c r="O15" s="21">
        <v>0.46032622357853897</v>
      </c>
      <c r="P15" s="21"/>
      <c r="Q15" s="21">
        <v>0.39453234011891702</v>
      </c>
      <c r="R15" s="21">
        <v>0.48726355989002701</v>
      </c>
      <c r="S15" s="21">
        <v>0.41793643676660402</v>
      </c>
      <c r="T15" s="21">
        <v>0.45443798866423601</v>
      </c>
      <c r="U15" s="21">
        <v>0.464217797304883</v>
      </c>
      <c r="V15" s="21">
        <v>0.44633557418245801</v>
      </c>
      <c r="W15" s="21">
        <v>0.48993254470192099</v>
      </c>
      <c r="X15" s="21">
        <v>0.50314228415607298</v>
      </c>
      <c r="Y15" s="21">
        <v>0.49793280112788302</v>
      </c>
      <c r="Z15" s="21"/>
      <c r="AA15" s="21">
        <v>0.20998295475040901</v>
      </c>
      <c r="AB15" s="21">
        <v>0.57891060323526</v>
      </c>
      <c r="AC15" s="21">
        <v>0.44091279052423399</v>
      </c>
      <c r="AD15" s="21">
        <v>0.45063989563267298</v>
      </c>
      <c r="AE15" s="21">
        <v>0.47792953002317301</v>
      </c>
      <c r="AF15" s="21">
        <v>0.49685576167199902</v>
      </c>
      <c r="AG15" s="21">
        <v>0.49641619087160399</v>
      </c>
      <c r="AH15" s="21">
        <v>0.43827871366054</v>
      </c>
      <c r="AI15" s="21">
        <v>0.47611067628277898</v>
      </c>
      <c r="AJ15" s="21">
        <v>0.49260498308645501</v>
      </c>
      <c r="AK15" s="21">
        <v>0.39900869461343302</v>
      </c>
      <c r="AL15" s="21">
        <v>0.50265244449587698</v>
      </c>
      <c r="AM15" s="21">
        <v>0.48100524908757503</v>
      </c>
      <c r="AN15" s="21">
        <v>0.46914570860768001</v>
      </c>
      <c r="AO15" s="21">
        <v>0.47538098292140202</v>
      </c>
      <c r="AP15" s="21">
        <v>0.35439672104637898</v>
      </c>
      <c r="AQ15" s="21"/>
      <c r="AR15" s="21">
        <v>0.47294526353489102</v>
      </c>
      <c r="AS15" s="21">
        <v>0.40468433160926298</v>
      </c>
      <c r="AT15" s="21"/>
      <c r="AU15" s="21">
        <v>0.45972484929307</v>
      </c>
      <c r="AV15" s="21">
        <v>0.46119517603878601</v>
      </c>
      <c r="AW15" s="21"/>
      <c r="AX15" s="21">
        <v>0.53238115542885101</v>
      </c>
      <c r="AY15" s="21">
        <v>0.43725413192683199</v>
      </c>
      <c r="AZ15" s="21"/>
      <c r="BA15" s="21">
        <v>0.44107051619728199</v>
      </c>
      <c r="BB15" s="21">
        <v>0.44959519084049998</v>
      </c>
      <c r="BC15" s="21">
        <v>0.50171836807562697</v>
      </c>
      <c r="BD15" s="21"/>
      <c r="BE15" s="21">
        <v>0.38683492681786202</v>
      </c>
      <c r="BF15" s="21">
        <v>0.56430829509667502</v>
      </c>
      <c r="BG15" s="21">
        <v>0.65015374149126803</v>
      </c>
    </row>
    <row r="16" spans="2:59" x14ac:dyDescent="0.3">
      <c r="B16" s="18" t="s">
        <v>177</v>
      </c>
      <c r="C16" s="21">
        <v>0.23466471478148601</v>
      </c>
      <c r="D16" s="21">
        <v>0.25681834485438199</v>
      </c>
      <c r="E16" s="21">
        <v>0.21350612771951599</v>
      </c>
      <c r="F16" s="21"/>
      <c r="G16" s="21">
        <v>0.239739409054671</v>
      </c>
      <c r="H16" s="21">
        <v>0.24583701180082301</v>
      </c>
      <c r="I16" s="21">
        <v>0.25377263550347801</v>
      </c>
      <c r="J16" s="21">
        <v>0.19840682237349799</v>
      </c>
      <c r="K16" s="21"/>
      <c r="L16" s="21">
        <v>0.29074451236860199</v>
      </c>
      <c r="M16" s="21">
        <v>0.265964651691734</v>
      </c>
      <c r="N16" s="21">
        <v>0.19696237572361899</v>
      </c>
      <c r="O16" s="21">
        <v>0.173368746270226</v>
      </c>
      <c r="P16" s="21"/>
      <c r="Q16" s="21">
        <v>0.30469121104968599</v>
      </c>
      <c r="R16" s="21">
        <v>0.191108038517083</v>
      </c>
      <c r="S16" s="21">
        <v>0.226909026946197</v>
      </c>
      <c r="T16" s="21">
        <v>0.230487085970591</v>
      </c>
      <c r="U16" s="21">
        <v>0.219436622343432</v>
      </c>
      <c r="V16" s="21">
        <v>0.251907420777297</v>
      </c>
      <c r="W16" s="21">
        <v>0.21511173023608299</v>
      </c>
      <c r="X16" s="21">
        <v>0.23601943687067301</v>
      </c>
      <c r="Y16" s="21">
        <v>0.223661149682581</v>
      </c>
      <c r="Z16" s="21"/>
      <c r="AA16" s="21">
        <v>0</v>
      </c>
      <c r="AB16" s="21">
        <v>0.101130086873938</v>
      </c>
      <c r="AC16" s="21">
        <v>0.181280700078118</v>
      </c>
      <c r="AD16" s="21">
        <v>0.15238794297889999</v>
      </c>
      <c r="AE16" s="21">
        <v>0.26243141944212101</v>
      </c>
      <c r="AF16" s="21">
        <v>0.161205226705597</v>
      </c>
      <c r="AG16" s="21">
        <v>0.22649925157051401</v>
      </c>
      <c r="AH16" s="21">
        <v>0.24289992516444101</v>
      </c>
      <c r="AI16" s="21">
        <v>0.197999110636673</v>
      </c>
      <c r="AJ16" s="21">
        <v>0.19455160549469899</v>
      </c>
      <c r="AK16" s="21">
        <v>0.261490415956115</v>
      </c>
      <c r="AL16" s="21">
        <v>0.27694571780751798</v>
      </c>
      <c r="AM16" s="21">
        <v>0.24731325681563901</v>
      </c>
      <c r="AN16" s="21">
        <v>0.30244820633261399</v>
      </c>
      <c r="AO16" s="21">
        <v>0.26134261385226198</v>
      </c>
      <c r="AP16" s="21">
        <v>0.41107821229936098</v>
      </c>
      <c r="AQ16" s="21"/>
      <c r="AR16" s="21">
        <v>0.21358009633666999</v>
      </c>
      <c r="AS16" s="21">
        <v>0.31116451428651198</v>
      </c>
      <c r="AT16" s="21"/>
      <c r="AU16" s="21">
        <v>0.244559169301654</v>
      </c>
      <c r="AV16" s="21">
        <v>0.23333749924877201</v>
      </c>
      <c r="AW16" s="21"/>
      <c r="AX16" s="21">
        <v>0.15748950865903599</v>
      </c>
      <c r="AY16" s="21">
        <v>0.25663242892787202</v>
      </c>
      <c r="AZ16" s="21"/>
      <c r="BA16" s="21">
        <v>0.29636428182637897</v>
      </c>
      <c r="BB16" s="21">
        <v>0.225429803782075</v>
      </c>
      <c r="BC16" s="21">
        <v>0.143513811901676</v>
      </c>
      <c r="BD16" s="21"/>
      <c r="BE16" s="21">
        <v>0.30506609834508602</v>
      </c>
      <c r="BF16" s="21">
        <v>0.120647439133553</v>
      </c>
      <c r="BG16" s="21">
        <v>7.1451546518603595E-2</v>
      </c>
    </row>
    <row r="17" spans="2:59" x14ac:dyDescent="0.3">
      <c r="B17" s="18" t="s">
        <v>178</v>
      </c>
      <c r="C17" s="22">
        <v>0.22353172169087901</v>
      </c>
      <c r="D17" s="22">
        <v>0.176097844013238</v>
      </c>
      <c r="E17" s="22">
        <v>0.26856108618353902</v>
      </c>
      <c r="F17" s="22"/>
      <c r="G17" s="22">
        <v>0.17508877572534601</v>
      </c>
      <c r="H17" s="22">
        <v>0.222039114175936</v>
      </c>
      <c r="I17" s="22">
        <v>0.20616921427503301</v>
      </c>
      <c r="J17" s="22">
        <v>0.29107855851269998</v>
      </c>
      <c r="K17" s="22"/>
      <c r="L17" s="22">
        <v>0.17884442268454301</v>
      </c>
      <c r="M17" s="22">
        <v>0.18448352083658001</v>
      </c>
      <c r="N17" s="22">
        <v>0.255038822419902</v>
      </c>
      <c r="O17" s="22">
        <v>0.286957477308313</v>
      </c>
      <c r="P17" s="22"/>
      <c r="Q17" s="22">
        <v>8.9841129069230904E-2</v>
      </c>
      <c r="R17" s="22">
        <v>0.29615552137294399</v>
      </c>
      <c r="S17" s="22">
        <v>0.191027409820407</v>
      </c>
      <c r="T17" s="22">
        <v>0.22395090269364501</v>
      </c>
      <c r="U17" s="22">
        <v>0.24478117496145099</v>
      </c>
      <c r="V17" s="22">
        <v>0.19442815340516201</v>
      </c>
      <c r="W17" s="22">
        <v>0.274820814465838</v>
      </c>
      <c r="X17" s="22">
        <v>0.26712284728539898</v>
      </c>
      <c r="Y17" s="22">
        <v>0.27427165144530202</v>
      </c>
      <c r="Z17" s="22"/>
      <c r="AA17" s="22">
        <v>0.20998295475040901</v>
      </c>
      <c r="AB17" s="22">
        <v>0.47778051636132202</v>
      </c>
      <c r="AC17" s="22">
        <v>0.25963209044611602</v>
      </c>
      <c r="AD17" s="22">
        <v>0.29825195265377302</v>
      </c>
      <c r="AE17" s="22">
        <v>0.215498110581052</v>
      </c>
      <c r="AF17" s="22">
        <v>0.33565053496640301</v>
      </c>
      <c r="AG17" s="22">
        <v>0.26991693930109101</v>
      </c>
      <c r="AH17" s="22">
        <v>0.19537878849609899</v>
      </c>
      <c r="AI17" s="22">
        <v>0.27811156564610501</v>
      </c>
      <c r="AJ17" s="22">
        <v>0.29805337759175599</v>
      </c>
      <c r="AK17" s="22">
        <v>0.137518278657318</v>
      </c>
      <c r="AL17" s="22">
        <v>0.22570672668835901</v>
      </c>
      <c r="AM17" s="22">
        <v>0.23369199227193599</v>
      </c>
      <c r="AN17" s="22">
        <v>0.166697502275066</v>
      </c>
      <c r="AO17" s="22">
        <v>0.21403836906914001</v>
      </c>
      <c r="AP17" s="22">
        <v>-5.66814912529819E-2</v>
      </c>
      <c r="AQ17" s="22"/>
      <c r="AR17" s="22">
        <v>0.259365167198221</v>
      </c>
      <c r="AS17" s="22">
        <v>9.3519817322750803E-2</v>
      </c>
      <c r="AT17" s="22"/>
      <c r="AU17" s="22">
        <v>0.215165679991416</v>
      </c>
      <c r="AV17" s="22">
        <v>0.22785767679001401</v>
      </c>
      <c r="AW17" s="22"/>
      <c r="AX17" s="22">
        <v>0.37489164676981501</v>
      </c>
      <c r="AY17" s="22">
        <v>0.18062170299895999</v>
      </c>
      <c r="AZ17" s="22"/>
      <c r="BA17" s="22">
        <v>0.14470623437090299</v>
      </c>
      <c r="BB17" s="22">
        <v>0.22416538705842501</v>
      </c>
      <c r="BC17" s="22">
        <v>0.35820455617395103</v>
      </c>
      <c r="BD17" s="22"/>
      <c r="BE17" s="22">
        <v>8.1768828472775404E-2</v>
      </c>
      <c r="BF17" s="22">
        <v>0.44366085596312199</v>
      </c>
      <c r="BG17" s="22">
        <v>0.57870219497266495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258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0.244688407458521</v>
      </c>
      <c r="D9" s="17">
        <v>0.24661962813937799</v>
      </c>
      <c r="E9" s="17">
        <v>0.24260480204189599</v>
      </c>
      <c r="F9" s="17"/>
      <c r="G9" s="17">
        <v>0.21460817631006401</v>
      </c>
      <c r="H9" s="17">
        <v>0.242143921812289</v>
      </c>
      <c r="I9" s="17">
        <v>0.26946158835805001</v>
      </c>
      <c r="J9" s="17">
        <v>0.247119562873236</v>
      </c>
      <c r="K9" s="17"/>
      <c r="L9" s="17">
        <v>0.31800922804581799</v>
      </c>
      <c r="M9" s="17">
        <v>0.22588526705095699</v>
      </c>
      <c r="N9" s="17">
        <v>0.204768890185862</v>
      </c>
      <c r="O9" s="17">
        <v>0.21878477462332299</v>
      </c>
      <c r="P9" s="17"/>
      <c r="Q9" s="17">
        <v>0.28101940900904299</v>
      </c>
      <c r="R9" s="17">
        <v>0.22260243000785601</v>
      </c>
      <c r="S9" s="17">
        <v>0.199967954281803</v>
      </c>
      <c r="T9" s="17">
        <v>0.21971673279418799</v>
      </c>
      <c r="U9" s="17">
        <v>0.23269409107799299</v>
      </c>
      <c r="V9" s="17">
        <v>0.25880842660543601</v>
      </c>
      <c r="W9" s="17">
        <v>0.23614080828259701</v>
      </c>
      <c r="X9" s="17">
        <v>0.195986538916434</v>
      </c>
      <c r="Y9" s="17">
        <v>0.305578497888984</v>
      </c>
      <c r="Z9" s="17"/>
      <c r="AA9" s="17">
        <v>0.10924661621736401</v>
      </c>
      <c r="AB9" s="17">
        <v>0.259247090008911</v>
      </c>
      <c r="AC9" s="17">
        <v>0.22590839861352399</v>
      </c>
      <c r="AD9" s="17">
        <v>0.164312137033818</v>
      </c>
      <c r="AE9" s="17">
        <v>0.206712592820156</v>
      </c>
      <c r="AF9" s="17">
        <v>0.23204584483500401</v>
      </c>
      <c r="AG9" s="17">
        <v>0.23309094118981599</v>
      </c>
      <c r="AH9" s="17">
        <v>0.28133807030904201</v>
      </c>
      <c r="AI9" s="17">
        <v>0.22302178727561001</v>
      </c>
      <c r="AJ9" s="17">
        <v>0.16690850870559601</v>
      </c>
      <c r="AK9" s="17">
        <v>0.24254393323229401</v>
      </c>
      <c r="AL9" s="17">
        <v>0.27360951010436502</v>
      </c>
      <c r="AM9" s="17">
        <v>0.28733857700626297</v>
      </c>
      <c r="AN9" s="17">
        <v>0.21610712312380001</v>
      </c>
      <c r="AO9" s="17">
        <v>0.30234991882492801</v>
      </c>
      <c r="AP9" s="17">
        <v>0.37070309174677202</v>
      </c>
      <c r="AQ9" s="17"/>
      <c r="AR9" s="17">
        <v>0.22149937066566899</v>
      </c>
      <c r="AS9" s="17">
        <v>0.32882351618769901</v>
      </c>
      <c r="AT9" s="17"/>
      <c r="AU9" s="17">
        <v>0.27681036062665698</v>
      </c>
      <c r="AV9" s="17">
        <v>0.23081769601555399</v>
      </c>
      <c r="AW9" s="17"/>
      <c r="AX9" s="17">
        <v>0.25454020862125898</v>
      </c>
      <c r="AY9" s="17">
        <v>0.241556840274462</v>
      </c>
      <c r="AZ9" s="17"/>
      <c r="BA9" s="17">
        <v>0.281446533939471</v>
      </c>
      <c r="BB9" s="17">
        <v>0.225134823587126</v>
      </c>
      <c r="BC9" s="17">
        <v>0.21331767854320299</v>
      </c>
      <c r="BD9" s="17"/>
      <c r="BE9" s="17">
        <v>0.24856799846650501</v>
      </c>
      <c r="BF9" s="17">
        <v>0.210181494707328</v>
      </c>
      <c r="BG9" s="17">
        <v>0.31480803270765301</v>
      </c>
    </row>
    <row r="10" spans="2:59" x14ac:dyDescent="0.3">
      <c r="B10" s="18" t="s">
        <v>172</v>
      </c>
      <c r="C10" s="17">
        <v>0.51169623635021899</v>
      </c>
      <c r="D10" s="17">
        <v>0.49739788310940503</v>
      </c>
      <c r="E10" s="17">
        <v>0.527181897306363</v>
      </c>
      <c r="F10" s="17"/>
      <c r="G10" s="17">
        <v>0.54503174849227398</v>
      </c>
      <c r="H10" s="17">
        <v>0.49479592476426199</v>
      </c>
      <c r="I10" s="17">
        <v>0.51225521363225501</v>
      </c>
      <c r="J10" s="17">
        <v>0.49786330489046499</v>
      </c>
      <c r="K10" s="17"/>
      <c r="L10" s="17">
        <v>0.499210072103841</v>
      </c>
      <c r="M10" s="17">
        <v>0.532887043913292</v>
      </c>
      <c r="N10" s="17">
        <v>0.55588676201548204</v>
      </c>
      <c r="O10" s="17">
        <v>0.465295993044614</v>
      </c>
      <c r="P10" s="17"/>
      <c r="Q10" s="17">
        <v>0.47892434637436199</v>
      </c>
      <c r="R10" s="17">
        <v>0.533202256081304</v>
      </c>
      <c r="S10" s="17">
        <v>0.56815764834445304</v>
      </c>
      <c r="T10" s="17">
        <v>0.48103704593429297</v>
      </c>
      <c r="U10" s="17">
        <v>0.56616460479353303</v>
      </c>
      <c r="V10" s="17">
        <v>0.52102791525265701</v>
      </c>
      <c r="W10" s="17">
        <v>0.48968408847860301</v>
      </c>
      <c r="X10" s="17">
        <v>0.54453937968438904</v>
      </c>
      <c r="Y10" s="17">
        <v>0.46735653593614201</v>
      </c>
      <c r="Z10" s="17"/>
      <c r="AA10" s="17">
        <v>0.38034820391081098</v>
      </c>
      <c r="AB10" s="17">
        <v>0.52962843613087596</v>
      </c>
      <c r="AC10" s="17">
        <v>0.42059614557101699</v>
      </c>
      <c r="AD10" s="17">
        <v>0.495864282755409</v>
      </c>
      <c r="AE10" s="17">
        <v>0.52224865117713404</v>
      </c>
      <c r="AF10" s="17">
        <v>0.54597277915018705</v>
      </c>
      <c r="AG10" s="17">
        <v>0.53910490124024901</v>
      </c>
      <c r="AH10" s="17">
        <v>0.44877789110280297</v>
      </c>
      <c r="AI10" s="17">
        <v>0.49042580924642298</v>
      </c>
      <c r="AJ10" s="17">
        <v>0.57930158495981299</v>
      </c>
      <c r="AK10" s="17">
        <v>0.52961738880309295</v>
      </c>
      <c r="AL10" s="17">
        <v>0.56983473325891598</v>
      </c>
      <c r="AM10" s="17">
        <v>0.47362942150541099</v>
      </c>
      <c r="AN10" s="17">
        <v>0.56299945700197895</v>
      </c>
      <c r="AO10" s="17">
        <v>0.52685580819866695</v>
      </c>
      <c r="AP10" s="17">
        <v>0.44847598756441898</v>
      </c>
      <c r="AQ10" s="17"/>
      <c r="AR10" s="17">
        <v>0.52761866339729002</v>
      </c>
      <c r="AS10" s="17">
        <v>0.45392604335752801</v>
      </c>
      <c r="AT10" s="17"/>
      <c r="AU10" s="17">
        <v>0.50044900071003695</v>
      </c>
      <c r="AV10" s="17">
        <v>0.52051279549551799</v>
      </c>
      <c r="AW10" s="17"/>
      <c r="AX10" s="17">
        <v>0.45592168294713997</v>
      </c>
      <c r="AY10" s="17">
        <v>0.52379245310920997</v>
      </c>
      <c r="AZ10" s="17"/>
      <c r="BA10" s="17">
        <v>0.483346830905379</v>
      </c>
      <c r="BB10" s="17">
        <v>0.52456152871523498</v>
      </c>
      <c r="BC10" s="17">
        <v>0.53950606810010504</v>
      </c>
      <c r="BD10" s="17"/>
      <c r="BE10" s="17">
        <v>0.50500139985461201</v>
      </c>
      <c r="BF10" s="17">
        <v>0.54112418590345801</v>
      </c>
      <c r="BG10" s="17">
        <v>0.47512038256105998</v>
      </c>
    </row>
    <row r="11" spans="2:59" x14ac:dyDescent="0.3">
      <c r="B11" s="18" t="s">
        <v>173</v>
      </c>
      <c r="C11" s="17">
        <v>0.177681504256268</v>
      </c>
      <c r="D11" s="17">
        <v>0.186614754673913</v>
      </c>
      <c r="E11" s="17">
        <v>0.16744093169179</v>
      </c>
      <c r="F11" s="17"/>
      <c r="G11" s="17">
        <v>0.170981909661854</v>
      </c>
      <c r="H11" s="17">
        <v>0.18840360973182099</v>
      </c>
      <c r="I11" s="17">
        <v>0.156537674761595</v>
      </c>
      <c r="J11" s="17">
        <v>0.19695036363885099</v>
      </c>
      <c r="K11" s="17"/>
      <c r="L11" s="17">
        <v>0.14657972924110599</v>
      </c>
      <c r="M11" s="17">
        <v>0.17227575363251199</v>
      </c>
      <c r="N11" s="17">
        <v>0.16343436501095901</v>
      </c>
      <c r="O11" s="17">
        <v>0.22971323241445499</v>
      </c>
      <c r="P11" s="17"/>
      <c r="Q11" s="17">
        <v>0.162701656830116</v>
      </c>
      <c r="R11" s="17">
        <v>0.17197730128589001</v>
      </c>
      <c r="S11" s="17">
        <v>0.180167541887156</v>
      </c>
      <c r="T11" s="17">
        <v>0.236537445752554</v>
      </c>
      <c r="U11" s="17">
        <v>0.14827140833703101</v>
      </c>
      <c r="V11" s="17">
        <v>0.163363688090503</v>
      </c>
      <c r="W11" s="17">
        <v>0.173484498761835</v>
      </c>
      <c r="X11" s="17">
        <v>0.189016502751822</v>
      </c>
      <c r="Y11" s="17">
        <v>0.18161035971585901</v>
      </c>
      <c r="Z11" s="17"/>
      <c r="AA11" s="17">
        <v>0.29008219213700398</v>
      </c>
      <c r="AB11" s="17">
        <v>0.17595448825437501</v>
      </c>
      <c r="AC11" s="17">
        <v>0.259373782853702</v>
      </c>
      <c r="AD11" s="17">
        <v>0.25663992260199903</v>
      </c>
      <c r="AE11" s="17">
        <v>0.18931807433558701</v>
      </c>
      <c r="AF11" s="17">
        <v>0.18476135159518201</v>
      </c>
      <c r="AG11" s="17">
        <v>0.15007522390885999</v>
      </c>
      <c r="AH11" s="17">
        <v>0.17052161326189899</v>
      </c>
      <c r="AI11" s="17">
        <v>0.21133867687426</v>
      </c>
      <c r="AJ11" s="17">
        <v>0.16491425308354399</v>
      </c>
      <c r="AK11" s="17">
        <v>0.16473137567197901</v>
      </c>
      <c r="AL11" s="17">
        <v>0.12272309738093699</v>
      </c>
      <c r="AM11" s="17">
        <v>0.19190702303125701</v>
      </c>
      <c r="AN11" s="17">
        <v>0.207477474429558</v>
      </c>
      <c r="AO11" s="17">
        <v>0.113212070432973</v>
      </c>
      <c r="AP11" s="17">
        <v>0.13266661249668901</v>
      </c>
      <c r="AQ11" s="17"/>
      <c r="AR11" s="17">
        <v>0.182502503519163</v>
      </c>
      <c r="AS11" s="17">
        <v>0.16018982054424699</v>
      </c>
      <c r="AT11" s="17"/>
      <c r="AU11" s="17">
        <v>0.173658315354218</v>
      </c>
      <c r="AV11" s="17">
        <v>0.17609502610843999</v>
      </c>
      <c r="AW11" s="17"/>
      <c r="AX11" s="17">
        <v>0.199157139071827</v>
      </c>
      <c r="AY11" s="17">
        <v>0.17526485093527799</v>
      </c>
      <c r="AZ11" s="17"/>
      <c r="BA11" s="17">
        <v>0.16798400818193501</v>
      </c>
      <c r="BB11" s="17">
        <v>0.19684472089049301</v>
      </c>
      <c r="BC11" s="17">
        <v>0.16310139168266499</v>
      </c>
      <c r="BD11" s="17"/>
      <c r="BE11" s="17">
        <v>0.18421293839450301</v>
      </c>
      <c r="BF11" s="17">
        <v>0.180237892606121</v>
      </c>
      <c r="BG11" s="17">
        <v>0.12572306098720101</v>
      </c>
    </row>
    <row r="12" spans="2:59" x14ac:dyDescent="0.3">
      <c r="B12" s="18" t="s">
        <v>174</v>
      </c>
      <c r="C12" s="17">
        <v>2.7752741074943001E-2</v>
      </c>
      <c r="D12" s="17">
        <v>2.7653855779225901E-2</v>
      </c>
      <c r="E12" s="17">
        <v>2.79623116496244E-2</v>
      </c>
      <c r="F12" s="17"/>
      <c r="G12" s="17">
        <v>1.52957209730774E-2</v>
      </c>
      <c r="H12" s="17">
        <v>3.3900271646055698E-2</v>
      </c>
      <c r="I12" s="17">
        <v>3.0142075426807101E-2</v>
      </c>
      <c r="J12" s="17">
        <v>3.1135002288414499E-2</v>
      </c>
      <c r="K12" s="17"/>
      <c r="L12" s="17">
        <v>2.1172546109513201E-2</v>
      </c>
      <c r="M12" s="17">
        <v>2.59208752550452E-2</v>
      </c>
      <c r="N12" s="17">
        <v>3.3938232298482397E-2</v>
      </c>
      <c r="O12" s="17">
        <v>3.1359941174165198E-2</v>
      </c>
      <c r="P12" s="17"/>
      <c r="Q12" s="17">
        <v>4.0364344541635601E-2</v>
      </c>
      <c r="R12" s="17">
        <v>2.7321171306899199E-2</v>
      </c>
      <c r="S12" s="17">
        <v>1.6233749104199901E-2</v>
      </c>
      <c r="T12" s="17">
        <v>2.4126733083106099E-2</v>
      </c>
      <c r="U12" s="17">
        <v>3.9288829800223302E-2</v>
      </c>
      <c r="V12" s="17">
        <v>1.7590837689450401E-2</v>
      </c>
      <c r="W12" s="17">
        <v>3.7524927470284498E-2</v>
      </c>
      <c r="X12" s="17">
        <v>9.2043949259622195E-3</v>
      </c>
      <c r="Y12" s="17">
        <v>2.4187357574163199E-2</v>
      </c>
      <c r="Z12" s="17"/>
      <c r="AA12" s="17">
        <v>0</v>
      </c>
      <c r="AB12" s="17">
        <v>1.9220152485440501E-2</v>
      </c>
      <c r="AC12" s="17">
        <v>2.9079064049542701E-2</v>
      </c>
      <c r="AD12" s="17">
        <v>3.1256952451621703E-2</v>
      </c>
      <c r="AE12" s="17">
        <v>2.90595549996077E-2</v>
      </c>
      <c r="AF12" s="17">
        <v>1.8341660538133998E-2</v>
      </c>
      <c r="AG12" s="17">
        <v>4.3210541695258703E-2</v>
      </c>
      <c r="AH12" s="17">
        <v>4.0094043382793002E-2</v>
      </c>
      <c r="AI12" s="17">
        <v>2.5487256455704699E-2</v>
      </c>
      <c r="AJ12" s="17">
        <v>4.2548285053919499E-2</v>
      </c>
      <c r="AK12" s="17">
        <v>2.2509568742625202E-2</v>
      </c>
      <c r="AL12" s="17">
        <v>9.3397605018181399E-3</v>
      </c>
      <c r="AM12" s="17">
        <v>2.2336050764189899E-2</v>
      </c>
      <c r="AN12" s="17">
        <v>0</v>
      </c>
      <c r="AO12" s="17">
        <v>4.4471967749648199E-2</v>
      </c>
      <c r="AP12" s="17">
        <v>3.03501587790867E-2</v>
      </c>
      <c r="AQ12" s="17"/>
      <c r="AR12" s="17">
        <v>3.0410686540728399E-2</v>
      </c>
      <c r="AS12" s="17">
        <v>1.81091093554481E-2</v>
      </c>
      <c r="AT12" s="17"/>
      <c r="AU12" s="17">
        <v>1.7839776194352199E-2</v>
      </c>
      <c r="AV12" s="17">
        <v>3.2931873605641801E-2</v>
      </c>
      <c r="AW12" s="17"/>
      <c r="AX12" s="17">
        <v>3.99632671196848E-2</v>
      </c>
      <c r="AY12" s="17">
        <v>2.4185452979725301E-2</v>
      </c>
      <c r="AZ12" s="17"/>
      <c r="BA12" s="17">
        <v>3.4535446430595598E-2</v>
      </c>
      <c r="BB12" s="17">
        <v>2.1820045236610901E-2</v>
      </c>
      <c r="BC12" s="17">
        <v>2.5758039443340399E-2</v>
      </c>
      <c r="BD12" s="17"/>
      <c r="BE12" s="17">
        <v>3.2100224780936701E-2</v>
      </c>
      <c r="BF12" s="17">
        <v>1.8747935362921599E-2</v>
      </c>
      <c r="BG12" s="17">
        <v>2.31789027218447E-2</v>
      </c>
    </row>
    <row r="13" spans="2:59" x14ac:dyDescent="0.3">
      <c r="B13" s="18" t="s">
        <v>175</v>
      </c>
      <c r="C13" s="17">
        <v>1.0084245760551201E-2</v>
      </c>
      <c r="D13" s="17">
        <v>1.16549406336857E-2</v>
      </c>
      <c r="E13" s="17">
        <v>8.5579023538022991E-3</v>
      </c>
      <c r="F13" s="17"/>
      <c r="G13" s="17">
        <v>7.2830846221019103E-3</v>
      </c>
      <c r="H13" s="17">
        <v>1.49805939367021E-2</v>
      </c>
      <c r="I13" s="17">
        <v>1.2289578382168299E-2</v>
      </c>
      <c r="J13" s="17">
        <v>5.2613102684578297E-3</v>
      </c>
      <c r="K13" s="17"/>
      <c r="L13" s="17">
        <v>3.9399877854577802E-3</v>
      </c>
      <c r="M13" s="17">
        <v>1.2333718520502499E-2</v>
      </c>
      <c r="N13" s="17">
        <v>7.6510471879265504E-3</v>
      </c>
      <c r="O13" s="17">
        <v>1.6534186368303099E-2</v>
      </c>
      <c r="P13" s="17"/>
      <c r="Q13" s="17">
        <v>9.1947742278339906E-3</v>
      </c>
      <c r="R13" s="17">
        <v>1.4711247455126E-2</v>
      </c>
      <c r="S13" s="17">
        <v>5.3701332144449002E-3</v>
      </c>
      <c r="T13" s="17">
        <v>5.5069802765605703E-3</v>
      </c>
      <c r="U13" s="17">
        <v>0</v>
      </c>
      <c r="V13" s="17">
        <v>3.4213861766295502E-3</v>
      </c>
      <c r="W13" s="17">
        <v>2.6501042845024199E-2</v>
      </c>
      <c r="X13" s="17">
        <v>2.1166174827714199E-2</v>
      </c>
      <c r="Y13" s="17">
        <v>8.1959261054928897E-3</v>
      </c>
      <c r="Z13" s="17"/>
      <c r="AA13" s="17">
        <v>0</v>
      </c>
      <c r="AB13" s="17">
        <v>1.59498331203979E-2</v>
      </c>
      <c r="AC13" s="17">
        <v>2.4126717186473499E-2</v>
      </c>
      <c r="AD13" s="17">
        <v>1.17132141078184E-2</v>
      </c>
      <c r="AE13" s="17">
        <v>2.47033780140287E-2</v>
      </c>
      <c r="AF13" s="17">
        <v>0</v>
      </c>
      <c r="AG13" s="17">
        <v>0</v>
      </c>
      <c r="AH13" s="17">
        <v>7.6594342850130701E-3</v>
      </c>
      <c r="AI13" s="17">
        <v>1.23767372079297E-2</v>
      </c>
      <c r="AJ13" s="17">
        <v>1.5186327026433201E-2</v>
      </c>
      <c r="AK13" s="17">
        <v>1.1501173946450101E-2</v>
      </c>
      <c r="AL13" s="17">
        <v>7.3590299954352104E-3</v>
      </c>
      <c r="AM13" s="17">
        <v>8.1489697837922193E-3</v>
      </c>
      <c r="AN13" s="17">
        <v>1.3415945444663201E-2</v>
      </c>
      <c r="AO13" s="17">
        <v>0</v>
      </c>
      <c r="AP13" s="17">
        <v>5.1180637042182297E-3</v>
      </c>
      <c r="AQ13" s="17"/>
      <c r="AR13" s="17">
        <v>9.5772969151952207E-3</v>
      </c>
      <c r="AS13" s="17">
        <v>1.1923571671548099E-2</v>
      </c>
      <c r="AT13" s="17"/>
      <c r="AU13" s="17">
        <v>6.91600588400178E-3</v>
      </c>
      <c r="AV13" s="17">
        <v>1.1765690545488299E-2</v>
      </c>
      <c r="AW13" s="17"/>
      <c r="AX13" s="17">
        <v>8.6479805631700605E-3</v>
      </c>
      <c r="AY13" s="17">
        <v>1.0601746682681001E-2</v>
      </c>
      <c r="AZ13" s="17"/>
      <c r="BA13" s="17">
        <v>7.8793231319664002E-3</v>
      </c>
      <c r="BB13" s="17">
        <v>4.1955061246247601E-3</v>
      </c>
      <c r="BC13" s="17">
        <v>2.3491025544012299E-2</v>
      </c>
      <c r="BD13" s="17"/>
      <c r="BE13" s="17">
        <v>1.1069826520294101E-2</v>
      </c>
      <c r="BF13" s="17">
        <v>1.12704803331554E-2</v>
      </c>
      <c r="BG13" s="17">
        <v>0</v>
      </c>
    </row>
    <row r="14" spans="2:59" x14ac:dyDescent="0.3">
      <c r="B14" s="18" t="s">
        <v>83</v>
      </c>
      <c r="C14" s="17">
        <v>2.8096865099497801E-2</v>
      </c>
      <c r="D14" s="17">
        <v>3.0058937664392101E-2</v>
      </c>
      <c r="E14" s="17">
        <v>2.62521549565242E-2</v>
      </c>
      <c r="F14" s="17"/>
      <c r="G14" s="17">
        <v>4.6799359940628303E-2</v>
      </c>
      <c r="H14" s="17">
        <v>2.5775678108870201E-2</v>
      </c>
      <c r="I14" s="17">
        <v>1.9313869439125601E-2</v>
      </c>
      <c r="J14" s="17">
        <v>2.16704560405757E-2</v>
      </c>
      <c r="K14" s="17"/>
      <c r="L14" s="17">
        <v>1.1088436714264301E-2</v>
      </c>
      <c r="M14" s="17">
        <v>3.06973416276905E-2</v>
      </c>
      <c r="N14" s="17">
        <v>3.4320703301287801E-2</v>
      </c>
      <c r="O14" s="17">
        <v>3.83118723751395E-2</v>
      </c>
      <c r="P14" s="17"/>
      <c r="Q14" s="17">
        <v>2.7795469017009199E-2</v>
      </c>
      <c r="R14" s="17">
        <v>3.0185593862924898E-2</v>
      </c>
      <c r="S14" s="17">
        <v>3.0102973167943699E-2</v>
      </c>
      <c r="T14" s="17">
        <v>3.3075062159297897E-2</v>
      </c>
      <c r="U14" s="17">
        <v>1.35810659912197E-2</v>
      </c>
      <c r="V14" s="17">
        <v>3.5787746185322801E-2</v>
      </c>
      <c r="W14" s="17">
        <v>3.6664634161656003E-2</v>
      </c>
      <c r="X14" s="17">
        <v>4.00870088936785E-2</v>
      </c>
      <c r="Y14" s="17">
        <v>1.3071322779359301E-2</v>
      </c>
      <c r="Z14" s="17"/>
      <c r="AA14" s="17">
        <v>0.22032298773482101</v>
      </c>
      <c r="AB14" s="17">
        <v>0</v>
      </c>
      <c r="AC14" s="17">
        <v>4.0915891725741303E-2</v>
      </c>
      <c r="AD14" s="17">
        <v>4.02134910493335E-2</v>
      </c>
      <c r="AE14" s="17">
        <v>2.7957748653487002E-2</v>
      </c>
      <c r="AF14" s="17">
        <v>1.8878363881494099E-2</v>
      </c>
      <c r="AG14" s="17">
        <v>3.4518391965815499E-2</v>
      </c>
      <c r="AH14" s="17">
        <v>5.1608947658450199E-2</v>
      </c>
      <c r="AI14" s="17">
        <v>3.7349732940072697E-2</v>
      </c>
      <c r="AJ14" s="17">
        <v>3.1141041170693901E-2</v>
      </c>
      <c r="AK14" s="17">
        <v>2.9096559603558201E-2</v>
      </c>
      <c r="AL14" s="17">
        <v>1.71338687585284E-2</v>
      </c>
      <c r="AM14" s="17">
        <v>1.66399579090869E-2</v>
      </c>
      <c r="AN14" s="17">
        <v>0</v>
      </c>
      <c r="AO14" s="17">
        <v>1.3110234793784E-2</v>
      </c>
      <c r="AP14" s="17">
        <v>1.26860857088145E-2</v>
      </c>
      <c r="AQ14" s="17"/>
      <c r="AR14" s="17">
        <v>2.83914789619545E-2</v>
      </c>
      <c r="AS14" s="17">
        <v>2.7027938883530299E-2</v>
      </c>
      <c r="AT14" s="17"/>
      <c r="AU14" s="17">
        <v>2.4326541230734799E-2</v>
      </c>
      <c r="AV14" s="17">
        <v>2.7876918229357499E-2</v>
      </c>
      <c r="AW14" s="17"/>
      <c r="AX14" s="17">
        <v>4.17697216769186E-2</v>
      </c>
      <c r="AY14" s="17">
        <v>2.45986560186424E-2</v>
      </c>
      <c r="AZ14" s="17"/>
      <c r="BA14" s="17">
        <v>2.4807857410652799E-2</v>
      </c>
      <c r="BB14" s="17">
        <v>2.7443375445909801E-2</v>
      </c>
      <c r="BC14" s="17">
        <v>3.4825796686674099E-2</v>
      </c>
      <c r="BD14" s="17"/>
      <c r="BE14" s="17">
        <v>1.90476119831487E-2</v>
      </c>
      <c r="BF14" s="17">
        <v>3.8438011087015903E-2</v>
      </c>
      <c r="BG14" s="17">
        <v>6.1169621022242097E-2</v>
      </c>
    </row>
    <row r="15" spans="2:59" x14ac:dyDescent="0.3">
      <c r="B15" s="18" t="s">
        <v>176</v>
      </c>
      <c r="C15" s="21">
        <v>0.75638464380874004</v>
      </c>
      <c r="D15" s="21">
        <v>0.74401751124878301</v>
      </c>
      <c r="E15" s="21">
        <v>0.76978669934825905</v>
      </c>
      <c r="F15" s="21"/>
      <c r="G15" s="21">
        <v>0.759639924802338</v>
      </c>
      <c r="H15" s="21">
        <v>0.73693984657655098</v>
      </c>
      <c r="I15" s="21">
        <v>0.78171680199030402</v>
      </c>
      <c r="J15" s="21">
        <v>0.74498286776370104</v>
      </c>
      <c r="K15" s="21"/>
      <c r="L15" s="21">
        <v>0.81721930014965805</v>
      </c>
      <c r="M15" s="21">
        <v>0.75877231096424902</v>
      </c>
      <c r="N15" s="21">
        <v>0.76065565220134401</v>
      </c>
      <c r="O15" s="21">
        <v>0.68408076766793802</v>
      </c>
      <c r="P15" s="21"/>
      <c r="Q15" s="21">
        <v>0.75994375538340497</v>
      </c>
      <c r="R15" s="21">
        <v>0.75580468608915996</v>
      </c>
      <c r="S15" s="21">
        <v>0.76812560262625595</v>
      </c>
      <c r="T15" s="21">
        <v>0.70075377872848099</v>
      </c>
      <c r="U15" s="21">
        <v>0.79885869587152603</v>
      </c>
      <c r="V15" s="21">
        <v>0.77983634185809403</v>
      </c>
      <c r="W15" s="21">
        <v>0.72582489676119999</v>
      </c>
      <c r="X15" s="21">
        <v>0.74052591860082295</v>
      </c>
      <c r="Y15" s="21">
        <v>0.77293503382512596</v>
      </c>
      <c r="Z15" s="21"/>
      <c r="AA15" s="21">
        <v>0.48959482012817501</v>
      </c>
      <c r="AB15" s="21">
        <v>0.78887552613978695</v>
      </c>
      <c r="AC15" s="21">
        <v>0.64650454418453995</v>
      </c>
      <c r="AD15" s="21">
        <v>0.66017641978922703</v>
      </c>
      <c r="AE15" s="21">
        <v>0.72896124399729001</v>
      </c>
      <c r="AF15" s="21">
        <v>0.77801862398518995</v>
      </c>
      <c r="AG15" s="21">
        <v>0.772195842430066</v>
      </c>
      <c r="AH15" s="21">
        <v>0.73011596141184498</v>
      </c>
      <c r="AI15" s="21">
        <v>0.71344759652203305</v>
      </c>
      <c r="AJ15" s="21">
        <v>0.74621009366540902</v>
      </c>
      <c r="AK15" s="21">
        <v>0.77216132203538801</v>
      </c>
      <c r="AL15" s="21">
        <v>0.84344424336328105</v>
      </c>
      <c r="AM15" s="21">
        <v>0.76096799851167396</v>
      </c>
      <c r="AN15" s="21">
        <v>0.77910658012577905</v>
      </c>
      <c r="AO15" s="21">
        <v>0.82920572702359496</v>
      </c>
      <c r="AP15" s="21">
        <v>0.81917907931119105</v>
      </c>
      <c r="AQ15" s="21"/>
      <c r="AR15" s="21">
        <v>0.74911803406295896</v>
      </c>
      <c r="AS15" s="21">
        <v>0.78274955954522596</v>
      </c>
      <c r="AT15" s="21"/>
      <c r="AU15" s="21">
        <v>0.77725936133669404</v>
      </c>
      <c r="AV15" s="21">
        <v>0.75133049151107201</v>
      </c>
      <c r="AW15" s="21"/>
      <c r="AX15" s="21">
        <v>0.71046189156840001</v>
      </c>
      <c r="AY15" s="21">
        <v>0.76534929338367297</v>
      </c>
      <c r="AZ15" s="21"/>
      <c r="BA15" s="21">
        <v>0.76479336484485005</v>
      </c>
      <c r="BB15" s="21">
        <v>0.74969635230236098</v>
      </c>
      <c r="BC15" s="21">
        <v>0.75282374664330798</v>
      </c>
      <c r="BD15" s="21"/>
      <c r="BE15" s="21">
        <v>0.75356939832111702</v>
      </c>
      <c r="BF15" s="21">
        <v>0.75130568061078595</v>
      </c>
      <c r="BG15" s="21">
        <v>0.78992841526871205</v>
      </c>
    </row>
    <row r="16" spans="2:59" x14ac:dyDescent="0.3">
      <c r="B16" s="18" t="s">
        <v>177</v>
      </c>
      <c r="C16" s="21">
        <v>3.7836986835494101E-2</v>
      </c>
      <c r="D16" s="21">
        <v>3.9308796412911601E-2</v>
      </c>
      <c r="E16" s="21">
        <v>3.6520214003426699E-2</v>
      </c>
      <c r="F16" s="21"/>
      <c r="G16" s="21">
        <v>2.2578805595179399E-2</v>
      </c>
      <c r="H16" s="21">
        <v>4.8880865582757803E-2</v>
      </c>
      <c r="I16" s="21">
        <v>4.24316538089754E-2</v>
      </c>
      <c r="J16" s="21">
        <v>3.6396312556872298E-2</v>
      </c>
      <c r="K16" s="21"/>
      <c r="L16" s="21">
        <v>2.5112533894970999E-2</v>
      </c>
      <c r="M16" s="21">
        <v>3.8254593775547699E-2</v>
      </c>
      <c r="N16" s="21">
        <v>4.1589279486409003E-2</v>
      </c>
      <c r="O16" s="21">
        <v>4.7894127542468301E-2</v>
      </c>
      <c r="P16" s="21"/>
      <c r="Q16" s="21">
        <v>4.9559118769469598E-2</v>
      </c>
      <c r="R16" s="21">
        <v>4.2032418762025202E-2</v>
      </c>
      <c r="S16" s="21">
        <v>2.1603882318644799E-2</v>
      </c>
      <c r="T16" s="21">
        <v>2.9633713359666601E-2</v>
      </c>
      <c r="U16" s="21">
        <v>3.9288829800223302E-2</v>
      </c>
      <c r="V16" s="21">
        <v>2.1012223866079999E-2</v>
      </c>
      <c r="W16" s="21">
        <v>6.4025970315308697E-2</v>
      </c>
      <c r="X16" s="21">
        <v>3.0370569753676399E-2</v>
      </c>
      <c r="Y16" s="21">
        <v>3.2383283679656101E-2</v>
      </c>
      <c r="Z16" s="21"/>
      <c r="AA16" s="21">
        <v>0</v>
      </c>
      <c r="AB16" s="21">
        <v>3.5169985605838401E-2</v>
      </c>
      <c r="AC16" s="21">
        <v>5.32057812360162E-2</v>
      </c>
      <c r="AD16" s="21">
        <v>4.2970166559440102E-2</v>
      </c>
      <c r="AE16" s="21">
        <v>5.3762933013636403E-2</v>
      </c>
      <c r="AF16" s="21">
        <v>1.8341660538133998E-2</v>
      </c>
      <c r="AG16" s="21">
        <v>4.3210541695258703E-2</v>
      </c>
      <c r="AH16" s="21">
        <v>4.7753477667806098E-2</v>
      </c>
      <c r="AI16" s="21">
        <v>3.78639936636345E-2</v>
      </c>
      <c r="AJ16" s="21">
        <v>5.7734612080352701E-2</v>
      </c>
      <c r="AK16" s="21">
        <v>3.40107426890753E-2</v>
      </c>
      <c r="AL16" s="21">
        <v>1.66987904972534E-2</v>
      </c>
      <c r="AM16" s="21">
        <v>3.0485020547982199E-2</v>
      </c>
      <c r="AN16" s="21">
        <v>1.3415945444663201E-2</v>
      </c>
      <c r="AO16" s="21">
        <v>4.4471967749648199E-2</v>
      </c>
      <c r="AP16" s="21">
        <v>3.5468222483304897E-2</v>
      </c>
      <c r="AQ16" s="21"/>
      <c r="AR16" s="21">
        <v>3.9987983455923602E-2</v>
      </c>
      <c r="AS16" s="21">
        <v>3.0032681026996199E-2</v>
      </c>
      <c r="AT16" s="21"/>
      <c r="AU16" s="21">
        <v>2.4755782078354001E-2</v>
      </c>
      <c r="AV16" s="21">
        <v>4.4697564151130097E-2</v>
      </c>
      <c r="AW16" s="21"/>
      <c r="AX16" s="21">
        <v>4.8611247682854797E-2</v>
      </c>
      <c r="AY16" s="21">
        <v>3.4787199662406398E-2</v>
      </c>
      <c r="AZ16" s="21"/>
      <c r="BA16" s="21">
        <v>4.2414769562562002E-2</v>
      </c>
      <c r="BB16" s="21">
        <v>2.6015551361235699E-2</v>
      </c>
      <c r="BC16" s="21">
        <v>4.9249064987352799E-2</v>
      </c>
      <c r="BD16" s="21"/>
      <c r="BE16" s="21">
        <v>4.3170051301230902E-2</v>
      </c>
      <c r="BF16" s="21">
        <v>3.0018415696077001E-2</v>
      </c>
      <c r="BG16" s="21">
        <v>2.31789027218447E-2</v>
      </c>
    </row>
    <row r="17" spans="2:59" x14ac:dyDescent="0.3">
      <c r="B17" s="18" t="s">
        <v>178</v>
      </c>
      <c r="C17" s="22">
        <v>0.71854765697324596</v>
      </c>
      <c r="D17" s="22">
        <v>0.70470871483587105</v>
      </c>
      <c r="E17" s="22">
        <v>0.73326648534483196</v>
      </c>
      <c r="F17" s="22"/>
      <c r="G17" s="22">
        <v>0.737061119207159</v>
      </c>
      <c r="H17" s="22">
        <v>0.68805898099379303</v>
      </c>
      <c r="I17" s="22">
        <v>0.73928514818132895</v>
      </c>
      <c r="J17" s="22">
        <v>0.70858655520682901</v>
      </c>
      <c r="K17" s="22"/>
      <c r="L17" s="22">
        <v>0.79210676625468701</v>
      </c>
      <c r="M17" s="22">
        <v>0.72051771718870194</v>
      </c>
      <c r="N17" s="22">
        <v>0.71906637271493501</v>
      </c>
      <c r="O17" s="22">
        <v>0.63618664012546899</v>
      </c>
      <c r="P17" s="22"/>
      <c r="Q17" s="22">
        <v>0.71038463661393603</v>
      </c>
      <c r="R17" s="22">
        <v>0.71377226732713395</v>
      </c>
      <c r="S17" s="22">
        <v>0.74652172030761099</v>
      </c>
      <c r="T17" s="22">
        <v>0.67112006536881397</v>
      </c>
      <c r="U17" s="22">
        <v>0.75956986607130295</v>
      </c>
      <c r="V17" s="22">
        <v>0.75882411799201399</v>
      </c>
      <c r="W17" s="22">
        <v>0.661798926445891</v>
      </c>
      <c r="X17" s="22">
        <v>0.71015534884714604</v>
      </c>
      <c r="Y17" s="22">
        <v>0.74055175014547003</v>
      </c>
      <c r="Z17" s="22"/>
      <c r="AA17" s="22">
        <v>0.48959482012817501</v>
      </c>
      <c r="AB17" s="22">
        <v>0.753705540533948</v>
      </c>
      <c r="AC17" s="22">
        <v>0.59329876294852402</v>
      </c>
      <c r="AD17" s="22">
        <v>0.61720625322978695</v>
      </c>
      <c r="AE17" s="22">
        <v>0.67519831098365302</v>
      </c>
      <c r="AF17" s="22">
        <v>0.75967696344705604</v>
      </c>
      <c r="AG17" s="22">
        <v>0.72898530073480705</v>
      </c>
      <c r="AH17" s="22">
        <v>0.68236248374403896</v>
      </c>
      <c r="AI17" s="22">
        <v>0.67558360285839802</v>
      </c>
      <c r="AJ17" s="22">
        <v>0.688475481585056</v>
      </c>
      <c r="AK17" s="22">
        <v>0.73815057934631201</v>
      </c>
      <c r="AL17" s="22">
        <v>0.82674545286602796</v>
      </c>
      <c r="AM17" s="22">
        <v>0.73048297796369199</v>
      </c>
      <c r="AN17" s="22">
        <v>0.76569063468111598</v>
      </c>
      <c r="AO17" s="22">
        <v>0.78473375927394695</v>
      </c>
      <c r="AP17" s="22">
        <v>0.78371085682788599</v>
      </c>
      <c r="AQ17" s="22"/>
      <c r="AR17" s="22">
        <v>0.70913005060703505</v>
      </c>
      <c r="AS17" s="22">
        <v>0.75271687851822999</v>
      </c>
      <c r="AT17" s="22"/>
      <c r="AU17" s="22">
        <v>0.75250357925833999</v>
      </c>
      <c r="AV17" s="22">
        <v>0.70663292735994199</v>
      </c>
      <c r="AW17" s="22"/>
      <c r="AX17" s="22">
        <v>0.66185064388554504</v>
      </c>
      <c r="AY17" s="22">
        <v>0.73056209372126601</v>
      </c>
      <c r="AZ17" s="22"/>
      <c r="BA17" s="22">
        <v>0.72237859528228798</v>
      </c>
      <c r="BB17" s="22">
        <v>0.72368080094112597</v>
      </c>
      <c r="BC17" s="22">
        <v>0.70357468165595505</v>
      </c>
      <c r="BD17" s="22"/>
      <c r="BE17" s="22">
        <v>0.71039934701988605</v>
      </c>
      <c r="BF17" s="22">
        <v>0.72128726491470896</v>
      </c>
      <c r="BG17" s="22">
        <v>0.76674951254686796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259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8.9542696927100707E-2</v>
      </c>
      <c r="D9" s="17">
        <v>7.8882305647844805E-2</v>
      </c>
      <c r="E9" s="17">
        <v>0.10053360650228001</v>
      </c>
      <c r="F9" s="17"/>
      <c r="G9" s="17">
        <v>6.6932256662387807E-2</v>
      </c>
      <c r="H9" s="17">
        <v>0.10777541067379399</v>
      </c>
      <c r="I9" s="17">
        <v>7.5971901397434705E-2</v>
      </c>
      <c r="J9" s="17">
        <v>0.107738157521587</v>
      </c>
      <c r="K9" s="17"/>
      <c r="L9" s="17">
        <v>9.2766927154966802E-2</v>
      </c>
      <c r="M9" s="17">
        <v>9.3352664737613E-2</v>
      </c>
      <c r="N9" s="17">
        <v>7.6921422742098206E-2</v>
      </c>
      <c r="O9" s="17">
        <v>9.3398036830805595E-2</v>
      </c>
      <c r="P9" s="17"/>
      <c r="Q9" s="17">
        <v>9.4010598578430998E-2</v>
      </c>
      <c r="R9" s="17">
        <v>7.9727980738241402E-2</v>
      </c>
      <c r="S9" s="17">
        <v>7.4816407277098707E-2</v>
      </c>
      <c r="T9" s="17">
        <v>9.2854570423488297E-2</v>
      </c>
      <c r="U9" s="17">
        <v>6.7013076716039399E-2</v>
      </c>
      <c r="V9" s="17">
        <v>0.124432983890111</v>
      </c>
      <c r="W9" s="17">
        <v>7.9279546228665496E-2</v>
      </c>
      <c r="X9" s="17">
        <v>0.12471123163835</v>
      </c>
      <c r="Y9" s="17">
        <v>8.7793853376637199E-2</v>
      </c>
      <c r="Z9" s="17"/>
      <c r="AA9" s="17">
        <v>6.90705876487578E-2</v>
      </c>
      <c r="AB9" s="17">
        <v>0.13704146440913401</v>
      </c>
      <c r="AC9" s="17">
        <v>7.3726723953565401E-2</v>
      </c>
      <c r="AD9" s="17">
        <v>5.2540564205052098E-2</v>
      </c>
      <c r="AE9" s="17">
        <v>0.104506005037226</v>
      </c>
      <c r="AF9" s="17">
        <v>8.3096211616003501E-2</v>
      </c>
      <c r="AG9" s="17">
        <v>9.9996655166130793E-2</v>
      </c>
      <c r="AH9" s="17">
        <v>0.140088553455191</v>
      </c>
      <c r="AI9" s="17">
        <v>4.9146615560449199E-2</v>
      </c>
      <c r="AJ9" s="17">
        <v>0.10049341916165801</v>
      </c>
      <c r="AK9" s="17">
        <v>7.5553536947173497E-2</v>
      </c>
      <c r="AL9" s="17">
        <v>0.120354390584636</v>
      </c>
      <c r="AM9" s="17">
        <v>8.7826013092158206E-2</v>
      </c>
      <c r="AN9" s="17">
        <v>0.11487983078722799</v>
      </c>
      <c r="AO9" s="17">
        <v>7.2634200214705499E-2</v>
      </c>
      <c r="AP9" s="17">
        <v>6.0992360831349499E-2</v>
      </c>
      <c r="AQ9" s="17"/>
      <c r="AR9" s="17">
        <v>9.3220712502500705E-2</v>
      </c>
      <c r="AS9" s="17">
        <v>7.6198018443547594E-2</v>
      </c>
      <c r="AT9" s="17"/>
      <c r="AU9" s="17">
        <v>0.11228379808613601</v>
      </c>
      <c r="AV9" s="17">
        <v>7.7304230033931207E-2</v>
      </c>
      <c r="AW9" s="17"/>
      <c r="AX9" s="17">
        <v>0.123775765282788</v>
      </c>
      <c r="AY9" s="17">
        <v>8.0136376818722793E-2</v>
      </c>
      <c r="AZ9" s="17"/>
      <c r="BA9" s="17">
        <v>9.0116070787468194E-2</v>
      </c>
      <c r="BB9" s="17">
        <v>7.2445154805796205E-2</v>
      </c>
      <c r="BC9" s="17">
        <v>0.11645972278917301</v>
      </c>
      <c r="BD9" s="17"/>
      <c r="BE9" s="17">
        <v>6.5460498903767997E-2</v>
      </c>
      <c r="BF9" s="17">
        <v>9.7846463682575005E-2</v>
      </c>
      <c r="BG9" s="17">
        <v>0.231422541397964</v>
      </c>
    </row>
    <row r="10" spans="2:59" x14ac:dyDescent="0.3">
      <c r="B10" s="18" t="s">
        <v>172</v>
      </c>
      <c r="C10" s="17">
        <v>0.314279505524861</v>
      </c>
      <c r="D10" s="17">
        <v>0.28329846288414301</v>
      </c>
      <c r="E10" s="17">
        <v>0.34348292850296502</v>
      </c>
      <c r="F10" s="17"/>
      <c r="G10" s="17">
        <v>0.32243261330985101</v>
      </c>
      <c r="H10" s="17">
        <v>0.31897502231817898</v>
      </c>
      <c r="I10" s="17">
        <v>0.31700665189222299</v>
      </c>
      <c r="J10" s="17">
        <v>0.300282455946217</v>
      </c>
      <c r="K10" s="17"/>
      <c r="L10" s="17">
        <v>0.27714666847149699</v>
      </c>
      <c r="M10" s="17">
        <v>0.30347675402153701</v>
      </c>
      <c r="N10" s="17">
        <v>0.32665722035912997</v>
      </c>
      <c r="O10" s="17">
        <v>0.35525812988573202</v>
      </c>
      <c r="P10" s="17"/>
      <c r="Q10" s="17">
        <v>0.24041310834896401</v>
      </c>
      <c r="R10" s="17">
        <v>0.353891193225498</v>
      </c>
      <c r="S10" s="17">
        <v>0.28838163196644301</v>
      </c>
      <c r="T10" s="17">
        <v>0.33314706927999599</v>
      </c>
      <c r="U10" s="17">
        <v>0.30674798448887702</v>
      </c>
      <c r="V10" s="17">
        <v>0.31203219866377302</v>
      </c>
      <c r="W10" s="17">
        <v>0.38374366938118198</v>
      </c>
      <c r="X10" s="17">
        <v>0.31825401987991297</v>
      </c>
      <c r="Y10" s="17">
        <v>0.31208502850242098</v>
      </c>
      <c r="Z10" s="17"/>
      <c r="AA10" s="17">
        <v>0.272470442542327</v>
      </c>
      <c r="AB10" s="17">
        <v>0.31144322183010498</v>
      </c>
      <c r="AC10" s="17">
        <v>0.34768551079159099</v>
      </c>
      <c r="AD10" s="17">
        <v>0.41099034769805198</v>
      </c>
      <c r="AE10" s="17">
        <v>0.32756692176591801</v>
      </c>
      <c r="AF10" s="17">
        <v>0.37859842422782802</v>
      </c>
      <c r="AG10" s="17">
        <v>0.32393956243706201</v>
      </c>
      <c r="AH10" s="17">
        <v>0.27331524775219701</v>
      </c>
      <c r="AI10" s="17">
        <v>0.294106038496387</v>
      </c>
      <c r="AJ10" s="17">
        <v>0.27890824648069501</v>
      </c>
      <c r="AK10" s="17">
        <v>0.310982698472061</v>
      </c>
      <c r="AL10" s="17">
        <v>0.34300737762609901</v>
      </c>
      <c r="AM10" s="17">
        <v>0.30049774044487898</v>
      </c>
      <c r="AN10" s="17">
        <v>0.34962355371379</v>
      </c>
      <c r="AO10" s="17">
        <v>0.26493314893793002</v>
      </c>
      <c r="AP10" s="17">
        <v>0.20324111925978899</v>
      </c>
      <c r="AQ10" s="17"/>
      <c r="AR10" s="17">
        <v>0.33189095467774699</v>
      </c>
      <c r="AS10" s="17">
        <v>0.25038115551606999</v>
      </c>
      <c r="AT10" s="17"/>
      <c r="AU10" s="17">
        <v>0.30378658271487302</v>
      </c>
      <c r="AV10" s="17">
        <v>0.32154844115041398</v>
      </c>
      <c r="AW10" s="17"/>
      <c r="AX10" s="17">
        <v>0.38680666031965799</v>
      </c>
      <c r="AY10" s="17">
        <v>0.29404055430251402</v>
      </c>
      <c r="AZ10" s="17"/>
      <c r="BA10" s="17">
        <v>0.29143704378962099</v>
      </c>
      <c r="BB10" s="17">
        <v>0.317643955578649</v>
      </c>
      <c r="BC10" s="17">
        <v>0.34811442041677598</v>
      </c>
      <c r="BD10" s="17"/>
      <c r="BE10" s="17">
        <v>0.22926256820723301</v>
      </c>
      <c r="BF10" s="17">
        <v>0.44886999647464099</v>
      </c>
      <c r="BG10" s="17">
        <v>0.52005780289798698</v>
      </c>
    </row>
    <row r="11" spans="2:59" x14ac:dyDescent="0.3">
      <c r="B11" s="18" t="s">
        <v>173</v>
      </c>
      <c r="C11" s="17">
        <v>0.23880791900123099</v>
      </c>
      <c r="D11" s="17">
        <v>0.23575623911883101</v>
      </c>
      <c r="E11" s="17">
        <v>0.24176317217343399</v>
      </c>
      <c r="F11" s="17"/>
      <c r="G11" s="17">
        <v>0.25012033569108</v>
      </c>
      <c r="H11" s="17">
        <v>0.22900115584376901</v>
      </c>
      <c r="I11" s="17">
        <v>0.22264110770325901</v>
      </c>
      <c r="J11" s="17">
        <v>0.254523824790922</v>
      </c>
      <c r="K11" s="17"/>
      <c r="L11" s="17">
        <v>0.22306896349257799</v>
      </c>
      <c r="M11" s="17">
        <v>0.25048056936223101</v>
      </c>
      <c r="N11" s="17">
        <v>0.23128641873786701</v>
      </c>
      <c r="O11" s="17">
        <v>0.25075483803460402</v>
      </c>
      <c r="P11" s="17"/>
      <c r="Q11" s="17">
        <v>0.25758684589771702</v>
      </c>
      <c r="R11" s="17">
        <v>0.27633678918821503</v>
      </c>
      <c r="S11" s="17">
        <v>0.239851626511705</v>
      </c>
      <c r="T11" s="17">
        <v>0.22244572726068801</v>
      </c>
      <c r="U11" s="17">
        <v>0.22473358248485201</v>
      </c>
      <c r="V11" s="17">
        <v>0.24938974658181801</v>
      </c>
      <c r="W11" s="17">
        <v>0.216988859167456</v>
      </c>
      <c r="X11" s="17">
        <v>0.137544801359132</v>
      </c>
      <c r="Y11" s="17">
        <v>0.239956581526655</v>
      </c>
      <c r="Z11" s="17"/>
      <c r="AA11" s="17">
        <v>0.50061972759374695</v>
      </c>
      <c r="AB11" s="17">
        <v>0.346904234553088</v>
      </c>
      <c r="AC11" s="17">
        <v>0.34110111733936699</v>
      </c>
      <c r="AD11" s="17">
        <v>0.328533637336752</v>
      </c>
      <c r="AE11" s="17">
        <v>0.21651038495029601</v>
      </c>
      <c r="AF11" s="17">
        <v>0.240984371361601</v>
      </c>
      <c r="AG11" s="17">
        <v>0.23608692937145501</v>
      </c>
      <c r="AH11" s="17">
        <v>0.23862418063419399</v>
      </c>
      <c r="AI11" s="17">
        <v>0.24489908023617299</v>
      </c>
      <c r="AJ11" s="17">
        <v>0.22899030550323199</v>
      </c>
      <c r="AK11" s="17">
        <v>0.186108661492008</v>
      </c>
      <c r="AL11" s="17">
        <v>0.209607838948524</v>
      </c>
      <c r="AM11" s="17">
        <v>0.26789642013679998</v>
      </c>
      <c r="AN11" s="17">
        <v>0.161252832831215</v>
      </c>
      <c r="AO11" s="17">
        <v>0.22743740415621</v>
      </c>
      <c r="AP11" s="17">
        <v>0.19506598307857301</v>
      </c>
      <c r="AQ11" s="17"/>
      <c r="AR11" s="17">
        <v>0.23400261304064199</v>
      </c>
      <c r="AS11" s="17">
        <v>0.25624266383702099</v>
      </c>
      <c r="AT11" s="17"/>
      <c r="AU11" s="17">
        <v>0.241404870416321</v>
      </c>
      <c r="AV11" s="17">
        <v>0.23437824762437801</v>
      </c>
      <c r="AW11" s="17"/>
      <c r="AX11" s="17">
        <v>0.21003024505349299</v>
      </c>
      <c r="AY11" s="17">
        <v>0.24736730248682001</v>
      </c>
      <c r="AZ11" s="17"/>
      <c r="BA11" s="17">
        <v>0.19486002033646799</v>
      </c>
      <c r="BB11" s="17">
        <v>0.27857283241248998</v>
      </c>
      <c r="BC11" s="17">
        <v>0.24957062495621399</v>
      </c>
      <c r="BD11" s="17"/>
      <c r="BE11" s="17">
        <v>0.250452137864414</v>
      </c>
      <c r="BF11" s="17">
        <v>0.23471692987484399</v>
      </c>
      <c r="BG11" s="17">
        <v>0.170419114139439</v>
      </c>
    </row>
    <row r="12" spans="2:59" x14ac:dyDescent="0.3">
      <c r="B12" s="18" t="s">
        <v>174</v>
      </c>
      <c r="C12" s="17">
        <v>0.24304321432780901</v>
      </c>
      <c r="D12" s="17">
        <v>0.25779812702114902</v>
      </c>
      <c r="E12" s="17">
        <v>0.22929780492854701</v>
      </c>
      <c r="F12" s="17"/>
      <c r="G12" s="17">
        <v>0.21863300297340901</v>
      </c>
      <c r="H12" s="17">
        <v>0.24008682523179101</v>
      </c>
      <c r="I12" s="17">
        <v>0.277512586899678</v>
      </c>
      <c r="J12" s="17">
        <v>0.23309334349750899</v>
      </c>
      <c r="K12" s="17"/>
      <c r="L12" s="17">
        <v>0.27475377138802898</v>
      </c>
      <c r="M12" s="17">
        <v>0.23977315965459101</v>
      </c>
      <c r="N12" s="17">
        <v>0.26322361215845402</v>
      </c>
      <c r="O12" s="17">
        <v>0.19498088690538101</v>
      </c>
      <c r="P12" s="17"/>
      <c r="Q12" s="17">
        <v>0.25420313653743798</v>
      </c>
      <c r="R12" s="17">
        <v>0.19935120747561799</v>
      </c>
      <c r="S12" s="17">
        <v>0.28575777145972198</v>
      </c>
      <c r="T12" s="17">
        <v>0.27391289131137497</v>
      </c>
      <c r="U12" s="17">
        <v>0.30805833789217102</v>
      </c>
      <c r="V12" s="17">
        <v>0.22444787986362899</v>
      </c>
      <c r="W12" s="17">
        <v>0.17815956635459701</v>
      </c>
      <c r="X12" s="17">
        <v>0.31268518765250802</v>
      </c>
      <c r="Y12" s="17">
        <v>0.216568281424039</v>
      </c>
      <c r="Z12" s="17"/>
      <c r="AA12" s="17">
        <v>0</v>
      </c>
      <c r="AB12" s="17">
        <v>0.110816234546306</v>
      </c>
      <c r="AC12" s="17">
        <v>0.18587338734134401</v>
      </c>
      <c r="AD12" s="17">
        <v>0.18030470968505499</v>
      </c>
      <c r="AE12" s="17">
        <v>0.25768179298609001</v>
      </c>
      <c r="AF12" s="17">
        <v>0.21619821081125201</v>
      </c>
      <c r="AG12" s="17">
        <v>0.26367448869716098</v>
      </c>
      <c r="AH12" s="17">
        <v>0.21450996286232299</v>
      </c>
      <c r="AI12" s="17">
        <v>0.27410831015015402</v>
      </c>
      <c r="AJ12" s="17">
        <v>0.25060128597515802</v>
      </c>
      <c r="AK12" s="17">
        <v>0.29170161636004699</v>
      </c>
      <c r="AL12" s="17">
        <v>0.21519197598871101</v>
      </c>
      <c r="AM12" s="17">
        <v>0.20432264879623699</v>
      </c>
      <c r="AN12" s="17">
        <v>0.256755739900488</v>
      </c>
      <c r="AO12" s="17">
        <v>0.34014914504021099</v>
      </c>
      <c r="AP12" s="17">
        <v>0.326342989692186</v>
      </c>
      <c r="AQ12" s="17"/>
      <c r="AR12" s="17">
        <v>0.23804729273948899</v>
      </c>
      <c r="AS12" s="17">
        <v>0.26116955608967901</v>
      </c>
      <c r="AT12" s="17"/>
      <c r="AU12" s="17">
        <v>0.23133803125421701</v>
      </c>
      <c r="AV12" s="17">
        <v>0.24954643620509601</v>
      </c>
      <c r="AW12" s="17"/>
      <c r="AX12" s="17">
        <v>0.18553644916190501</v>
      </c>
      <c r="AY12" s="17">
        <v>0.257440777896564</v>
      </c>
      <c r="AZ12" s="17"/>
      <c r="BA12" s="17">
        <v>0.267825975132923</v>
      </c>
      <c r="BB12" s="17">
        <v>0.24204598501570099</v>
      </c>
      <c r="BC12" s="17">
        <v>0.20200441674470701</v>
      </c>
      <c r="BD12" s="17"/>
      <c r="BE12" s="17">
        <v>0.29929000213835799</v>
      </c>
      <c r="BF12" s="17">
        <v>0.17595823675608699</v>
      </c>
      <c r="BG12" s="17">
        <v>4.5347091448911303E-2</v>
      </c>
    </row>
    <row r="13" spans="2:59" x14ac:dyDescent="0.3">
      <c r="B13" s="18" t="s">
        <v>175</v>
      </c>
      <c r="C13" s="17">
        <v>9.2266204571684093E-2</v>
      </c>
      <c r="D13" s="17">
        <v>0.111248906148824</v>
      </c>
      <c r="E13" s="17">
        <v>7.37011611092286E-2</v>
      </c>
      <c r="F13" s="17"/>
      <c r="G13" s="17">
        <v>0.1105547668769</v>
      </c>
      <c r="H13" s="17">
        <v>8.4160304907871603E-2</v>
      </c>
      <c r="I13" s="17">
        <v>8.9913687069096707E-2</v>
      </c>
      <c r="J13" s="17">
        <v>8.3627442107336206E-2</v>
      </c>
      <c r="K13" s="17"/>
      <c r="L13" s="17">
        <v>0.12031689237759501</v>
      </c>
      <c r="M13" s="17">
        <v>0.103174969463652</v>
      </c>
      <c r="N13" s="17">
        <v>7.1310722830653206E-2</v>
      </c>
      <c r="O13" s="17">
        <v>6.7329621500300404E-2</v>
      </c>
      <c r="P13" s="17"/>
      <c r="Q13" s="17">
        <v>0.13223341236695799</v>
      </c>
      <c r="R13" s="17">
        <v>6.5897318119739395E-2</v>
      </c>
      <c r="S13" s="17">
        <v>7.0322661924745594E-2</v>
      </c>
      <c r="T13" s="17">
        <v>5.96223759336863E-2</v>
      </c>
      <c r="U13" s="17">
        <v>8.3096289548203001E-2</v>
      </c>
      <c r="V13" s="17">
        <v>6.9337250405150305E-2</v>
      </c>
      <c r="W13" s="17">
        <v>0.119530919381861</v>
      </c>
      <c r="X13" s="17">
        <v>0.106804759470096</v>
      </c>
      <c r="Y13" s="17">
        <v>0.117609693840486</v>
      </c>
      <c r="Z13" s="17"/>
      <c r="AA13" s="17">
        <v>0</v>
      </c>
      <c r="AB13" s="17">
        <v>7.0788266660582203E-2</v>
      </c>
      <c r="AC13" s="17">
        <v>3.5817307981791197E-2</v>
      </c>
      <c r="AD13" s="17">
        <v>1.2243529963642299E-2</v>
      </c>
      <c r="AE13" s="17">
        <v>7.9943725124144105E-2</v>
      </c>
      <c r="AF13" s="17">
        <v>4.6461313368601202E-2</v>
      </c>
      <c r="AG13" s="17">
        <v>5.2200508138556E-2</v>
      </c>
      <c r="AH13" s="17">
        <v>8.6836176280840796E-2</v>
      </c>
      <c r="AI13" s="17">
        <v>0.11586293789726</v>
      </c>
      <c r="AJ13" s="17">
        <v>9.4940242695618904E-2</v>
      </c>
      <c r="AK13" s="17">
        <v>0.118470449826185</v>
      </c>
      <c r="AL13" s="17">
        <v>0.10863886737880001</v>
      </c>
      <c r="AM13" s="17">
        <v>0.127287085924435</v>
      </c>
      <c r="AN13" s="17">
        <v>0.11748804276727901</v>
      </c>
      <c r="AO13" s="17">
        <v>9.4846101650944203E-2</v>
      </c>
      <c r="AP13" s="17">
        <v>0.20089274803825199</v>
      </c>
      <c r="AQ13" s="17"/>
      <c r="AR13" s="17">
        <v>8.0400028576653695E-2</v>
      </c>
      <c r="AS13" s="17">
        <v>0.135319394596773</v>
      </c>
      <c r="AT13" s="17"/>
      <c r="AU13" s="17">
        <v>8.8587184545891901E-2</v>
      </c>
      <c r="AV13" s="17">
        <v>9.5954462976540505E-2</v>
      </c>
      <c r="AW13" s="17"/>
      <c r="AX13" s="17">
        <v>5.7794564033005702E-2</v>
      </c>
      <c r="AY13" s="17">
        <v>0.10197424246867499</v>
      </c>
      <c r="AZ13" s="17"/>
      <c r="BA13" s="17">
        <v>0.14133474384599601</v>
      </c>
      <c r="BB13" s="17">
        <v>6.5098840600813696E-2</v>
      </c>
      <c r="BC13" s="17">
        <v>5.2127823463372899E-2</v>
      </c>
      <c r="BD13" s="17"/>
      <c r="BE13" s="17">
        <v>0.132733936678333</v>
      </c>
      <c r="BF13" s="17">
        <v>2.14777147671892E-2</v>
      </c>
      <c r="BG13" s="17">
        <v>1.31643253310858E-2</v>
      </c>
    </row>
    <row r="14" spans="2:59" x14ac:dyDescent="0.3">
      <c r="B14" s="18" t="s">
        <v>83</v>
      </c>
      <c r="C14" s="17">
        <v>2.2060459647313301E-2</v>
      </c>
      <c r="D14" s="17">
        <v>3.3015959179207903E-2</v>
      </c>
      <c r="E14" s="17">
        <v>1.12213267835458E-2</v>
      </c>
      <c r="F14" s="17"/>
      <c r="G14" s="17">
        <v>3.1327024486371903E-2</v>
      </c>
      <c r="H14" s="17">
        <v>2.0001281024595301E-2</v>
      </c>
      <c r="I14" s="17">
        <v>1.6954065038308701E-2</v>
      </c>
      <c r="J14" s="17">
        <v>2.0734776136429298E-2</v>
      </c>
      <c r="K14" s="17"/>
      <c r="L14" s="17">
        <v>1.1946777115334199E-2</v>
      </c>
      <c r="M14" s="17">
        <v>9.7418827603755094E-3</v>
      </c>
      <c r="N14" s="17">
        <v>3.0600603171797101E-2</v>
      </c>
      <c r="O14" s="17">
        <v>3.8278486843177202E-2</v>
      </c>
      <c r="P14" s="17"/>
      <c r="Q14" s="17">
        <v>2.1552898270492199E-2</v>
      </c>
      <c r="R14" s="17">
        <v>2.4795511252689001E-2</v>
      </c>
      <c r="S14" s="17">
        <v>4.0869900860285802E-2</v>
      </c>
      <c r="T14" s="17">
        <v>1.8017365790767001E-2</v>
      </c>
      <c r="U14" s="17">
        <v>1.0350728869857301E-2</v>
      </c>
      <c r="V14" s="17">
        <v>2.0359940595518801E-2</v>
      </c>
      <c r="W14" s="17">
        <v>2.2297439486238298E-2</v>
      </c>
      <c r="X14" s="17">
        <v>0</v>
      </c>
      <c r="Y14" s="17">
        <v>2.5986561329760901E-2</v>
      </c>
      <c r="Z14" s="17"/>
      <c r="AA14" s="17">
        <v>0.15783924221516801</v>
      </c>
      <c r="AB14" s="17">
        <v>2.3006578000785299E-2</v>
      </c>
      <c r="AC14" s="17">
        <v>1.57959525923408E-2</v>
      </c>
      <c r="AD14" s="17">
        <v>1.5387211111447001E-2</v>
      </c>
      <c r="AE14" s="17">
        <v>1.37911701363258E-2</v>
      </c>
      <c r="AF14" s="17">
        <v>3.4661468614713802E-2</v>
      </c>
      <c r="AG14" s="17">
        <v>2.4101856189635999E-2</v>
      </c>
      <c r="AH14" s="17">
        <v>4.6625879015254099E-2</v>
      </c>
      <c r="AI14" s="17">
        <v>2.1877017659576399E-2</v>
      </c>
      <c r="AJ14" s="17">
        <v>4.6066500183638497E-2</v>
      </c>
      <c r="AK14" s="17">
        <v>1.7183036902525099E-2</v>
      </c>
      <c r="AL14" s="17">
        <v>3.1995494732306698E-3</v>
      </c>
      <c r="AM14" s="17">
        <v>1.21700916054904E-2</v>
      </c>
      <c r="AN14" s="17">
        <v>0</v>
      </c>
      <c r="AO14" s="17">
        <v>0</v>
      </c>
      <c r="AP14" s="17">
        <v>1.34647990998513E-2</v>
      </c>
      <c r="AQ14" s="17"/>
      <c r="AR14" s="17">
        <v>2.2438398462967801E-2</v>
      </c>
      <c r="AS14" s="17">
        <v>2.0689211516909299E-2</v>
      </c>
      <c r="AT14" s="17"/>
      <c r="AU14" s="17">
        <v>2.2599532982560899E-2</v>
      </c>
      <c r="AV14" s="17">
        <v>2.1268182009639799E-2</v>
      </c>
      <c r="AW14" s="17"/>
      <c r="AX14" s="17">
        <v>3.6056316149149802E-2</v>
      </c>
      <c r="AY14" s="17">
        <v>1.9040746026704299E-2</v>
      </c>
      <c r="AZ14" s="17"/>
      <c r="BA14" s="17">
        <v>1.44261461075236E-2</v>
      </c>
      <c r="BB14" s="17">
        <v>2.4193231586549901E-2</v>
      </c>
      <c r="BC14" s="17">
        <v>3.1722991629757301E-2</v>
      </c>
      <c r="BD14" s="17"/>
      <c r="BE14" s="17">
        <v>2.28008562078943E-2</v>
      </c>
      <c r="BF14" s="17">
        <v>2.11306584446634E-2</v>
      </c>
      <c r="BG14" s="17">
        <v>1.9589124784612801E-2</v>
      </c>
    </row>
    <row r="15" spans="2:59" x14ac:dyDescent="0.3">
      <c r="B15" s="18" t="s">
        <v>176</v>
      </c>
      <c r="C15" s="21">
        <v>0.40382220245196199</v>
      </c>
      <c r="D15" s="21">
        <v>0.362180768531988</v>
      </c>
      <c r="E15" s="21">
        <v>0.44401653500524502</v>
      </c>
      <c r="F15" s="21"/>
      <c r="G15" s="21">
        <v>0.38936486997223901</v>
      </c>
      <c r="H15" s="21">
        <v>0.42675043299197202</v>
      </c>
      <c r="I15" s="21">
        <v>0.39297855328965797</v>
      </c>
      <c r="J15" s="21">
        <v>0.408020613467803</v>
      </c>
      <c r="K15" s="21"/>
      <c r="L15" s="21">
        <v>0.36991359562646398</v>
      </c>
      <c r="M15" s="21">
        <v>0.39682941875915001</v>
      </c>
      <c r="N15" s="21">
        <v>0.40357864310122799</v>
      </c>
      <c r="O15" s="21">
        <v>0.44865616671653702</v>
      </c>
      <c r="P15" s="21"/>
      <c r="Q15" s="21">
        <v>0.33442370692739498</v>
      </c>
      <c r="R15" s="21">
        <v>0.433619173963739</v>
      </c>
      <c r="S15" s="21">
        <v>0.36319803924354199</v>
      </c>
      <c r="T15" s="21">
        <v>0.42600163970348398</v>
      </c>
      <c r="U15" s="21">
        <v>0.37376106120491698</v>
      </c>
      <c r="V15" s="21">
        <v>0.436465182553884</v>
      </c>
      <c r="W15" s="21">
        <v>0.46302321560984699</v>
      </c>
      <c r="X15" s="21">
        <v>0.44296525151826299</v>
      </c>
      <c r="Y15" s="21">
        <v>0.39987888187905901</v>
      </c>
      <c r="Z15" s="21"/>
      <c r="AA15" s="21">
        <v>0.341541030191085</v>
      </c>
      <c r="AB15" s="21">
        <v>0.44848468623923898</v>
      </c>
      <c r="AC15" s="21">
        <v>0.42141223474515699</v>
      </c>
      <c r="AD15" s="21">
        <v>0.46353091190310403</v>
      </c>
      <c r="AE15" s="21">
        <v>0.43207292680314402</v>
      </c>
      <c r="AF15" s="21">
        <v>0.46169463584383202</v>
      </c>
      <c r="AG15" s="21">
        <v>0.423936217603192</v>
      </c>
      <c r="AH15" s="21">
        <v>0.41340380120738801</v>
      </c>
      <c r="AI15" s="21">
        <v>0.34325265405683603</v>
      </c>
      <c r="AJ15" s="21">
        <v>0.379401665642353</v>
      </c>
      <c r="AK15" s="21">
        <v>0.38653623541923499</v>
      </c>
      <c r="AL15" s="21">
        <v>0.46336176821073399</v>
      </c>
      <c r="AM15" s="21">
        <v>0.38832375353703702</v>
      </c>
      <c r="AN15" s="21">
        <v>0.46450338450101802</v>
      </c>
      <c r="AO15" s="21">
        <v>0.33756734915263498</v>
      </c>
      <c r="AP15" s="21">
        <v>0.26423348009113801</v>
      </c>
      <c r="AQ15" s="21"/>
      <c r="AR15" s="21">
        <v>0.42511166718024701</v>
      </c>
      <c r="AS15" s="21">
        <v>0.326579173959617</v>
      </c>
      <c r="AT15" s="21"/>
      <c r="AU15" s="21">
        <v>0.416070380801009</v>
      </c>
      <c r="AV15" s="21">
        <v>0.39885267118434597</v>
      </c>
      <c r="AW15" s="21"/>
      <c r="AX15" s="21">
        <v>0.51058242560244604</v>
      </c>
      <c r="AY15" s="21">
        <v>0.37417693112123701</v>
      </c>
      <c r="AZ15" s="21"/>
      <c r="BA15" s="21">
        <v>0.38155311457709001</v>
      </c>
      <c r="BB15" s="21">
        <v>0.39008911038444599</v>
      </c>
      <c r="BC15" s="21">
        <v>0.46457414320594898</v>
      </c>
      <c r="BD15" s="21"/>
      <c r="BE15" s="21">
        <v>0.29472306711100099</v>
      </c>
      <c r="BF15" s="21">
        <v>0.54671646015721598</v>
      </c>
      <c r="BG15" s="21">
        <v>0.75148034429595101</v>
      </c>
    </row>
    <row r="16" spans="2:59" x14ac:dyDescent="0.3">
      <c r="B16" s="18" t="s">
        <v>177</v>
      </c>
      <c r="C16" s="21">
        <v>0.33530941889949301</v>
      </c>
      <c r="D16" s="21">
        <v>0.369047033169973</v>
      </c>
      <c r="E16" s="21">
        <v>0.30299896603777499</v>
      </c>
      <c r="F16" s="21"/>
      <c r="G16" s="21">
        <v>0.32918776985030901</v>
      </c>
      <c r="H16" s="21">
        <v>0.324247130139663</v>
      </c>
      <c r="I16" s="21">
        <v>0.36742627396877398</v>
      </c>
      <c r="J16" s="21">
        <v>0.31672078560484501</v>
      </c>
      <c r="K16" s="21"/>
      <c r="L16" s="21">
        <v>0.395070663765623</v>
      </c>
      <c r="M16" s="21">
        <v>0.34294812911824402</v>
      </c>
      <c r="N16" s="21">
        <v>0.33453433498910701</v>
      </c>
      <c r="O16" s="21">
        <v>0.26231050840568199</v>
      </c>
      <c r="P16" s="21"/>
      <c r="Q16" s="21">
        <v>0.38643654890439599</v>
      </c>
      <c r="R16" s="21">
        <v>0.265248525595357</v>
      </c>
      <c r="S16" s="21">
        <v>0.35608043338446799</v>
      </c>
      <c r="T16" s="21">
        <v>0.333535267245061</v>
      </c>
      <c r="U16" s="21">
        <v>0.39115462744037399</v>
      </c>
      <c r="V16" s="21">
        <v>0.293785130268779</v>
      </c>
      <c r="W16" s="21">
        <v>0.29769048573645801</v>
      </c>
      <c r="X16" s="21">
        <v>0.41948994712260401</v>
      </c>
      <c r="Y16" s="21">
        <v>0.33417797526452597</v>
      </c>
      <c r="Z16" s="21"/>
      <c r="AA16" s="21">
        <v>0</v>
      </c>
      <c r="AB16" s="21">
        <v>0.18160450120688801</v>
      </c>
      <c r="AC16" s="21">
        <v>0.22169069532313601</v>
      </c>
      <c r="AD16" s="21">
        <v>0.19254823964869699</v>
      </c>
      <c r="AE16" s="21">
        <v>0.337625518110234</v>
      </c>
      <c r="AF16" s="21">
        <v>0.262659524179853</v>
      </c>
      <c r="AG16" s="21">
        <v>0.31587499683571701</v>
      </c>
      <c r="AH16" s="21">
        <v>0.30134613914316399</v>
      </c>
      <c r="AI16" s="21">
        <v>0.38997124804741501</v>
      </c>
      <c r="AJ16" s="21">
        <v>0.34554152867077698</v>
      </c>
      <c r="AK16" s="21">
        <v>0.41017206618623198</v>
      </c>
      <c r="AL16" s="21">
        <v>0.323830843367511</v>
      </c>
      <c r="AM16" s="21">
        <v>0.33160973472067201</v>
      </c>
      <c r="AN16" s="21">
        <v>0.37424378266776698</v>
      </c>
      <c r="AO16" s="21">
        <v>0.43499524669115502</v>
      </c>
      <c r="AP16" s="21">
        <v>0.52723573773043797</v>
      </c>
      <c r="AQ16" s="21"/>
      <c r="AR16" s="21">
        <v>0.31844732131614201</v>
      </c>
      <c r="AS16" s="21">
        <v>0.39648895068645301</v>
      </c>
      <c r="AT16" s="21"/>
      <c r="AU16" s="21">
        <v>0.31992521580010902</v>
      </c>
      <c r="AV16" s="21">
        <v>0.34550089918163701</v>
      </c>
      <c r="AW16" s="21"/>
      <c r="AX16" s="21">
        <v>0.24333101319491099</v>
      </c>
      <c r="AY16" s="21">
        <v>0.35941502036523898</v>
      </c>
      <c r="AZ16" s="21"/>
      <c r="BA16" s="21">
        <v>0.40916071897891898</v>
      </c>
      <c r="BB16" s="21">
        <v>0.30714482561651502</v>
      </c>
      <c r="BC16" s="21">
        <v>0.25413224020808001</v>
      </c>
      <c r="BD16" s="21"/>
      <c r="BE16" s="21">
        <v>0.43202393881669099</v>
      </c>
      <c r="BF16" s="21">
        <v>0.197435951523277</v>
      </c>
      <c r="BG16" s="21">
        <v>5.8511416779997098E-2</v>
      </c>
    </row>
    <row r="17" spans="2:59" x14ac:dyDescent="0.3">
      <c r="B17" s="18" t="s">
        <v>178</v>
      </c>
      <c r="C17" s="22">
        <v>6.8512783552468495E-2</v>
      </c>
      <c r="D17" s="22">
        <v>-6.8662646379845597E-3</v>
      </c>
      <c r="E17" s="22">
        <v>0.14101756896747</v>
      </c>
      <c r="F17" s="22"/>
      <c r="G17" s="22">
        <v>6.0177100121929401E-2</v>
      </c>
      <c r="H17" s="22">
        <v>0.10250330285231</v>
      </c>
      <c r="I17" s="22">
        <v>2.5552279320883799E-2</v>
      </c>
      <c r="J17" s="22">
        <v>9.1299827862957997E-2</v>
      </c>
      <c r="K17" s="22"/>
      <c r="L17" s="22">
        <v>-2.5157068139159501E-2</v>
      </c>
      <c r="M17" s="22">
        <v>5.3881289640906001E-2</v>
      </c>
      <c r="N17" s="22">
        <v>6.9044308112121297E-2</v>
      </c>
      <c r="O17" s="22">
        <v>0.186345658310856</v>
      </c>
      <c r="P17" s="22"/>
      <c r="Q17" s="22">
        <v>-5.2012841977001997E-2</v>
      </c>
      <c r="R17" s="22">
        <v>0.168370648368382</v>
      </c>
      <c r="S17" s="22">
        <v>7.1176058590743402E-3</v>
      </c>
      <c r="T17" s="22">
        <v>9.2466372458423401E-2</v>
      </c>
      <c r="U17" s="22">
        <v>-1.7393566235457899E-2</v>
      </c>
      <c r="V17" s="22">
        <v>0.142680052285105</v>
      </c>
      <c r="W17" s="22">
        <v>0.16533272987338901</v>
      </c>
      <c r="X17" s="22">
        <v>2.3475304395659001E-2</v>
      </c>
      <c r="Y17" s="22">
        <v>6.5700906614533094E-2</v>
      </c>
      <c r="Z17" s="22"/>
      <c r="AA17" s="22">
        <v>0.341541030191085</v>
      </c>
      <c r="AB17" s="22">
        <v>0.26688018503235</v>
      </c>
      <c r="AC17" s="22">
        <v>0.199721539422021</v>
      </c>
      <c r="AD17" s="22">
        <v>0.27098267225440698</v>
      </c>
      <c r="AE17" s="22">
        <v>9.4447408692910198E-2</v>
      </c>
      <c r="AF17" s="22">
        <v>0.199035111663978</v>
      </c>
      <c r="AG17" s="22">
        <v>0.108061220767476</v>
      </c>
      <c r="AH17" s="22">
        <v>0.112057662064224</v>
      </c>
      <c r="AI17" s="22">
        <v>-4.6718593990578698E-2</v>
      </c>
      <c r="AJ17" s="22">
        <v>3.3860136971575798E-2</v>
      </c>
      <c r="AK17" s="22">
        <v>-2.3635830766997701E-2</v>
      </c>
      <c r="AL17" s="22">
        <v>0.13953092484322399</v>
      </c>
      <c r="AM17" s="22">
        <v>5.6714018816364703E-2</v>
      </c>
      <c r="AN17" s="22">
        <v>9.0259601833250699E-2</v>
      </c>
      <c r="AO17" s="22">
        <v>-9.7427897538519395E-2</v>
      </c>
      <c r="AP17" s="22">
        <v>-0.26300225763930002</v>
      </c>
      <c r="AQ17" s="22"/>
      <c r="AR17" s="22">
        <v>0.106664345864105</v>
      </c>
      <c r="AS17" s="22">
        <v>-6.9909776726835002E-2</v>
      </c>
      <c r="AT17" s="22"/>
      <c r="AU17" s="22">
        <v>9.6145165000900298E-2</v>
      </c>
      <c r="AV17" s="22">
        <v>5.3351772002709102E-2</v>
      </c>
      <c r="AW17" s="22"/>
      <c r="AX17" s="22">
        <v>0.26725141240753503</v>
      </c>
      <c r="AY17" s="22">
        <v>1.4761910755998E-2</v>
      </c>
      <c r="AZ17" s="22"/>
      <c r="BA17" s="22">
        <v>-2.7607604401829501E-2</v>
      </c>
      <c r="BB17" s="22">
        <v>8.2944284767931101E-2</v>
      </c>
      <c r="BC17" s="22">
        <v>0.210441902997868</v>
      </c>
      <c r="BD17" s="22"/>
      <c r="BE17" s="22">
        <v>-0.13730087170569</v>
      </c>
      <c r="BF17" s="22">
        <v>0.349280508633939</v>
      </c>
      <c r="BG17" s="22">
        <v>0.69296892751595396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260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7.2970575686648498E-2</v>
      </c>
      <c r="D9" s="17">
        <v>7.5578626870200394E-2</v>
      </c>
      <c r="E9" s="17">
        <v>7.0660928146269703E-2</v>
      </c>
      <c r="F9" s="17"/>
      <c r="G9" s="17">
        <v>5.7760495245063499E-2</v>
      </c>
      <c r="H9" s="17">
        <v>8.16371174108666E-2</v>
      </c>
      <c r="I9" s="17">
        <v>6.2974583093986097E-2</v>
      </c>
      <c r="J9" s="17">
        <v>8.7785082291403804E-2</v>
      </c>
      <c r="K9" s="17"/>
      <c r="L9" s="17">
        <v>8.8558933544822901E-2</v>
      </c>
      <c r="M9" s="17">
        <v>5.9765654735956297E-2</v>
      </c>
      <c r="N9" s="17">
        <v>7.3694808250411303E-2</v>
      </c>
      <c r="O9" s="17">
        <v>6.9381650357616897E-2</v>
      </c>
      <c r="P9" s="17"/>
      <c r="Q9" s="17">
        <v>8.1236146018848002E-2</v>
      </c>
      <c r="R9" s="17">
        <v>4.9473530810083599E-2</v>
      </c>
      <c r="S9" s="17">
        <v>4.4597587800347303E-2</v>
      </c>
      <c r="T9" s="17">
        <v>7.1933440088357503E-2</v>
      </c>
      <c r="U9" s="17">
        <v>3.6480249319190999E-2</v>
      </c>
      <c r="V9" s="17">
        <v>5.5469255966665097E-2</v>
      </c>
      <c r="W9" s="17">
        <v>0.10732313701993899</v>
      </c>
      <c r="X9" s="17">
        <v>0.14803666966965201</v>
      </c>
      <c r="Y9" s="17">
        <v>9.7881301606129706E-2</v>
      </c>
      <c r="Z9" s="17"/>
      <c r="AA9" s="17">
        <v>0</v>
      </c>
      <c r="AB9" s="17">
        <v>0.110616483511062</v>
      </c>
      <c r="AC9" s="17">
        <v>6.4752993609865098E-2</v>
      </c>
      <c r="AD9" s="17">
        <v>7.9343070425752699E-2</v>
      </c>
      <c r="AE9" s="17">
        <v>8.7415272957851106E-2</v>
      </c>
      <c r="AF9" s="17">
        <v>4.5562211753045902E-2</v>
      </c>
      <c r="AG9" s="17">
        <v>8.8388868166632995E-2</v>
      </c>
      <c r="AH9" s="17">
        <v>0.11727609394257001</v>
      </c>
      <c r="AI9" s="17">
        <v>5.1182794979492699E-2</v>
      </c>
      <c r="AJ9" s="17">
        <v>6.0565448557338503E-2</v>
      </c>
      <c r="AK9" s="17">
        <v>4.5245356657667997E-2</v>
      </c>
      <c r="AL9" s="17">
        <v>9.2526694189182704E-2</v>
      </c>
      <c r="AM9" s="17">
        <v>8.9792888409546703E-2</v>
      </c>
      <c r="AN9" s="17">
        <v>3.9185078576539599E-2</v>
      </c>
      <c r="AO9" s="17">
        <v>6.6079841155649993E-2</v>
      </c>
      <c r="AP9" s="17">
        <v>7.1635336075420997E-2</v>
      </c>
      <c r="AQ9" s="17"/>
      <c r="AR9" s="17">
        <v>6.9854467763228303E-2</v>
      </c>
      <c r="AS9" s="17">
        <v>8.4276525187303095E-2</v>
      </c>
      <c r="AT9" s="17"/>
      <c r="AU9" s="17">
        <v>0.105063145810994</v>
      </c>
      <c r="AV9" s="17">
        <v>5.7034698338842303E-2</v>
      </c>
      <c r="AW9" s="17"/>
      <c r="AX9" s="17">
        <v>0.118005793263798</v>
      </c>
      <c r="AY9" s="17">
        <v>5.9405670164524998E-2</v>
      </c>
      <c r="AZ9" s="17"/>
      <c r="BA9" s="17">
        <v>9.0357741172456596E-2</v>
      </c>
      <c r="BB9" s="17">
        <v>4.4804844458636098E-2</v>
      </c>
      <c r="BC9" s="17">
        <v>8.9004662703849699E-2</v>
      </c>
      <c r="BD9" s="17"/>
      <c r="BE9" s="17">
        <v>6.3236131957908101E-2</v>
      </c>
      <c r="BF9" s="17">
        <v>6.0675695282771898E-2</v>
      </c>
      <c r="BG9" s="17">
        <v>0.17419315102186</v>
      </c>
    </row>
    <row r="10" spans="2:59" x14ac:dyDescent="0.3">
      <c r="B10" s="18" t="s">
        <v>172</v>
      </c>
      <c r="C10" s="17">
        <v>0.21751524448639001</v>
      </c>
      <c r="D10" s="17">
        <v>0.20686380162689399</v>
      </c>
      <c r="E10" s="17">
        <v>0.22801141355569701</v>
      </c>
      <c r="F10" s="17"/>
      <c r="G10" s="17">
        <v>0.214125928037356</v>
      </c>
      <c r="H10" s="17">
        <v>0.20843044406649699</v>
      </c>
      <c r="I10" s="17">
        <v>0.233337398108517</v>
      </c>
      <c r="J10" s="17">
        <v>0.215055445186462</v>
      </c>
      <c r="K10" s="17"/>
      <c r="L10" s="17">
        <v>0.17928398837972201</v>
      </c>
      <c r="M10" s="17">
        <v>0.238383771664473</v>
      </c>
      <c r="N10" s="17">
        <v>0.23660284678087101</v>
      </c>
      <c r="O10" s="17">
        <v>0.22070494782835701</v>
      </c>
      <c r="P10" s="17"/>
      <c r="Q10" s="17">
        <v>0.19424915186016001</v>
      </c>
      <c r="R10" s="17">
        <v>0.219626185940028</v>
      </c>
      <c r="S10" s="17">
        <v>0.20160442247858801</v>
      </c>
      <c r="T10" s="17">
        <v>0.194507782246095</v>
      </c>
      <c r="U10" s="17">
        <v>0.25516354598702801</v>
      </c>
      <c r="V10" s="17">
        <v>0.28494637605136203</v>
      </c>
      <c r="W10" s="17">
        <v>0.17622988613435001</v>
      </c>
      <c r="X10" s="17">
        <v>0.22657629471986801</v>
      </c>
      <c r="Y10" s="17">
        <v>0.22550687892659299</v>
      </c>
      <c r="Z10" s="17"/>
      <c r="AA10" s="17">
        <v>0.33997899242826501</v>
      </c>
      <c r="AB10" s="17">
        <v>0.21232091999772201</v>
      </c>
      <c r="AC10" s="17">
        <v>0.15221902122164099</v>
      </c>
      <c r="AD10" s="17">
        <v>0.28794289477760698</v>
      </c>
      <c r="AE10" s="17">
        <v>0.21338960131440199</v>
      </c>
      <c r="AF10" s="17">
        <v>0.27678215744953</v>
      </c>
      <c r="AG10" s="17">
        <v>0.18563043399554799</v>
      </c>
      <c r="AH10" s="17">
        <v>0.232917109002335</v>
      </c>
      <c r="AI10" s="17">
        <v>0.16200351790585399</v>
      </c>
      <c r="AJ10" s="17">
        <v>0.247678795367134</v>
      </c>
      <c r="AK10" s="17">
        <v>0.22361429951403</v>
      </c>
      <c r="AL10" s="17">
        <v>0.26690860402563399</v>
      </c>
      <c r="AM10" s="17">
        <v>0.17790852032068299</v>
      </c>
      <c r="AN10" s="17">
        <v>0.216629846018392</v>
      </c>
      <c r="AO10" s="17">
        <v>0.233421328889764</v>
      </c>
      <c r="AP10" s="17">
        <v>0.148589713596436</v>
      </c>
      <c r="AQ10" s="17"/>
      <c r="AR10" s="17">
        <v>0.21461076363808601</v>
      </c>
      <c r="AS10" s="17">
        <v>0.22805336274273899</v>
      </c>
      <c r="AT10" s="17"/>
      <c r="AU10" s="17">
        <v>0.216875487376683</v>
      </c>
      <c r="AV10" s="17">
        <v>0.21529108422401</v>
      </c>
      <c r="AW10" s="17"/>
      <c r="AX10" s="17">
        <v>0.29350036827320503</v>
      </c>
      <c r="AY10" s="17">
        <v>0.196699352917797</v>
      </c>
      <c r="AZ10" s="17"/>
      <c r="BA10" s="17">
        <v>0.22235128289762601</v>
      </c>
      <c r="BB10" s="17">
        <v>0.23205520207286601</v>
      </c>
      <c r="BC10" s="17">
        <v>0.18545942452970501</v>
      </c>
      <c r="BD10" s="17"/>
      <c r="BE10" s="17">
        <v>0.16922026483406799</v>
      </c>
      <c r="BF10" s="17">
        <v>0.28946311223791998</v>
      </c>
      <c r="BG10" s="17">
        <v>0.34704665273149199</v>
      </c>
    </row>
    <row r="11" spans="2:59" x14ac:dyDescent="0.3">
      <c r="B11" s="18" t="s">
        <v>173</v>
      </c>
      <c r="C11" s="17">
        <v>0.22654600751078999</v>
      </c>
      <c r="D11" s="17">
        <v>0.206362138490046</v>
      </c>
      <c r="E11" s="17">
        <v>0.24562669901595999</v>
      </c>
      <c r="F11" s="17"/>
      <c r="G11" s="17">
        <v>0.213066875457986</v>
      </c>
      <c r="H11" s="17">
        <v>0.234268559497705</v>
      </c>
      <c r="I11" s="17">
        <v>0.203047415748312</v>
      </c>
      <c r="J11" s="17">
        <v>0.25871756774570598</v>
      </c>
      <c r="K11" s="17"/>
      <c r="L11" s="17">
        <v>0.169167365526778</v>
      </c>
      <c r="M11" s="17">
        <v>0.22772491472630099</v>
      </c>
      <c r="N11" s="17">
        <v>0.23798601789572499</v>
      </c>
      <c r="O11" s="17">
        <v>0.277562360756132</v>
      </c>
      <c r="P11" s="17"/>
      <c r="Q11" s="17">
        <v>0.24044743996212201</v>
      </c>
      <c r="R11" s="17">
        <v>0.2708605230294</v>
      </c>
      <c r="S11" s="17">
        <v>0.224545472843376</v>
      </c>
      <c r="T11" s="17">
        <v>0.23561505929545101</v>
      </c>
      <c r="U11" s="17">
        <v>0.15697785898834099</v>
      </c>
      <c r="V11" s="17">
        <v>0.20868917276750701</v>
      </c>
      <c r="W11" s="17">
        <v>0.23868860682197099</v>
      </c>
      <c r="X11" s="17">
        <v>0.23781148397590701</v>
      </c>
      <c r="Y11" s="17">
        <v>0.197039829412923</v>
      </c>
      <c r="Z11" s="17"/>
      <c r="AA11" s="17">
        <v>0.29047926239166999</v>
      </c>
      <c r="AB11" s="17">
        <v>0.353694683454847</v>
      </c>
      <c r="AC11" s="17">
        <v>0.26135205401095701</v>
      </c>
      <c r="AD11" s="17">
        <v>0.309803695348422</v>
      </c>
      <c r="AE11" s="17">
        <v>0.25574655348375203</v>
      </c>
      <c r="AF11" s="17">
        <v>0.27001065380956502</v>
      </c>
      <c r="AG11" s="17">
        <v>0.22045731932111401</v>
      </c>
      <c r="AH11" s="17">
        <v>0.20176784143738499</v>
      </c>
      <c r="AI11" s="17">
        <v>0.27132437842594698</v>
      </c>
      <c r="AJ11" s="17">
        <v>0.247191264578664</v>
      </c>
      <c r="AK11" s="17">
        <v>0.17421684260287801</v>
      </c>
      <c r="AL11" s="17">
        <v>0.14783193456069099</v>
      </c>
      <c r="AM11" s="17">
        <v>0.202313174171978</v>
      </c>
      <c r="AN11" s="17">
        <v>0.19173804986940299</v>
      </c>
      <c r="AO11" s="17">
        <v>0.21211264216449499</v>
      </c>
      <c r="AP11" s="17">
        <v>0.16268060318045299</v>
      </c>
      <c r="AQ11" s="17"/>
      <c r="AR11" s="17">
        <v>0.244210475241427</v>
      </c>
      <c r="AS11" s="17">
        <v>0.16245529402249401</v>
      </c>
      <c r="AT11" s="17"/>
      <c r="AU11" s="17">
        <v>0.25284911356183198</v>
      </c>
      <c r="AV11" s="17">
        <v>0.21336887484359199</v>
      </c>
      <c r="AW11" s="17"/>
      <c r="AX11" s="17">
        <v>0.235524050170866</v>
      </c>
      <c r="AY11" s="17">
        <v>0.22557504194399899</v>
      </c>
      <c r="AZ11" s="17"/>
      <c r="BA11" s="17">
        <v>0.17710658024137399</v>
      </c>
      <c r="BB11" s="17">
        <v>0.26259515919841597</v>
      </c>
      <c r="BC11" s="17">
        <v>0.25282733538364699</v>
      </c>
      <c r="BD11" s="17"/>
      <c r="BE11" s="17">
        <v>0.19886709080085199</v>
      </c>
      <c r="BF11" s="17">
        <v>0.29143623959510401</v>
      </c>
      <c r="BG11" s="17">
        <v>0.23447535653939799</v>
      </c>
    </row>
    <row r="12" spans="2:59" x14ac:dyDescent="0.3">
      <c r="B12" s="18" t="s">
        <v>174</v>
      </c>
      <c r="C12" s="17">
        <v>0.31866267642475699</v>
      </c>
      <c r="D12" s="17">
        <v>0.32473518556876302</v>
      </c>
      <c r="E12" s="17">
        <v>0.31387961981198798</v>
      </c>
      <c r="F12" s="17"/>
      <c r="G12" s="17">
        <v>0.29469562787213499</v>
      </c>
      <c r="H12" s="17">
        <v>0.341070288770222</v>
      </c>
      <c r="I12" s="17">
        <v>0.33882520495171897</v>
      </c>
      <c r="J12" s="17">
        <v>0.29689440705178199</v>
      </c>
      <c r="K12" s="17"/>
      <c r="L12" s="17">
        <v>0.38444706985164001</v>
      </c>
      <c r="M12" s="17">
        <v>0.31628339562744501</v>
      </c>
      <c r="N12" s="17">
        <v>0.29333830178798098</v>
      </c>
      <c r="O12" s="17">
        <v>0.271139568811399</v>
      </c>
      <c r="P12" s="17"/>
      <c r="Q12" s="17">
        <v>0.30616473099244401</v>
      </c>
      <c r="R12" s="17">
        <v>0.30292965176910802</v>
      </c>
      <c r="S12" s="17">
        <v>0.34402286279233502</v>
      </c>
      <c r="T12" s="17">
        <v>0.36751557789592698</v>
      </c>
      <c r="U12" s="17">
        <v>0.39996100528300998</v>
      </c>
      <c r="V12" s="17">
        <v>0.31339201071989298</v>
      </c>
      <c r="W12" s="17">
        <v>0.30578246934139602</v>
      </c>
      <c r="X12" s="17">
        <v>0.20907179619529601</v>
      </c>
      <c r="Y12" s="17">
        <v>0.292343285070367</v>
      </c>
      <c r="Z12" s="17"/>
      <c r="AA12" s="17">
        <v>0.105949714075552</v>
      </c>
      <c r="AB12" s="17">
        <v>0.189218968774679</v>
      </c>
      <c r="AC12" s="17">
        <v>0.45162622226249899</v>
      </c>
      <c r="AD12" s="17">
        <v>0.21270425265300999</v>
      </c>
      <c r="AE12" s="17">
        <v>0.29730629848235801</v>
      </c>
      <c r="AF12" s="17">
        <v>0.26340535595845899</v>
      </c>
      <c r="AG12" s="17">
        <v>0.38860921359425998</v>
      </c>
      <c r="AH12" s="17">
        <v>0.289222976876578</v>
      </c>
      <c r="AI12" s="17">
        <v>0.29878105465122401</v>
      </c>
      <c r="AJ12" s="17">
        <v>0.27712281088617902</v>
      </c>
      <c r="AK12" s="17">
        <v>0.36939967612256502</v>
      </c>
      <c r="AL12" s="17">
        <v>0.32093083986086401</v>
      </c>
      <c r="AM12" s="17">
        <v>0.34208487302725799</v>
      </c>
      <c r="AN12" s="17">
        <v>0.34023835549641102</v>
      </c>
      <c r="AO12" s="17">
        <v>0.35830465085151703</v>
      </c>
      <c r="AP12" s="17">
        <v>0.38019738433927602</v>
      </c>
      <c r="AQ12" s="17"/>
      <c r="AR12" s="17">
        <v>0.31623338852696498</v>
      </c>
      <c r="AS12" s="17">
        <v>0.327476686391663</v>
      </c>
      <c r="AT12" s="17"/>
      <c r="AU12" s="17">
        <v>0.28121300174250002</v>
      </c>
      <c r="AV12" s="17">
        <v>0.33896960792967301</v>
      </c>
      <c r="AW12" s="17"/>
      <c r="AX12" s="17">
        <v>0.23888546579375899</v>
      </c>
      <c r="AY12" s="17">
        <v>0.33908532427461002</v>
      </c>
      <c r="AZ12" s="17"/>
      <c r="BA12" s="17">
        <v>0.31002261245000601</v>
      </c>
      <c r="BB12" s="17">
        <v>0.31405423947059802</v>
      </c>
      <c r="BC12" s="17">
        <v>0.34105875527350799</v>
      </c>
      <c r="BD12" s="17"/>
      <c r="BE12" s="17">
        <v>0.35823421974766501</v>
      </c>
      <c r="BF12" s="17">
        <v>0.28120865324889999</v>
      </c>
      <c r="BG12" s="17">
        <v>0.15226742956731101</v>
      </c>
    </row>
    <row r="13" spans="2:59" x14ac:dyDescent="0.3">
      <c r="B13" s="18" t="s">
        <v>175</v>
      </c>
      <c r="C13" s="17">
        <v>0.12937648527290099</v>
      </c>
      <c r="D13" s="17">
        <v>0.14609907892458701</v>
      </c>
      <c r="E13" s="17">
        <v>0.112170886987066</v>
      </c>
      <c r="F13" s="17"/>
      <c r="G13" s="17">
        <v>0.15068915612381001</v>
      </c>
      <c r="H13" s="17">
        <v>0.112945584907788</v>
      </c>
      <c r="I13" s="17">
        <v>0.135131310152038</v>
      </c>
      <c r="J13" s="17">
        <v>0.120526108066584</v>
      </c>
      <c r="K13" s="17"/>
      <c r="L13" s="17">
        <v>0.16976886518088</v>
      </c>
      <c r="M13" s="17">
        <v>0.125340267169743</v>
      </c>
      <c r="N13" s="17">
        <v>0.11838786250624</v>
      </c>
      <c r="O13" s="17">
        <v>9.9951835128384597E-2</v>
      </c>
      <c r="P13" s="17"/>
      <c r="Q13" s="17">
        <v>0.166938754020373</v>
      </c>
      <c r="R13" s="17">
        <v>0.12763748069102801</v>
      </c>
      <c r="S13" s="17">
        <v>0.128505770285197</v>
      </c>
      <c r="T13" s="17">
        <v>7.4161588092891903E-2</v>
      </c>
      <c r="U13" s="17">
        <v>9.75019279812116E-2</v>
      </c>
      <c r="V13" s="17">
        <v>0.104846961060791</v>
      </c>
      <c r="W13" s="17">
        <v>0.137921828524187</v>
      </c>
      <c r="X13" s="17">
        <v>0.146439053131109</v>
      </c>
      <c r="Y13" s="17">
        <v>0.160624107744921</v>
      </c>
      <c r="Z13" s="17"/>
      <c r="AA13" s="17">
        <v>4.32690433696932E-2</v>
      </c>
      <c r="AB13" s="17">
        <v>0.134148944261689</v>
      </c>
      <c r="AC13" s="17">
        <v>5.4253756302697402E-2</v>
      </c>
      <c r="AD13" s="17">
        <v>7.8408774642958007E-2</v>
      </c>
      <c r="AE13" s="17">
        <v>8.9690521116701602E-2</v>
      </c>
      <c r="AF13" s="17">
        <v>0.121548092952782</v>
      </c>
      <c r="AG13" s="17">
        <v>7.1677419240811294E-2</v>
      </c>
      <c r="AH13" s="17">
        <v>0.111503608036709</v>
      </c>
      <c r="AI13" s="17">
        <v>0.18066384998510601</v>
      </c>
      <c r="AJ13" s="17">
        <v>0.11934162716361101</v>
      </c>
      <c r="AK13" s="17">
        <v>0.152796771377436</v>
      </c>
      <c r="AL13" s="17">
        <v>0.14171528738366701</v>
      </c>
      <c r="AM13" s="17">
        <v>0.15777666431257001</v>
      </c>
      <c r="AN13" s="17">
        <v>0.212208670039255</v>
      </c>
      <c r="AO13" s="17">
        <v>0.13008153693857399</v>
      </c>
      <c r="AP13" s="17">
        <v>0.21816441816246901</v>
      </c>
      <c r="AQ13" s="17"/>
      <c r="AR13" s="17">
        <v>0.117075689334872</v>
      </c>
      <c r="AS13" s="17">
        <v>0.174006575472273</v>
      </c>
      <c r="AT13" s="17"/>
      <c r="AU13" s="17">
        <v>0.113696632056317</v>
      </c>
      <c r="AV13" s="17">
        <v>0.138534572417154</v>
      </c>
      <c r="AW13" s="17"/>
      <c r="AX13" s="17">
        <v>6.1962808130302603E-2</v>
      </c>
      <c r="AY13" s="17">
        <v>0.14788336552501599</v>
      </c>
      <c r="AZ13" s="17"/>
      <c r="BA13" s="17">
        <v>0.172803599467198</v>
      </c>
      <c r="BB13" s="17">
        <v>0.11136970125962101</v>
      </c>
      <c r="BC13" s="17">
        <v>8.3999873316826706E-2</v>
      </c>
      <c r="BD13" s="17"/>
      <c r="BE13" s="17">
        <v>0.180833647690468</v>
      </c>
      <c r="BF13" s="17">
        <v>4.1153250930072903E-2</v>
      </c>
      <c r="BG13" s="17">
        <v>2.3780069917687899E-2</v>
      </c>
    </row>
    <row r="14" spans="2:59" x14ac:dyDescent="0.3">
      <c r="B14" s="18" t="s">
        <v>83</v>
      </c>
      <c r="C14" s="17">
        <v>3.4929010618514202E-2</v>
      </c>
      <c r="D14" s="17">
        <v>4.0361168519510403E-2</v>
      </c>
      <c r="E14" s="17">
        <v>2.9650452483018799E-2</v>
      </c>
      <c r="F14" s="17"/>
      <c r="G14" s="17">
        <v>6.9661917263648995E-2</v>
      </c>
      <c r="H14" s="17">
        <v>2.1648005346921899E-2</v>
      </c>
      <c r="I14" s="17">
        <v>2.6684087945427801E-2</v>
      </c>
      <c r="J14" s="17">
        <v>2.1021389658061902E-2</v>
      </c>
      <c r="K14" s="17"/>
      <c r="L14" s="17">
        <v>8.7737775161575004E-3</v>
      </c>
      <c r="M14" s="17">
        <v>3.2501996076080501E-2</v>
      </c>
      <c r="N14" s="17">
        <v>3.9990162778772403E-2</v>
      </c>
      <c r="O14" s="17">
        <v>6.1259637118110603E-2</v>
      </c>
      <c r="P14" s="17"/>
      <c r="Q14" s="17">
        <v>1.0963777146052499E-2</v>
      </c>
      <c r="R14" s="17">
        <v>2.94726277603534E-2</v>
      </c>
      <c r="S14" s="17">
        <v>5.6723883800156097E-2</v>
      </c>
      <c r="T14" s="17">
        <v>5.6266552381277299E-2</v>
      </c>
      <c r="U14" s="17">
        <v>5.3915412441218301E-2</v>
      </c>
      <c r="V14" s="17">
        <v>3.2656223433781099E-2</v>
      </c>
      <c r="W14" s="17">
        <v>3.4054072158156701E-2</v>
      </c>
      <c r="X14" s="17">
        <v>3.2064702308168103E-2</v>
      </c>
      <c r="Y14" s="17">
        <v>2.66045972390676E-2</v>
      </c>
      <c r="Z14" s="17"/>
      <c r="AA14" s="17">
        <v>0.22032298773482101</v>
      </c>
      <c r="AB14" s="17">
        <v>0</v>
      </c>
      <c r="AC14" s="17">
        <v>1.57959525923408E-2</v>
      </c>
      <c r="AD14" s="17">
        <v>3.1797312152249603E-2</v>
      </c>
      <c r="AE14" s="17">
        <v>5.6451752644935599E-2</v>
      </c>
      <c r="AF14" s="17">
        <v>2.26915280766182E-2</v>
      </c>
      <c r="AG14" s="17">
        <v>4.5236745681633501E-2</v>
      </c>
      <c r="AH14" s="17">
        <v>4.73123707044232E-2</v>
      </c>
      <c r="AI14" s="17">
        <v>3.6044404052375599E-2</v>
      </c>
      <c r="AJ14" s="17">
        <v>4.81000534470735E-2</v>
      </c>
      <c r="AK14" s="17">
        <v>3.4727053725422001E-2</v>
      </c>
      <c r="AL14" s="17">
        <v>3.0086639979961801E-2</v>
      </c>
      <c r="AM14" s="17">
        <v>3.0123879757963899E-2</v>
      </c>
      <c r="AN14" s="17">
        <v>0</v>
      </c>
      <c r="AO14" s="17">
        <v>0</v>
      </c>
      <c r="AP14" s="17">
        <v>1.8732544645945499E-2</v>
      </c>
      <c r="AQ14" s="17"/>
      <c r="AR14" s="17">
        <v>3.8015215495422201E-2</v>
      </c>
      <c r="AS14" s="17">
        <v>2.37315561835281E-2</v>
      </c>
      <c r="AT14" s="17"/>
      <c r="AU14" s="17">
        <v>3.0302619451673E-2</v>
      </c>
      <c r="AV14" s="17">
        <v>3.6801162246728199E-2</v>
      </c>
      <c r="AW14" s="17"/>
      <c r="AX14" s="17">
        <v>5.2121514368069798E-2</v>
      </c>
      <c r="AY14" s="17">
        <v>3.1351245174053001E-2</v>
      </c>
      <c r="AZ14" s="17"/>
      <c r="BA14" s="17">
        <v>2.73581837713389E-2</v>
      </c>
      <c r="BB14" s="17">
        <v>3.5120853539862197E-2</v>
      </c>
      <c r="BC14" s="17">
        <v>4.7649948792462898E-2</v>
      </c>
      <c r="BD14" s="17"/>
      <c r="BE14" s="17">
        <v>2.9608644969038499E-2</v>
      </c>
      <c r="BF14" s="17">
        <v>3.6063048705230298E-2</v>
      </c>
      <c r="BG14" s="17">
        <v>6.8237340222251502E-2</v>
      </c>
    </row>
    <row r="15" spans="2:59" x14ac:dyDescent="0.3">
      <c r="B15" s="18" t="s">
        <v>176</v>
      </c>
      <c r="C15" s="21">
        <v>0.29048582017303798</v>
      </c>
      <c r="D15" s="21">
        <v>0.282442428497094</v>
      </c>
      <c r="E15" s="21">
        <v>0.29867234170196699</v>
      </c>
      <c r="F15" s="21"/>
      <c r="G15" s="21">
        <v>0.27188642328241902</v>
      </c>
      <c r="H15" s="21">
        <v>0.29006756147736301</v>
      </c>
      <c r="I15" s="21">
        <v>0.29631198120250302</v>
      </c>
      <c r="J15" s="21">
        <v>0.302840527477866</v>
      </c>
      <c r="K15" s="21"/>
      <c r="L15" s="21">
        <v>0.26784292192454501</v>
      </c>
      <c r="M15" s="21">
        <v>0.29814942640043002</v>
      </c>
      <c r="N15" s="21">
        <v>0.31029765503128198</v>
      </c>
      <c r="O15" s="21">
        <v>0.29008659818597399</v>
      </c>
      <c r="P15" s="21"/>
      <c r="Q15" s="21">
        <v>0.275485297879008</v>
      </c>
      <c r="R15" s="21">
        <v>0.26909971675011102</v>
      </c>
      <c r="S15" s="21">
        <v>0.24620201027893501</v>
      </c>
      <c r="T15" s="21">
        <v>0.266441222334453</v>
      </c>
      <c r="U15" s="21">
        <v>0.29164379530621898</v>
      </c>
      <c r="V15" s="21">
        <v>0.34041563201802699</v>
      </c>
      <c r="W15" s="21">
        <v>0.28355302315428899</v>
      </c>
      <c r="X15" s="21">
        <v>0.37461296438952002</v>
      </c>
      <c r="Y15" s="21">
        <v>0.323388180532722</v>
      </c>
      <c r="Z15" s="21"/>
      <c r="AA15" s="21">
        <v>0.33997899242826501</v>
      </c>
      <c r="AB15" s="21">
        <v>0.32293740350878503</v>
      </c>
      <c r="AC15" s="21">
        <v>0.21697201483150599</v>
      </c>
      <c r="AD15" s="21">
        <v>0.36728596520335999</v>
      </c>
      <c r="AE15" s="21">
        <v>0.300804874272253</v>
      </c>
      <c r="AF15" s="21">
        <v>0.32234436920257598</v>
      </c>
      <c r="AG15" s="21">
        <v>0.27401930216218101</v>
      </c>
      <c r="AH15" s="21">
        <v>0.35019320294490502</v>
      </c>
      <c r="AI15" s="21">
        <v>0.21318631288534701</v>
      </c>
      <c r="AJ15" s="21">
        <v>0.30824424392447303</v>
      </c>
      <c r="AK15" s="21">
        <v>0.26885965617169799</v>
      </c>
      <c r="AL15" s="21">
        <v>0.35943529821481601</v>
      </c>
      <c r="AM15" s="21">
        <v>0.26770140873023002</v>
      </c>
      <c r="AN15" s="21">
        <v>0.25581492459493099</v>
      </c>
      <c r="AO15" s="21">
        <v>0.29950117004541399</v>
      </c>
      <c r="AP15" s="21">
        <v>0.22022504967185699</v>
      </c>
      <c r="AQ15" s="21"/>
      <c r="AR15" s="21">
        <v>0.28446523140131402</v>
      </c>
      <c r="AS15" s="21">
        <v>0.31232988793004202</v>
      </c>
      <c r="AT15" s="21"/>
      <c r="AU15" s="21">
        <v>0.32193863318767801</v>
      </c>
      <c r="AV15" s="21">
        <v>0.272325782562853</v>
      </c>
      <c r="AW15" s="21"/>
      <c r="AX15" s="21">
        <v>0.41150616153700298</v>
      </c>
      <c r="AY15" s="21">
        <v>0.25610502308232203</v>
      </c>
      <c r="AZ15" s="21"/>
      <c r="BA15" s="21">
        <v>0.312709024070083</v>
      </c>
      <c r="BB15" s="21">
        <v>0.27686004653150198</v>
      </c>
      <c r="BC15" s="21">
        <v>0.27446408723355498</v>
      </c>
      <c r="BD15" s="21"/>
      <c r="BE15" s="21">
        <v>0.23245639679197599</v>
      </c>
      <c r="BF15" s="21">
        <v>0.35013880752069199</v>
      </c>
      <c r="BG15" s="21">
        <v>0.52123980375335199</v>
      </c>
    </row>
    <row r="16" spans="2:59" x14ac:dyDescent="0.3">
      <c r="B16" s="18" t="s">
        <v>177</v>
      </c>
      <c r="C16" s="21">
        <v>0.44803916169765801</v>
      </c>
      <c r="D16" s="21">
        <v>0.47083426449334898</v>
      </c>
      <c r="E16" s="21">
        <v>0.42605050679905399</v>
      </c>
      <c r="F16" s="21"/>
      <c r="G16" s="21">
        <v>0.445384783995945</v>
      </c>
      <c r="H16" s="21">
        <v>0.45401587367801</v>
      </c>
      <c r="I16" s="21">
        <v>0.47395651510375703</v>
      </c>
      <c r="J16" s="21">
        <v>0.41742051511836598</v>
      </c>
      <c r="K16" s="21"/>
      <c r="L16" s="21">
        <v>0.55421593503251998</v>
      </c>
      <c r="M16" s="21">
        <v>0.44162366279718801</v>
      </c>
      <c r="N16" s="21">
        <v>0.41172616429422099</v>
      </c>
      <c r="O16" s="21">
        <v>0.37109140393978401</v>
      </c>
      <c r="P16" s="21"/>
      <c r="Q16" s="21">
        <v>0.47310348501281702</v>
      </c>
      <c r="R16" s="21">
        <v>0.430567132460136</v>
      </c>
      <c r="S16" s="21">
        <v>0.47252863307753201</v>
      </c>
      <c r="T16" s="21">
        <v>0.44167716598881901</v>
      </c>
      <c r="U16" s="21">
        <v>0.49746293326422197</v>
      </c>
      <c r="V16" s="21">
        <v>0.41823897178068498</v>
      </c>
      <c r="W16" s="21">
        <v>0.44370429786558302</v>
      </c>
      <c r="X16" s="21">
        <v>0.35551084932640398</v>
      </c>
      <c r="Y16" s="21">
        <v>0.45296739281528797</v>
      </c>
      <c r="Z16" s="21"/>
      <c r="AA16" s="21">
        <v>0.14921875744524499</v>
      </c>
      <c r="AB16" s="21">
        <v>0.32336791303636803</v>
      </c>
      <c r="AC16" s="21">
        <v>0.50587997856519695</v>
      </c>
      <c r="AD16" s="21">
        <v>0.291113027295968</v>
      </c>
      <c r="AE16" s="21">
        <v>0.38699681959906002</v>
      </c>
      <c r="AF16" s="21">
        <v>0.384953448911241</v>
      </c>
      <c r="AG16" s="21">
        <v>0.46028663283507198</v>
      </c>
      <c r="AH16" s="21">
        <v>0.400726584913287</v>
      </c>
      <c r="AI16" s="21">
        <v>0.47944490463632999</v>
      </c>
      <c r="AJ16" s="21">
        <v>0.39646443804978998</v>
      </c>
      <c r="AK16" s="21">
        <v>0.52219644750000105</v>
      </c>
      <c r="AL16" s="21">
        <v>0.46264612724453102</v>
      </c>
      <c r="AM16" s="21">
        <v>0.49986153733982902</v>
      </c>
      <c r="AN16" s="21">
        <v>0.55244702553566605</v>
      </c>
      <c r="AO16" s="21">
        <v>0.48838618779009102</v>
      </c>
      <c r="AP16" s="21">
        <v>0.59836180250174498</v>
      </c>
      <c r="AQ16" s="21"/>
      <c r="AR16" s="21">
        <v>0.43330907786183698</v>
      </c>
      <c r="AS16" s="21">
        <v>0.50148326186393599</v>
      </c>
      <c r="AT16" s="21"/>
      <c r="AU16" s="21">
        <v>0.39490963379881699</v>
      </c>
      <c r="AV16" s="21">
        <v>0.47750418034682701</v>
      </c>
      <c r="AW16" s="21"/>
      <c r="AX16" s="21">
        <v>0.30084827392406199</v>
      </c>
      <c r="AY16" s="21">
        <v>0.48696868979962599</v>
      </c>
      <c r="AZ16" s="21"/>
      <c r="BA16" s="21">
        <v>0.48282621191720398</v>
      </c>
      <c r="BB16" s="21">
        <v>0.42542394073022</v>
      </c>
      <c r="BC16" s="21">
        <v>0.425058628590335</v>
      </c>
      <c r="BD16" s="21"/>
      <c r="BE16" s="21">
        <v>0.53906786743813295</v>
      </c>
      <c r="BF16" s="21">
        <v>0.32236190417897298</v>
      </c>
      <c r="BG16" s="21">
        <v>0.17604749948499901</v>
      </c>
    </row>
    <row r="17" spans="2:59" x14ac:dyDescent="0.3">
      <c r="B17" s="18" t="s">
        <v>178</v>
      </c>
      <c r="C17" s="22">
        <v>-0.157553341524619</v>
      </c>
      <c r="D17" s="22">
        <v>-0.188391835996255</v>
      </c>
      <c r="E17" s="22">
        <v>-0.12737816509708699</v>
      </c>
      <c r="F17" s="22"/>
      <c r="G17" s="22">
        <v>-0.17349836071352601</v>
      </c>
      <c r="H17" s="22">
        <v>-0.16394831220064601</v>
      </c>
      <c r="I17" s="22">
        <v>-0.17764453390125401</v>
      </c>
      <c r="J17" s="22">
        <v>-0.11457998764049999</v>
      </c>
      <c r="K17" s="22"/>
      <c r="L17" s="22">
        <v>-0.28637301310797503</v>
      </c>
      <c r="M17" s="22">
        <v>-0.14347423639675899</v>
      </c>
      <c r="N17" s="22">
        <v>-0.101428509262938</v>
      </c>
      <c r="O17" s="22">
        <v>-8.1004805753809694E-2</v>
      </c>
      <c r="P17" s="22"/>
      <c r="Q17" s="22">
        <v>-0.19761818713380899</v>
      </c>
      <c r="R17" s="22">
        <v>-0.16146741571002399</v>
      </c>
      <c r="S17" s="22">
        <v>-0.226326622798597</v>
      </c>
      <c r="T17" s="22">
        <v>-0.17523594365436601</v>
      </c>
      <c r="U17" s="22">
        <v>-0.205819137958003</v>
      </c>
      <c r="V17" s="22">
        <v>-7.7823339762657096E-2</v>
      </c>
      <c r="W17" s="22">
        <v>-0.16015127471129501</v>
      </c>
      <c r="X17" s="22">
        <v>1.9102115063116001E-2</v>
      </c>
      <c r="Y17" s="22">
        <v>-0.129579212282565</v>
      </c>
      <c r="Z17" s="22"/>
      <c r="AA17" s="22">
        <v>0.19076023498302</v>
      </c>
      <c r="AB17" s="22">
        <v>-4.30509527583667E-4</v>
      </c>
      <c r="AC17" s="22">
        <v>-0.28890796373368999</v>
      </c>
      <c r="AD17" s="22">
        <v>7.6172937907392393E-2</v>
      </c>
      <c r="AE17" s="22">
        <v>-8.6191945326807198E-2</v>
      </c>
      <c r="AF17" s="22">
        <v>-6.2609079708665E-2</v>
      </c>
      <c r="AG17" s="22">
        <v>-0.186267330672891</v>
      </c>
      <c r="AH17" s="22">
        <v>-5.0533381968382203E-2</v>
      </c>
      <c r="AI17" s="22">
        <v>-0.26625859175098299</v>
      </c>
      <c r="AJ17" s="22">
        <v>-8.82201941253173E-2</v>
      </c>
      <c r="AK17" s="22">
        <v>-0.253336791328303</v>
      </c>
      <c r="AL17" s="22">
        <v>-0.103210829029714</v>
      </c>
      <c r="AM17" s="22">
        <v>-0.232160128609599</v>
      </c>
      <c r="AN17" s="22">
        <v>-0.296632100940734</v>
      </c>
      <c r="AO17" s="22">
        <v>-0.188885017744677</v>
      </c>
      <c r="AP17" s="22">
        <v>-0.37813675282988701</v>
      </c>
      <c r="AQ17" s="22"/>
      <c r="AR17" s="22">
        <v>-0.14884384646052301</v>
      </c>
      <c r="AS17" s="22">
        <v>-0.189153373933894</v>
      </c>
      <c r="AT17" s="22"/>
      <c r="AU17" s="22">
        <v>-7.29710006111393E-2</v>
      </c>
      <c r="AV17" s="22">
        <v>-0.20517839778397401</v>
      </c>
      <c r="AW17" s="22"/>
      <c r="AX17" s="22">
        <v>0.110657887612941</v>
      </c>
      <c r="AY17" s="22">
        <v>-0.23086366671730399</v>
      </c>
      <c r="AZ17" s="22"/>
      <c r="BA17" s="22">
        <v>-0.17011718784712099</v>
      </c>
      <c r="BB17" s="22">
        <v>-0.14856389419871699</v>
      </c>
      <c r="BC17" s="22">
        <v>-0.15059454135677999</v>
      </c>
      <c r="BD17" s="22"/>
      <c r="BE17" s="22">
        <v>-0.30661147064615701</v>
      </c>
      <c r="BF17" s="22">
        <v>2.77769033417191E-2</v>
      </c>
      <c r="BG17" s="22">
        <v>0.34519230426835301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0.18111821930393299</v>
      </c>
      <c r="D9" s="17">
        <v>0.16733014623367101</v>
      </c>
      <c r="E9" s="17">
        <v>0.194459354517593</v>
      </c>
      <c r="F9" s="17"/>
      <c r="G9" s="17">
        <v>0.131891631498192</v>
      </c>
      <c r="H9" s="17">
        <v>0.181071044858688</v>
      </c>
      <c r="I9" s="17">
        <v>0.18506685992262301</v>
      </c>
      <c r="J9" s="17">
        <v>0.22491469401841099</v>
      </c>
      <c r="K9" s="17"/>
      <c r="L9" s="17">
        <v>0.200396061242478</v>
      </c>
      <c r="M9" s="17">
        <v>0.19307230797988401</v>
      </c>
      <c r="N9" s="17">
        <v>0.158497461306878</v>
      </c>
      <c r="O9" s="17">
        <v>0.16819686512456</v>
      </c>
      <c r="P9" s="17"/>
      <c r="Q9" s="17">
        <v>0.18878286358568799</v>
      </c>
      <c r="R9" s="17">
        <v>0.17601006269740399</v>
      </c>
      <c r="S9" s="17">
        <v>0.156703808366536</v>
      </c>
      <c r="T9" s="17">
        <v>0.177241311545004</v>
      </c>
      <c r="U9" s="17">
        <v>0.17491844937294501</v>
      </c>
      <c r="V9" s="17">
        <v>0.19229280665409701</v>
      </c>
      <c r="W9" s="17">
        <v>0.17051868900196501</v>
      </c>
      <c r="X9" s="17">
        <v>0.16640325417236501</v>
      </c>
      <c r="Y9" s="17">
        <v>0.20957248753588001</v>
      </c>
      <c r="Z9" s="17"/>
      <c r="AA9" s="17">
        <v>0.20688993994932101</v>
      </c>
      <c r="AB9" s="17">
        <v>0.31835842139885001</v>
      </c>
      <c r="AC9" s="17">
        <v>0.17993722089497199</v>
      </c>
      <c r="AD9" s="17">
        <v>0.218511270241732</v>
      </c>
      <c r="AE9" s="17">
        <v>0.15222559917272799</v>
      </c>
      <c r="AF9" s="17">
        <v>0.17857779344248501</v>
      </c>
      <c r="AG9" s="17">
        <v>0.171854515767285</v>
      </c>
      <c r="AH9" s="17">
        <v>0.19807097356082001</v>
      </c>
      <c r="AI9" s="17">
        <v>0.20606024848466101</v>
      </c>
      <c r="AJ9" s="17">
        <v>8.9298762739305204E-2</v>
      </c>
      <c r="AK9" s="17">
        <v>0.157720649349714</v>
      </c>
      <c r="AL9" s="17">
        <v>0.22374911623855301</v>
      </c>
      <c r="AM9" s="17">
        <v>0.23521129300778101</v>
      </c>
      <c r="AN9" s="17">
        <v>0.13369040512969499</v>
      </c>
      <c r="AO9" s="17">
        <v>0.18473858596775</v>
      </c>
      <c r="AP9" s="17">
        <v>0.16876620310778201</v>
      </c>
      <c r="AQ9" s="17"/>
      <c r="AR9" s="17">
        <v>0.18642973812758801</v>
      </c>
      <c r="AS9" s="17">
        <v>0.16184681886857499</v>
      </c>
      <c r="AT9" s="17"/>
      <c r="AU9" s="17">
        <v>0.173907895616318</v>
      </c>
      <c r="AV9" s="17">
        <v>0.18131981235160899</v>
      </c>
      <c r="AW9" s="17"/>
      <c r="AX9" s="17">
        <v>0.21687489742254801</v>
      </c>
      <c r="AY9" s="17">
        <v>0.17099476381149201</v>
      </c>
      <c r="AZ9" s="17"/>
      <c r="BA9" s="17">
        <v>0.174790458213607</v>
      </c>
      <c r="BB9" s="17">
        <v>0.17879768225828899</v>
      </c>
      <c r="BC9" s="17">
        <v>0.19579942480180301</v>
      </c>
      <c r="BD9" s="17"/>
      <c r="BE9" s="17">
        <v>0.15948462614469</v>
      </c>
      <c r="BF9" s="17">
        <v>0.18451048863825201</v>
      </c>
      <c r="BG9" s="17">
        <v>0.31997285847787099</v>
      </c>
    </row>
    <row r="10" spans="2:59" x14ac:dyDescent="0.3">
      <c r="B10" s="18" t="s">
        <v>172</v>
      </c>
      <c r="C10" s="17">
        <v>0.41706214513698803</v>
      </c>
      <c r="D10" s="17">
        <v>0.38252093710452101</v>
      </c>
      <c r="E10" s="17">
        <v>0.45031972460290398</v>
      </c>
      <c r="F10" s="17"/>
      <c r="G10" s="17">
        <v>0.40245789103859902</v>
      </c>
      <c r="H10" s="17">
        <v>0.415943066980765</v>
      </c>
      <c r="I10" s="17">
        <v>0.40768685220122403</v>
      </c>
      <c r="J10" s="17">
        <v>0.44310922388370799</v>
      </c>
      <c r="K10" s="17"/>
      <c r="L10" s="17">
        <v>0.40507667045434198</v>
      </c>
      <c r="M10" s="17">
        <v>0.40305253690208198</v>
      </c>
      <c r="N10" s="17">
        <v>0.413416569550209</v>
      </c>
      <c r="O10" s="17">
        <v>0.44856669099935398</v>
      </c>
      <c r="P10" s="17"/>
      <c r="Q10" s="17">
        <v>0.368658033995583</v>
      </c>
      <c r="R10" s="17">
        <v>0.47475411276145402</v>
      </c>
      <c r="S10" s="17">
        <v>0.40539860809948502</v>
      </c>
      <c r="T10" s="17">
        <v>0.380463986071088</v>
      </c>
      <c r="U10" s="17">
        <v>0.45046919812776198</v>
      </c>
      <c r="V10" s="17">
        <v>0.44334054630793501</v>
      </c>
      <c r="W10" s="17">
        <v>0.39370749469515698</v>
      </c>
      <c r="X10" s="17">
        <v>0.46713231231700397</v>
      </c>
      <c r="Y10" s="17">
        <v>0.40074523041688298</v>
      </c>
      <c r="Z10" s="17"/>
      <c r="AA10" s="17">
        <v>0.28270488017885398</v>
      </c>
      <c r="AB10" s="17">
        <v>0.49127861193677602</v>
      </c>
      <c r="AC10" s="17">
        <v>0.39051850990555897</v>
      </c>
      <c r="AD10" s="17">
        <v>0.47560031634403899</v>
      </c>
      <c r="AE10" s="17">
        <v>0.41213210513548798</v>
      </c>
      <c r="AF10" s="17">
        <v>0.44318561649557198</v>
      </c>
      <c r="AG10" s="17">
        <v>0.45085286312010198</v>
      </c>
      <c r="AH10" s="17">
        <v>0.38688306577537501</v>
      </c>
      <c r="AI10" s="17">
        <v>0.39380422036505203</v>
      </c>
      <c r="AJ10" s="17">
        <v>0.44780074336563003</v>
      </c>
      <c r="AK10" s="17">
        <v>0.40408236442812701</v>
      </c>
      <c r="AL10" s="17">
        <v>0.40964443970925002</v>
      </c>
      <c r="AM10" s="17">
        <v>0.349796725063373</v>
      </c>
      <c r="AN10" s="17">
        <v>0.50549362576315304</v>
      </c>
      <c r="AO10" s="17">
        <v>0.39321422325784999</v>
      </c>
      <c r="AP10" s="17">
        <v>0.38083126741315698</v>
      </c>
      <c r="AQ10" s="17"/>
      <c r="AR10" s="17">
        <v>0.425958059060629</v>
      </c>
      <c r="AS10" s="17">
        <v>0.38478574263278198</v>
      </c>
      <c r="AT10" s="17"/>
      <c r="AU10" s="17">
        <v>0.43630790924912799</v>
      </c>
      <c r="AV10" s="17">
        <v>0.40973371223005101</v>
      </c>
      <c r="AW10" s="17"/>
      <c r="AX10" s="17">
        <v>0.445126285115995</v>
      </c>
      <c r="AY10" s="17">
        <v>0.40859712649990898</v>
      </c>
      <c r="AZ10" s="17"/>
      <c r="BA10" s="17">
        <v>0.423996689450298</v>
      </c>
      <c r="BB10" s="17">
        <v>0.40292941431772</v>
      </c>
      <c r="BC10" s="17">
        <v>0.42818895553806602</v>
      </c>
      <c r="BD10" s="17"/>
      <c r="BE10" s="17">
        <v>0.383407785750491</v>
      </c>
      <c r="BF10" s="17">
        <v>0.48578834540742599</v>
      </c>
      <c r="BG10" s="17">
        <v>0.45521860296100197</v>
      </c>
    </row>
    <row r="11" spans="2:59" x14ac:dyDescent="0.3">
      <c r="B11" s="18" t="s">
        <v>173</v>
      </c>
      <c r="C11" s="17">
        <v>0.24774240004194401</v>
      </c>
      <c r="D11" s="17">
        <v>0.291867083009548</v>
      </c>
      <c r="E11" s="17">
        <v>0.204721554737716</v>
      </c>
      <c r="F11" s="17"/>
      <c r="G11" s="17">
        <v>0.26874365537172501</v>
      </c>
      <c r="H11" s="17">
        <v>0.24463403738297801</v>
      </c>
      <c r="I11" s="17">
        <v>0.24676921424431</v>
      </c>
      <c r="J11" s="17">
        <v>0.232918129567487</v>
      </c>
      <c r="K11" s="17"/>
      <c r="L11" s="17">
        <v>0.22709655536009701</v>
      </c>
      <c r="M11" s="17">
        <v>0.24161208513587601</v>
      </c>
      <c r="N11" s="17">
        <v>0.26939063423321602</v>
      </c>
      <c r="O11" s="17">
        <v>0.25580692619323597</v>
      </c>
      <c r="P11" s="17"/>
      <c r="Q11" s="17">
        <v>0.247996139874188</v>
      </c>
      <c r="R11" s="17">
        <v>0.21331009370285001</v>
      </c>
      <c r="S11" s="17">
        <v>0.29210161421309599</v>
      </c>
      <c r="T11" s="17">
        <v>0.30049609539414901</v>
      </c>
      <c r="U11" s="17">
        <v>0.23734768513528301</v>
      </c>
      <c r="V11" s="17">
        <v>0.226899914690428</v>
      </c>
      <c r="W11" s="17">
        <v>0.28774081861876699</v>
      </c>
      <c r="X11" s="17">
        <v>0.16478743755487901</v>
      </c>
      <c r="Y11" s="17">
        <v>0.23541568558655901</v>
      </c>
      <c r="Z11" s="17"/>
      <c r="AA11" s="17">
        <v>0.29008219213700398</v>
      </c>
      <c r="AB11" s="17">
        <v>0.15409014093858001</v>
      </c>
      <c r="AC11" s="17">
        <v>0.34996981217455397</v>
      </c>
      <c r="AD11" s="17">
        <v>0.23819609608435599</v>
      </c>
      <c r="AE11" s="17">
        <v>0.24083449880027899</v>
      </c>
      <c r="AF11" s="17">
        <v>0.232767240751106</v>
      </c>
      <c r="AG11" s="17">
        <v>0.25430497796106899</v>
      </c>
      <c r="AH11" s="17">
        <v>0.24339919604954799</v>
      </c>
      <c r="AI11" s="17">
        <v>0.26101468243585202</v>
      </c>
      <c r="AJ11" s="17">
        <v>0.22800012226203101</v>
      </c>
      <c r="AK11" s="17">
        <v>0.25698367852722198</v>
      </c>
      <c r="AL11" s="17">
        <v>0.25008709480146801</v>
      </c>
      <c r="AM11" s="17">
        <v>0.25925044244419299</v>
      </c>
      <c r="AN11" s="17">
        <v>0.22509864475719499</v>
      </c>
      <c r="AO11" s="17">
        <v>0.19927048936618599</v>
      </c>
      <c r="AP11" s="17">
        <v>0.26798386619165698</v>
      </c>
      <c r="AQ11" s="17"/>
      <c r="AR11" s="17">
        <v>0.24626944281280699</v>
      </c>
      <c r="AS11" s="17">
        <v>0.25308662445858898</v>
      </c>
      <c r="AT11" s="17"/>
      <c r="AU11" s="17">
        <v>0.22315246044343801</v>
      </c>
      <c r="AV11" s="17">
        <v>0.26077196942648501</v>
      </c>
      <c r="AW11" s="17"/>
      <c r="AX11" s="17">
        <v>0.20366107490945801</v>
      </c>
      <c r="AY11" s="17">
        <v>0.26067691523540798</v>
      </c>
      <c r="AZ11" s="17"/>
      <c r="BA11" s="17">
        <v>0.21439358578869</v>
      </c>
      <c r="BB11" s="17">
        <v>0.29539234869889303</v>
      </c>
      <c r="BC11" s="17">
        <v>0.22738875800257799</v>
      </c>
      <c r="BD11" s="17"/>
      <c r="BE11" s="17">
        <v>0.27131690658880703</v>
      </c>
      <c r="BF11" s="17">
        <v>0.22534763616477299</v>
      </c>
      <c r="BG11" s="17">
        <v>0.14884261486580999</v>
      </c>
    </row>
    <row r="12" spans="2:59" x14ac:dyDescent="0.3">
      <c r="B12" s="18" t="s">
        <v>174</v>
      </c>
      <c r="C12" s="17">
        <v>9.5504892416044096E-2</v>
      </c>
      <c r="D12" s="17">
        <v>8.9540919899561103E-2</v>
      </c>
      <c r="E12" s="17">
        <v>0.10183529758181201</v>
      </c>
      <c r="F12" s="17"/>
      <c r="G12" s="17">
        <v>0.110136066986796</v>
      </c>
      <c r="H12" s="17">
        <v>0.108921089699875</v>
      </c>
      <c r="I12" s="17">
        <v>0.10531707738381201</v>
      </c>
      <c r="J12" s="17">
        <v>5.6409355612202498E-2</v>
      </c>
      <c r="K12" s="17"/>
      <c r="L12" s="17">
        <v>0.12524388780220799</v>
      </c>
      <c r="M12" s="17">
        <v>0.10524351463914899</v>
      </c>
      <c r="N12" s="17">
        <v>8.2537192840142506E-2</v>
      </c>
      <c r="O12" s="17">
        <v>6.4940150933802093E-2</v>
      </c>
      <c r="P12" s="17"/>
      <c r="Q12" s="17">
        <v>0.123635885587374</v>
      </c>
      <c r="R12" s="17">
        <v>8.0863631691206597E-2</v>
      </c>
      <c r="S12" s="17">
        <v>8.9952743425090506E-2</v>
      </c>
      <c r="T12" s="17">
        <v>8.2815888505147095E-2</v>
      </c>
      <c r="U12" s="17">
        <v>9.7070560850708296E-2</v>
      </c>
      <c r="V12" s="17">
        <v>8.4340979883123501E-2</v>
      </c>
      <c r="W12" s="17">
        <v>7.6566455265103806E-2</v>
      </c>
      <c r="X12" s="17">
        <v>0.14122032009388999</v>
      </c>
      <c r="Y12" s="17">
        <v>9.8509577552719205E-2</v>
      </c>
      <c r="Z12" s="17"/>
      <c r="AA12" s="17">
        <v>0</v>
      </c>
      <c r="AB12" s="17">
        <v>3.62728257257936E-2</v>
      </c>
      <c r="AC12" s="17">
        <v>3.9651787246101598E-2</v>
      </c>
      <c r="AD12" s="17">
        <v>5.53583870781112E-2</v>
      </c>
      <c r="AE12" s="17">
        <v>0.15178632606574399</v>
      </c>
      <c r="AF12" s="17">
        <v>6.1913282582404403E-2</v>
      </c>
      <c r="AG12" s="17">
        <v>8.7389029891192196E-2</v>
      </c>
      <c r="AH12" s="17">
        <v>0.113134401631461</v>
      </c>
      <c r="AI12" s="17">
        <v>8.9329107034338398E-2</v>
      </c>
      <c r="AJ12" s="17">
        <v>0.105428641665519</v>
      </c>
      <c r="AK12" s="17">
        <v>0.11705100782977999</v>
      </c>
      <c r="AL12" s="17">
        <v>5.7402901260848398E-2</v>
      </c>
      <c r="AM12" s="17">
        <v>9.8934571661224005E-2</v>
      </c>
      <c r="AN12" s="17">
        <v>7.9242867367628103E-2</v>
      </c>
      <c r="AO12" s="17">
        <v>0.152642645606309</v>
      </c>
      <c r="AP12" s="17">
        <v>0.13527720962752901</v>
      </c>
      <c r="AQ12" s="17"/>
      <c r="AR12" s="17">
        <v>8.4000619729192399E-2</v>
      </c>
      <c r="AS12" s="17">
        <v>0.13724501478528101</v>
      </c>
      <c r="AT12" s="17"/>
      <c r="AU12" s="17">
        <v>0.11224081941302599</v>
      </c>
      <c r="AV12" s="17">
        <v>8.7426205711473901E-2</v>
      </c>
      <c r="AW12" s="17"/>
      <c r="AX12" s="17">
        <v>6.5797286497687096E-2</v>
      </c>
      <c r="AY12" s="17">
        <v>0.10326317022374</v>
      </c>
      <c r="AZ12" s="17"/>
      <c r="BA12" s="17">
        <v>0.123660127377459</v>
      </c>
      <c r="BB12" s="17">
        <v>6.8568332519449604E-2</v>
      </c>
      <c r="BC12" s="17">
        <v>9.0994450150745906E-2</v>
      </c>
      <c r="BD12" s="17"/>
      <c r="BE12" s="17">
        <v>0.11993153589795399</v>
      </c>
      <c r="BF12" s="17">
        <v>6.0640156813068703E-2</v>
      </c>
      <c r="BG12" s="17">
        <v>2.5715568496451E-2</v>
      </c>
    </row>
    <row r="13" spans="2:59" x14ac:dyDescent="0.3">
      <c r="B13" s="18" t="s">
        <v>175</v>
      </c>
      <c r="C13" s="17">
        <v>2.8072026538523798E-2</v>
      </c>
      <c r="D13" s="17">
        <v>3.4290112842137198E-2</v>
      </c>
      <c r="E13" s="17">
        <v>2.1982151377468999E-2</v>
      </c>
      <c r="F13" s="17"/>
      <c r="G13" s="17">
        <v>4.3223884165542098E-2</v>
      </c>
      <c r="H13" s="17">
        <v>1.54406676620452E-2</v>
      </c>
      <c r="I13" s="17">
        <v>3.4564444735371597E-2</v>
      </c>
      <c r="J13" s="17">
        <v>1.9758981006006902E-2</v>
      </c>
      <c r="K13" s="17"/>
      <c r="L13" s="17">
        <v>2.3379845372374902E-2</v>
      </c>
      <c r="M13" s="17">
        <v>3.50812113826693E-2</v>
      </c>
      <c r="N13" s="17">
        <v>3.4428689296795802E-2</v>
      </c>
      <c r="O13" s="17">
        <v>2.0316944793207E-2</v>
      </c>
      <c r="P13" s="17"/>
      <c r="Q13" s="17">
        <v>4.3559741500629599E-2</v>
      </c>
      <c r="R13" s="17">
        <v>2.4655375016555601E-2</v>
      </c>
      <c r="S13" s="17">
        <v>2.6940056204859401E-2</v>
      </c>
      <c r="T13" s="17">
        <v>2.1290760826814002E-2</v>
      </c>
      <c r="U13" s="17">
        <v>7.6424872879892703E-3</v>
      </c>
      <c r="V13" s="17">
        <v>1.7615899527240401E-2</v>
      </c>
      <c r="W13" s="17">
        <v>3.5325441036409097E-2</v>
      </c>
      <c r="X13" s="17">
        <v>4.2728015735929999E-2</v>
      </c>
      <c r="Y13" s="17">
        <v>3.0855153747719698E-2</v>
      </c>
      <c r="Z13" s="17"/>
      <c r="AA13" s="17">
        <v>0</v>
      </c>
      <c r="AB13" s="17">
        <v>0</v>
      </c>
      <c r="AC13" s="17">
        <v>2.4126717186473499E-2</v>
      </c>
      <c r="AD13" s="17">
        <v>0</v>
      </c>
      <c r="AE13" s="17">
        <v>2.7873102016318999E-2</v>
      </c>
      <c r="AF13" s="17">
        <v>3.4814385412593803E-2</v>
      </c>
      <c r="AG13" s="17">
        <v>1.1322506350606399E-2</v>
      </c>
      <c r="AH13" s="17">
        <v>6.5761349664011804E-3</v>
      </c>
      <c r="AI13" s="17">
        <v>3.4812099332775501E-2</v>
      </c>
      <c r="AJ13" s="17">
        <v>5.0422067741951501E-2</v>
      </c>
      <c r="AK13" s="17">
        <v>3.7200595113998099E-2</v>
      </c>
      <c r="AL13" s="17">
        <v>3.0009265773525799E-2</v>
      </c>
      <c r="AM13" s="17">
        <v>3.5780111714100303E-2</v>
      </c>
      <c r="AN13" s="17">
        <v>4.4746294589140097E-2</v>
      </c>
      <c r="AO13" s="17">
        <v>4.5616148196438701E-2</v>
      </c>
      <c r="AP13" s="17">
        <v>4.4991745965466498E-2</v>
      </c>
      <c r="AQ13" s="17"/>
      <c r="AR13" s="17">
        <v>2.6006346096723299E-2</v>
      </c>
      <c r="AS13" s="17">
        <v>3.5566785813052802E-2</v>
      </c>
      <c r="AT13" s="17"/>
      <c r="AU13" s="17">
        <v>2.7721317208492899E-2</v>
      </c>
      <c r="AV13" s="17">
        <v>2.88389663442979E-2</v>
      </c>
      <c r="AW13" s="17"/>
      <c r="AX13" s="17">
        <v>1.1550598861670499E-2</v>
      </c>
      <c r="AY13" s="17">
        <v>3.2546489361555603E-2</v>
      </c>
      <c r="AZ13" s="17"/>
      <c r="BA13" s="17">
        <v>4.1094857543556899E-2</v>
      </c>
      <c r="BB13" s="17">
        <v>1.9249924515183099E-2</v>
      </c>
      <c r="BC13" s="17">
        <v>2.0049915227836401E-2</v>
      </c>
      <c r="BD13" s="17"/>
      <c r="BE13" s="17">
        <v>4.19718244025164E-2</v>
      </c>
      <c r="BF13" s="17">
        <v>4.0795681304343304E-3</v>
      </c>
      <c r="BG13" s="17">
        <v>0</v>
      </c>
    </row>
    <row r="14" spans="2:59" x14ac:dyDescent="0.3">
      <c r="B14" s="18" t="s">
        <v>83</v>
      </c>
      <c r="C14" s="17">
        <v>3.05003165625676E-2</v>
      </c>
      <c r="D14" s="17">
        <v>3.44508009105619E-2</v>
      </c>
      <c r="E14" s="17">
        <v>2.6681917182505701E-2</v>
      </c>
      <c r="F14" s="17"/>
      <c r="G14" s="17">
        <v>4.3546870939144403E-2</v>
      </c>
      <c r="H14" s="17">
        <v>3.3990093415648202E-2</v>
      </c>
      <c r="I14" s="17">
        <v>2.0595551512659301E-2</v>
      </c>
      <c r="J14" s="17">
        <v>2.2889615912184001E-2</v>
      </c>
      <c r="K14" s="17"/>
      <c r="L14" s="17">
        <v>1.8806979768501299E-2</v>
      </c>
      <c r="M14" s="17">
        <v>2.19383439603398E-2</v>
      </c>
      <c r="N14" s="17">
        <v>4.1729452772758698E-2</v>
      </c>
      <c r="O14" s="17">
        <v>4.2172421955840603E-2</v>
      </c>
      <c r="P14" s="17"/>
      <c r="Q14" s="17">
        <v>2.73673354565367E-2</v>
      </c>
      <c r="R14" s="17">
        <v>3.0406724130530902E-2</v>
      </c>
      <c r="S14" s="17">
        <v>2.8903169690931999E-2</v>
      </c>
      <c r="T14" s="17">
        <v>3.7691957657797398E-2</v>
      </c>
      <c r="U14" s="17">
        <v>3.2551619225312703E-2</v>
      </c>
      <c r="V14" s="17">
        <v>3.55098529371752E-2</v>
      </c>
      <c r="W14" s="17">
        <v>3.6141101382597803E-2</v>
      </c>
      <c r="X14" s="17">
        <v>1.77286601259313E-2</v>
      </c>
      <c r="Y14" s="17">
        <v>2.4901865160239199E-2</v>
      </c>
      <c r="Z14" s="17"/>
      <c r="AA14" s="17">
        <v>0.22032298773482101</v>
      </c>
      <c r="AB14" s="17">
        <v>0</v>
      </c>
      <c r="AC14" s="17">
        <v>1.57959525923408E-2</v>
      </c>
      <c r="AD14" s="17">
        <v>1.2333930251761899E-2</v>
      </c>
      <c r="AE14" s="17">
        <v>1.5148368809442E-2</v>
      </c>
      <c r="AF14" s="17">
        <v>4.8741681315839197E-2</v>
      </c>
      <c r="AG14" s="17">
        <v>2.4276106909745E-2</v>
      </c>
      <c r="AH14" s="17">
        <v>5.1936228016394699E-2</v>
      </c>
      <c r="AI14" s="17">
        <v>1.49796423473202E-2</v>
      </c>
      <c r="AJ14" s="17">
        <v>7.9049662225563505E-2</v>
      </c>
      <c r="AK14" s="17">
        <v>2.6961704751158298E-2</v>
      </c>
      <c r="AL14" s="17">
        <v>2.9107182216355099E-2</v>
      </c>
      <c r="AM14" s="17">
        <v>2.1026856109328401E-2</v>
      </c>
      <c r="AN14" s="17">
        <v>1.1728162393188E-2</v>
      </c>
      <c r="AO14" s="17">
        <v>2.4517907605465999E-2</v>
      </c>
      <c r="AP14" s="17">
        <v>2.14970769440926E-3</v>
      </c>
      <c r="AQ14" s="17"/>
      <c r="AR14" s="17">
        <v>3.1335794173060698E-2</v>
      </c>
      <c r="AS14" s="17">
        <v>2.7469013441719901E-2</v>
      </c>
      <c r="AT14" s="17"/>
      <c r="AU14" s="17">
        <v>2.66695980695968E-2</v>
      </c>
      <c r="AV14" s="17">
        <v>3.1909333936083299E-2</v>
      </c>
      <c r="AW14" s="17"/>
      <c r="AX14" s="17">
        <v>5.6989857192641297E-2</v>
      </c>
      <c r="AY14" s="17">
        <v>2.3921534867895399E-2</v>
      </c>
      <c r="AZ14" s="17"/>
      <c r="BA14" s="17">
        <v>2.2064281626389699E-2</v>
      </c>
      <c r="BB14" s="17">
        <v>3.5062297690465503E-2</v>
      </c>
      <c r="BC14" s="17">
        <v>3.7578496278971099E-2</v>
      </c>
      <c r="BD14" s="17"/>
      <c r="BE14" s="17">
        <v>2.38873212155425E-2</v>
      </c>
      <c r="BF14" s="17">
        <v>3.9633804846046901E-2</v>
      </c>
      <c r="BG14" s="17">
        <v>5.0250355198865899E-2</v>
      </c>
    </row>
    <row r="15" spans="2:59" x14ac:dyDescent="0.3">
      <c r="B15" s="18" t="s">
        <v>176</v>
      </c>
      <c r="C15" s="21">
        <v>0.59818036444092104</v>
      </c>
      <c r="D15" s="21">
        <v>0.54985108333819199</v>
      </c>
      <c r="E15" s="21">
        <v>0.64477907912049703</v>
      </c>
      <c r="F15" s="21"/>
      <c r="G15" s="21">
        <v>0.53434952253679202</v>
      </c>
      <c r="H15" s="21">
        <v>0.59701411183945297</v>
      </c>
      <c r="I15" s="21">
        <v>0.59275371212384698</v>
      </c>
      <c r="J15" s="21">
        <v>0.66802391790211901</v>
      </c>
      <c r="K15" s="21"/>
      <c r="L15" s="21">
        <v>0.60547273169682003</v>
      </c>
      <c r="M15" s="21">
        <v>0.59612484488196504</v>
      </c>
      <c r="N15" s="21">
        <v>0.57191403085708703</v>
      </c>
      <c r="O15" s="21">
        <v>0.61676355612391398</v>
      </c>
      <c r="P15" s="21"/>
      <c r="Q15" s="21">
        <v>0.55744089758127102</v>
      </c>
      <c r="R15" s="21">
        <v>0.65076417545885701</v>
      </c>
      <c r="S15" s="21">
        <v>0.56210241646602199</v>
      </c>
      <c r="T15" s="21">
        <v>0.557705297616092</v>
      </c>
      <c r="U15" s="21">
        <v>0.62538764750070697</v>
      </c>
      <c r="V15" s="21">
        <v>0.63563335296203305</v>
      </c>
      <c r="W15" s="21">
        <v>0.56422618369712196</v>
      </c>
      <c r="X15" s="21">
        <v>0.63353556648936904</v>
      </c>
      <c r="Y15" s="21">
        <v>0.61031771795276302</v>
      </c>
      <c r="Z15" s="21"/>
      <c r="AA15" s="21">
        <v>0.48959482012817501</v>
      </c>
      <c r="AB15" s="21">
        <v>0.80963703333562598</v>
      </c>
      <c r="AC15" s="21">
        <v>0.57045573080053003</v>
      </c>
      <c r="AD15" s="21">
        <v>0.69411158658577099</v>
      </c>
      <c r="AE15" s="21">
        <v>0.56435770430821597</v>
      </c>
      <c r="AF15" s="21">
        <v>0.62176340993805701</v>
      </c>
      <c r="AG15" s="21">
        <v>0.62270737888738703</v>
      </c>
      <c r="AH15" s="21">
        <v>0.58495403933619505</v>
      </c>
      <c r="AI15" s="21">
        <v>0.59986446884971301</v>
      </c>
      <c r="AJ15" s="21">
        <v>0.53709950610493595</v>
      </c>
      <c r="AK15" s="21">
        <v>0.56180301377784103</v>
      </c>
      <c r="AL15" s="21">
        <v>0.633393555947802</v>
      </c>
      <c r="AM15" s="21">
        <v>0.58500801807115399</v>
      </c>
      <c r="AN15" s="21">
        <v>0.63918403089284803</v>
      </c>
      <c r="AO15" s="21">
        <v>0.57795280922559999</v>
      </c>
      <c r="AP15" s="21">
        <v>0.54959747052093899</v>
      </c>
      <c r="AQ15" s="21"/>
      <c r="AR15" s="21">
        <v>0.61238779718821701</v>
      </c>
      <c r="AS15" s="21">
        <v>0.54663256150135697</v>
      </c>
      <c r="AT15" s="21"/>
      <c r="AU15" s="21">
        <v>0.61021580486544602</v>
      </c>
      <c r="AV15" s="21">
        <v>0.59105352458166005</v>
      </c>
      <c r="AW15" s="21"/>
      <c r="AX15" s="21">
        <v>0.66200118253854301</v>
      </c>
      <c r="AY15" s="21">
        <v>0.57959189031140101</v>
      </c>
      <c r="AZ15" s="21"/>
      <c r="BA15" s="21">
        <v>0.59878714766390495</v>
      </c>
      <c r="BB15" s="21">
        <v>0.58172709657600896</v>
      </c>
      <c r="BC15" s="21">
        <v>0.62398838033986903</v>
      </c>
      <c r="BD15" s="21"/>
      <c r="BE15" s="21">
        <v>0.54289241189518</v>
      </c>
      <c r="BF15" s="21">
        <v>0.67029883404567703</v>
      </c>
      <c r="BG15" s="21">
        <v>0.77519146143887296</v>
      </c>
    </row>
    <row r="16" spans="2:59" x14ac:dyDescent="0.3">
      <c r="B16" s="18" t="s">
        <v>177</v>
      </c>
      <c r="C16" s="21">
        <v>0.123576918954568</v>
      </c>
      <c r="D16" s="21">
        <v>0.123831032741698</v>
      </c>
      <c r="E16" s="21">
        <v>0.123817448959281</v>
      </c>
      <c r="F16" s="21"/>
      <c r="G16" s="21">
        <v>0.153359951152338</v>
      </c>
      <c r="H16" s="21">
        <v>0.124361757361921</v>
      </c>
      <c r="I16" s="21">
        <v>0.139881522119184</v>
      </c>
      <c r="J16" s="21">
        <v>7.6168336618209403E-2</v>
      </c>
      <c r="K16" s="21"/>
      <c r="L16" s="21">
        <v>0.148623733174582</v>
      </c>
      <c r="M16" s="21">
        <v>0.140324726021819</v>
      </c>
      <c r="N16" s="21">
        <v>0.116965882136938</v>
      </c>
      <c r="O16" s="21">
        <v>8.5257095727009194E-2</v>
      </c>
      <c r="P16" s="21"/>
      <c r="Q16" s="21">
        <v>0.16719562708800401</v>
      </c>
      <c r="R16" s="21">
        <v>0.105519006707762</v>
      </c>
      <c r="S16" s="21">
        <v>0.11689279962995</v>
      </c>
      <c r="T16" s="21">
        <v>0.104106649331961</v>
      </c>
      <c r="U16" s="21">
        <v>0.104713048138698</v>
      </c>
      <c r="V16" s="21">
        <v>0.10195687941036401</v>
      </c>
      <c r="W16" s="21">
        <v>0.111891896301513</v>
      </c>
      <c r="X16" s="21">
        <v>0.18394833582982001</v>
      </c>
      <c r="Y16" s="21">
        <v>0.12936473130043899</v>
      </c>
      <c r="Z16" s="21"/>
      <c r="AA16" s="21">
        <v>0</v>
      </c>
      <c r="AB16" s="21">
        <v>3.62728257257936E-2</v>
      </c>
      <c r="AC16" s="21">
        <v>6.3778504432575003E-2</v>
      </c>
      <c r="AD16" s="21">
        <v>5.53583870781112E-2</v>
      </c>
      <c r="AE16" s="21">
        <v>0.17965942808206301</v>
      </c>
      <c r="AF16" s="21">
        <v>9.6727667994998198E-2</v>
      </c>
      <c r="AG16" s="21">
        <v>9.8711536241798598E-2</v>
      </c>
      <c r="AH16" s="21">
        <v>0.119710536597862</v>
      </c>
      <c r="AI16" s="21">
        <v>0.124141206367114</v>
      </c>
      <c r="AJ16" s="21">
        <v>0.15585070940747001</v>
      </c>
      <c r="AK16" s="21">
        <v>0.15425160294377899</v>
      </c>
      <c r="AL16" s="21">
        <v>8.74121670343741E-2</v>
      </c>
      <c r="AM16" s="21">
        <v>0.134714683375324</v>
      </c>
      <c r="AN16" s="21">
        <v>0.123989161956768</v>
      </c>
      <c r="AO16" s="21">
        <v>0.198258793802748</v>
      </c>
      <c r="AP16" s="21">
        <v>0.18026895559299499</v>
      </c>
      <c r="AQ16" s="21"/>
      <c r="AR16" s="21">
        <v>0.110006965825916</v>
      </c>
      <c r="AS16" s="21">
        <v>0.17281180059833401</v>
      </c>
      <c r="AT16" s="21"/>
      <c r="AU16" s="21">
        <v>0.13996213662151899</v>
      </c>
      <c r="AV16" s="21">
        <v>0.116265172055772</v>
      </c>
      <c r="AW16" s="21"/>
      <c r="AX16" s="21">
        <v>7.7347885359357604E-2</v>
      </c>
      <c r="AY16" s="21">
        <v>0.13580965958529601</v>
      </c>
      <c r="AZ16" s="21"/>
      <c r="BA16" s="21">
        <v>0.16475498492101601</v>
      </c>
      <c r="BB16" s="21">
        <v>8.7818257034632696E-2</v>
      </c>
      <c r="BC16" s="21">
        <v>0.11104436537858201</v>
      </c>
      <c r="BD16" s="21"/>
      <c r="BE16" s="21">
        <v>0.16190336030047001</v>
      </c>
      <c r="BF16" s="21">
        <v>6.4719724943503004E-2</v>
      </c>
      <c r="BG16" s="21">
        <v>2.5715568496451E-2</v>
      </c>
    </row>
    <row r="17" spans="2:59" x14ac:dyDescent="0.3">
      <c r="B17" s="18" t="s">
        <v>178</v>
      </c>
      <c r="C17" s="22">
        <v>0.47460344548635303</v>
      </c>
      <c r="D17" s="22">
        <v>0.426020050596494</v>
      </c>
      <c r="E17" s="22">
        <v>0.52096163016121599</v>
      </c>
      <c r="F17" s="22"/>
      <c r="G17" s="22">
        <v>0.380989571384453</v>
      </c>
      <c r="H17" s="22">
        <v>0.47265235447753201</v>
      </c>
      <c r="I17" s="22">
        <v>0.452872190004663</v>
      </c>
      <c r="J17" s="22">
        <v>0.59185558128391003</v>
      </c>
      <c r="K17" s="22"/>
      <c r="L17" s="22">
        <v>0.45684899852223698</v>
      </c>
      <c r="M17" s="22">
        <v>0.45580011886014699</v>
      </c>
      <c r="N17" s="22">
        <v>0.45494814872014899</v>
      </c>
      <c r="O17" s="22">
        <v>0.53150646039690497</v>
      </c>
      <c r="P17" s="22"/>
      <c r="Q17" s="22">
        <v>0.39024527049326801</v>
      </c>
      <c r="R17" s="22">
        <v>0.54524516875109497</v>
      </c>
      <c r="S17" s="22">
        <v>0.44520961683607202</v>
      </c>
      <c r="T17" s="22">
        <v>0.45359864828413099</v>
      </c>
      <c r="U17" s="22">
        <v>0.52067459936200899</v>
      </c>
      <c r="V17" s="22">
        <v>0.53367647355166903</v>
      </c>
      <c r="W17" s="22">
        <v>0.45233428739560899</v>
      </c>
      <c r="X17" s="22">
        <v>0.44958723065954898</v>
      </c>
      <c r="Y17" s="22">
        <v>0.480952986652324</v>
      </c>
      <c r="Z17" s="22"/>
      <c r="AA17" s="22">
        <v>0.48959482012817501</v>
      </c>
      <c r="AB17" s="22">
        <v>0.77336420760983304</v>
      </c>
      <c r="AC17" s="22">
        <v>0.50667722636795498</v>
      </c>
      <c r="AD17" s="22">
        <v>0.63875319950765996</v>
      </c>
      <c r="AE17" s="22">
        <v>0.38469827622615299</v>
      </c>
      <c r="AF17" s="22">
        <v>0.52503574194305902</v>
      </c>
      <c r="AG17" s="22">
        <v>0.52399584264558796</v>
      </c>
      <c r="AH17" s="22">
        <v>0.46524350273833298</v>
      </c>
      <c r="AI17" s="22">
        <v>0.4757232624826</v>
      </c>
      <c r="AJ17" s="22">
        <v>0.38124879669746498</v>
      </c>
      <c r="AK17" s="22">
        <v>0.40755141083406299</v>
      </c>
      <c r="AL17" s="22">
        <v>0.54598138891342796</v>
      </c>
      <c r="AM17" s="22">
        <v>0.45029333469582999</v>
      </c>
      <c r="AN17" s="22">
        <v>0.51519486893608002</v>
      </c>
      <c r="AO17" s="22">
        <v>0.37969401542285203</v>
      </c>
      <c r="AP17" s="22">
        <v>0.369328514927944</v>
      </c>
      <c r="AQ17" s="22"/>
      <c r="AR17" s="22">
        <v>0.50238083136230105</v>
      </c>
      <c r="AS17" s="22">
        <v>0.37382076090302302</v>
      </c>
      <c r="AT17" s="22"/>
      <c r="AU17" s="22">
        <v>0.470253668243928</v>
      </c>
      <c r="AV17" s="22">
        <v>0.47478835252588802</v>
      </c>
      <c r="AW17" s="22"/>
      <c r="AX17" s="22">
        <v>0.58465329717918502</v>
      </c>
      <c r="AY17" s="22">
        <v>0.44378223072610501</v>
      </c>
      <c r="AZ17" s="22"/>
      <c r="BA17" s="22">
        <v>0.43403216274288797</v>
      </c>
      <c r="BB17" s="22">
        <v>0.49390883954137599</v>
      </c>
      <c r="BC17" s="22">
        <v>0.51294401496128705</v>
      </c>
      <c r="BD17" s="22"/>
      <c r="BE17" s="22">
        <v>0.38098905159471003</v>
      </c>
      <c r="BF17" s="22">
        <v>0.60557910910217405</v>
      </c>
      <c r="BG17" s="22">
        <v>0.74947589294242201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J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0" width="20.77734375" customWidth="1"/>
  </cols>
  <sheetData>
    <row r="2" spans="2:10" ht="40.049999999999997" customHeight="1" x14ac:dyDescent="0.3">
      <c r="D2" s="30" t="s">
        <v>274</v>
      </c>
      <c r="E2" s="26"/>
      <c r="F2" s="26"/>
      <c r="G2" s="26"/>
      <c r="H2" s="26"/>
      <c r="I2" s="26"/>
      <c r="J2" s="26"/>
    </row>
    <row r="6" spans="2:10" ht="49.95" customHeight="1" x14ac:dyDescent="0.3">
      <c r="B6" s="20" t="s">
        <v>12</v>
      </c>
      <c r="C6" s="20" t="s">
        <v>262</v>
      </c>
      <c r="D6" s="20" t="s">
        <v>263</v>
      </c>
      <c r="E6" s="20" t="s">
        <v>264</v>
      </c>
      <c r="F6" s="20" t="s">
        <v>265</v>
      </c>
      <c r="G6" s="20" t="s">
        <v>266</v>
      </c>
      <c r="H6" s="20" t="s">
        <v>267</v>
      </c>
      <c r="I6" s="20" t="s">
        <v>268</v>
      </c>
    </row>
    <row r="7" spans="2:10" x14ac:dyDescent="0.3">
      <c r="B7" s="18" t="s">
        <v>269</v>
      </c>
      <c r="C7" s="17">
        <v>0.226308202283171</v>
      </c>
      <c r="D7" s="17">
        <v>0.24347044661635001</v>
      </c>
      <c r="E7" s="17">
        <v>0.30734737480072</v>
      </c>
      <c r="F7" s="17">
        <v>0.35136453244221999</v>
      </c>
      <c r="G7" s="17">
        <v>0.399359599123919</v>
      </c>
      <c r="H7" s="17">
        <v>0.48913429488194798</v>
      </c>
      <c r="I7" s="17">
        <v>0.56367549243123405</v>
      </c>
    </row>
    <row r="8" spans="2:10" x14ac:dyDescent="0.3">
      <c r="B8" s="18" t="s">
        <v>270</v>
      </c>
      <c r="C8" s="17">
        <v>0.45574728115179403</v>
      </c>
      <c r="D8" s="17">
        <v>0.45838895854948303</v>
      </c>
      <c r="E8" s="17">
        <v>0.42190812268758698</v>
      </c>
      <c r="F8" s="17">
        <v>0.48559169330941299</v>
      </c>
      <c r="G8" s="17">
        <v>0.46635083383750903</v>
      </c>
      <c r="H8" s="17">
        <v>0.40951092961049401</v>
      </c>
      <c r="I8" s="17">
        <v>0.36525783252516703</v>
      </c>
    </row>
    <row r="9" spans="2:10" x14ac:dyDescent="0.3">
      <c r="B9" s="18" t="s">
        <v>271</v>
      </c>
      <c r="C9" s="17">
        <v>0.21844866626533099</v>
      </c>
      <c r="D9" s="17">
        <v>0.22427514410485699</v>
      </c>
      <c r="E9" s="17">
        <v>0.201071675536834</v>
      </c>
      <c r="F9" s="17">
        <v>0.12139886735370101</v>
      </c>
      <c r="G9" s="17">
        <v>0.102479950333823</v>
      </c>
      <c r="H9" s="17">
        <v>6.8997122527967802E-2</v>
      </c>
      <c r="I9" s="17">
        <v>4.75092996498237E-2</v>
      </c>
    </row>
    <row r="10" spans="2:10" x14ac:dyDescent="0.3">
      <c r="B10" s="18" t="s">
        <v>272</v>
      </c>
      <c r="C10" s="17">
        <v>6.9676022177651994E-2</v>
      </c>
      <c r="D10" s="17">
        <v>4.2133703188806597E-2</v>
      </c>
      <c r="E10" s="17">
        <v>4.3630069510426799E-2</v>
      </c>
      <c r="F10" s="17">
        <v>1.8839548465880901E-2</v>
      </c>
      <c r="G10" s="17">
        <v>1.1558016119135E-2</v>
      </c>
      <c r="H10" s="17">
        <v>5.7785746182389503E-3</v>
      </c>
      <c r="I10" s="17">
        <v>5.0952191788576498E-3</v>
      </c>
    </row>
    <row r="11" spans="2:10" x14ac:dyDescent="0.3">
      <c r="B11" s="23" t="s">
        <v>83</v>
      </c>
      <c r="C11" s="21">
        <v>2.9819828122052101E-2</v>
      </c>
      <c r="D11" s="21">
        <v>3.1731747540503202E-2</v>
      </c>
      <c r="E11" s="21">
        <v>2.60427574644315E-2</v>
      </c>
      <c r="F11" s="21">
        <v>2.28053584287853E-2</v>
      </c>
      <c r="G11" s="21">
        <v>2.0251600585614201E-2</v>
      </c>
      <c r="H11" s="21">
        <v>2.6579078361350601E-2</v>
      </c>
      <c r="I11" s="21">
        <v>1.8462156214917699E-2</v>
      </c>
    </row>
    <row r="12" spans="2:10" x14ac:dyDescent="0.3">
      <c r="B12" s="23" t="s">
        <v>273</v>
      </c>
      <c r="C12" s="21">
        <v>0.68205548343496503</v>
      </c>
      <c r="D12" s="21">
        <v>0.70185940516583301</v>
      </c>
      <c r="E12" s="21">
        <v>0.72925549748830798</v>
      </c>
      <c r="F12" s="21">
        <v>0.83695622575163298</v>
      </c>
      <c r="G12" s="21">
        <v>0.86571043296142802</v>
      </c>
      <c r="H12" s="21">
        <v>0.898645224492443</v>
      </c>
      <c r="I12" s="21">
        <v>0.92893332495640102</v>
      </c>
    </row>
    <row r="13" spans="2:10" x14ac:dyDescent="0.3">
      <c r="B13" s="23" t="s">
        <v>178</v>
      </c>
      <c r="C13" s="22">
        <v>-0.65223565531291305</v>
      </c>
      <c r="D13" s="22">
        <v>-0.67012765762533</v>
      </c>
      <c r="E13" s="22">
        <v>-0.70321274002387602</v>
      </c>
      <c r="F13" s="22">
        <v>-0.81415086732284703</v>
      </c>
      <c r="G13" s="22">
        <v>-0.84545883237581299</v>
      </c>
      <c r="H13" s="22">
        <v>-0.87206614613109201</v>
      </c>
      <c r="I13" s="22">
        <v>-0.91047116874148304</v>
      </c>
    </row>
    <row r="14" spans="2:10" x14ac:dyDescent="0.3">
      <c r="B14" s="16"/>
      <c r="C14" s="16"/>
      <c r="D14" s="16"/>
      <c r="E14" s="16"/>
      <c r="F14" s="16"/>
      <c r="G14" s="16"/>
      <c r="H14" s="16"/>
      <c r="I14" s="16"/>
    </row>
    <row r="15" spans="2:10" x14ac:dyDescent="0.3">
      <c r="B15" t="s">
        <v>87</v>
      </c>
    </row>
    <row r="16" spans="2:10" x14ac:dyDescent="0.3">
      <c r="B16" t="s">
        <v>88</v>
      </c>
    </row>
    <row r="20" spans="2:2" x14ac:dyDescent="0.3">
      <c r="B20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BG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275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269</v>
      </c>
      <c r="C9" s="17">
        <v>0.48913429488194798</v>
      </c>
      <c r="D9" s="17">
        <v>0.47383921721780398</v>
      </c>
      <c r="E9" s="17">
        <v>0.50421245447484597</v>
      </c>
      <c r="F9" s="17"/>
      <c r="G9" s="17">
        <v>0.45783416890960799</v>
      </c>
      <c r="H9" s="17">
        <v>0.47875270822488802</v>
      </c>
      <c r="I9" s="17">
        <v>0.50437469302554705</v>
      </c>
      <c r="J9" s="17">
        <v>0.51564162083912601</v>
      </c>
      <c r="K9" s="17"/>
      <c r="L9" s="17">
        <v>0.62367517211363899</v>
      </c>
      <c r="M9" s="17">
        <v>0.48183971469766002</v>
      </c>
      <c r="N9" s="17">
        <v>0.44482422946141797</v>
      </c>
      <c r="O9" s="17">
        <v>0.38964212961730699</v>
      </c>
      <c r="P9" s="17"/>
      <c r="Q9" s="17">
        <v>0.62155874803344002</v>
      </c>
      <c r="R9" s="17">
        <v>0.44345479616085198</v>
      </c>
      <c r="S9" s="17">
        <v>0.42145002226585698</v>
      </c>
      <c r="T9" s="17">
        <v>0.43509174359768799</v>
      </c>
      <c r="U9" s="17">
        <v>0.54789217326609096</v>
      </c>
      <c r="V9" s="17">
        <v>0.45746330412365299</v>
      </c>
      <c r="W9" s="17">
        <v>0.46502213870089099</v>
      </c>
      <c r="X9" s="17">
        <v>0.49235069520040697</v>
      </c>
      <c r="Y9" s="17">
        <v>0.48167878268693498</v>
      </c>
      <c r="Z9" s="17"/>
      <c r="AA9" s="17">
        <v>0.44576898645299301</v>
      </c>
      <c r="AB9" s="17">
        <v>0.35758679314045999</v>
      </c>
      <c r="AC9" s="17">
        <v>0.39182905382407701</v>
      </c>
      <c r="AD9" s="17">
        <v>0.390511360564465</v>
      </c>
      <c r="AE9" s="17">
        <v>0.33622965722591602</v>
      </c>
      <c r="AF9" s="17">
        <v>0.41855647386559103</v>
      </c>
      <c r="AG9" s="17">
        <v>0.442645013329314</v>
      </c>
      <c r="AH9" s="17">
        <v>0.54189510483506698</v>
      </c>
      <c r="AI9" s="17">
        <v>0.44623343246712299</v>
      </c>
      <c r="AJ9" s="17">
        <v>0.41212934418667102</v>
      </c>
      <c r="AK9" s="17">
        <v>0.59724428957026499</v>
      </c>
      <c r="AL9" s="17">
        <v>0.43965520231989702</v>
      </c>
      <c r="AM9" s="17">
        <v>0.60497328658385296</v>
      </c>
      <c r="AN9" s="17">
        <v>0.51990197811499195</v>
      </c>
      <c r="AO9" s="17">
        <v>0.61764742933885297</v>
      </c>
      <c r="AP9" s="17">
        <v>0.709137782579218</v>
      </c>
      <c r="AQ9" s="17"/>
      <c r="AR9" s="17">
        <v>0.46120240129206802</v>
      </c>
      <c r="AS9" s="17">
        <v>0.59047756865349399</v>
      </c>
      <c r="AT9" s="17"/>
      <c r="AU9" s="17">
        <v>0.49521586103830201</v>
      </c>
      <c r="AV9" s="17">
        <v>0.48860012219304699</v>
      </c>
      <c r="AW9" s="17"/>
      <c r="AX9" s="17">
        <v>0.45325423565691603</v>
      </c>
      <c r="AY9" s="17">
        <v>0.49572724239138999</v>
      </c>
      <c r="AZ9" s="17"/>
      <c r="BA9" s="17">
        <v>0.56330520696000697</v>
      </c>
      <c r="BB9" s="17">
        <v>0.45097236944091601</v>
      </c>
      <c r="BC9" s="17">
        <v>0.42372307837135798</v>
      </c>
      <c r="BD9" s="17"/>
      <c r="BE9" s="17">
        <v>0.52673937763487899</v>
      </c>
      <c r="BF9" s="17">
        <v>0.43031291511054198</v>
      </c>
      <c r="BG9" s="17">
        <v>0.39611964074773098</v>
      </c>
    </row>
    <row r="10" spans="2:59" x14ac:dyDescent="0.3">
      <c r="B10" s="18" t="s">
        <v>270</v>
      </c>
      <c r="C10" s="17">
        <v>0.40951092961049401</v>
      </c>
      <c r="D10" s="17">
        <v>0.42804630473548699</v>
      </c>
      <c r="E10" s="17">
        <v>0.39079564912743903</v>
      </c>
      <c r="F10" s="17"/>
      <c r="G10" s="17">
        <v>0.40620778211791297</v>
      </c>
      <c r="H10" s="17">
        <v>0.42860569472235799</v>
      </c>
      <c r="I10" s="17">
        <v>0.41974364397652902</v>
      </c>
      <c r="J10" s="17">
        <v>0.37976447250853101</v>
      </c>
      <c r="K10" s="17"/>
      <c r="L10" s="17">
        <v>0.32084728782574701</v>
      </c>
      <c r="M10" s="17">
        <v>0.43132028373872899</v>
      </c>
      <c r="N10" s="17">
        <v>0.441836335870464</v>
      </c>
      <c r="O10" s="17">
        <v>0.454824890219791</v>
      </c>
      <c r="P10" s="17"/>
      <c r="Q10" s="17">
        <v>0.28793875836244398</v>
      </c>
      <c r="R10" s="17">
        <v>0.44384997006787302</v>
      </c>
      <c r="S10" s="17">
        <v>0.45596809523669801</v>
      </c>
      <c r="T10" s="17">
        <v>0.47733550801293001</v>
      </c>
      <c r="U10" s="17">
        <v>0.34165505958461101</v>
      </c>
      <c r="V10" s="17">
        <v>0.43118749165491099</v>
      </c>
      <c r="W10" s="17">
        <v>0.44465892089595499</v>
      </c>
      <c r="X10" s="17">
        <v>0.40694813134000102</v>
      </c>
      <c r="Y10" s="17">
        <v>0.42752302347211801</v>
      </c>
      <c r="Z10" s="17"/>
      <c r="AA10" s="17">
        <v>0.24233566869630699</v>
      </c>
      <c r="AB10" s="17">
        <v>0.477572872690191</v>
      </c>
      <c r="AC10" s="17">
        <v>0.45732768265416202</v>
      </c>
      <c r="AD10" s="17">
        <v>0.48869273165948601</v>
      </c>
      <c r="AE10" s="17">
        <v>0.56408825251370498</v>
      </c>
      <c r="AF10" s="17">
        <v>0.452001420926188</v>
      </c>
      <c r="AG10" s="17">
        <v>0.43189420324143701</v>
      </c>
      <c r="AH10" s="17">
        <v>0.36527349441524398</v>
      </c>
      <c r="AI10" s="17">
        <v>0.46401804895382598</v>
      </c>
      <c r="AJ10" s="17">
        <v>0.407330499354988</v>
      </c>
      <c r="AK10" s="17">
        <v>0.33129544284432799</v>
      </c>
      <c r="AL10" s="17">
        <v>0.47820425371053998</v>
      </c>
      <c r="AM10" s="17">
        <v>0.30874568087582699</v>
      </c>
      <c r="AN10" s="17">
        <v>0.41021500027643398</v>
      </c>
      <c r="AO10" s="17">
        <v>0.346526391268624</v>
      </c>
      <c r="AP10" s="17">
        <v>0.26498472135197398</v>
      </c>
      <c r="AQ10" s="17"/>
      <c r="AR10" s="17">
        <v>0.43519942410418</v>
      </c>
      <c r="AS10" s="17">
        <v>0.31630721888192398</v>
      </c>
      <c r="AT10" s="17"/>
      <c r="AU10" s="17">
        <v>0.38793570935744198</v>
      </c>
      <c r="AV10" s="17">
        <v>0.41837681247687603</v>
      </c>
      <c r="AW10" s="17"/>
      <c r="AX10" s="17">
        <v>0.40773214416447301</v>
      </c>
      <c r="AY10" s="17">
        <v>0.41268000746598898</v>
      </c>
      <c r="AZ10" s="17"/>
      <c r="BA10" s="17">
        <v>0.37150078933132702</v>
      </c>
      <c r="BB10" s="17">
        <v>0.43037700907587401</v>
      </c>
      <c r="BC10" s="17">
        <v>0.44089507530407301</v>
      </c>
      <c r="BD10" s="17"/>
      <c r="BE10" s="17">
        <v>0.39278274592167201</v>
      </c>
      <c r="BF10" s="17">
        <v>0.44088856120476499</v>
      </c>
      <c r="BG10" s="17">
        <v>0.43627877354445199</v>
      </c>
    </row>
    <row r="11" spans="2:59" x14ac:dyDescent="0.3">
      <c r="B11" s="18" t="s">
        <v>271</v>
      </c>
      <c r="C11" s="17">
        <v>6.8997122527967802E-2</v>
      </c>
      <c r="D11" s="17">
        <v>6.0246817520694003E-2</v>
      </c>
      <c r="E11" s="17">
        <v>7.8000729764437698E-2</v>
      </c>
      <c r="F11" s="17"/>
      <c r="G11" s="17">
        <v>9.1809924752751806E-2</v>
      </c>
      <c r="H11" s="17">
        <v>6.1787615693523798E-2</v>
      </c>
      <c r="I11" s="17">
        <v>4.8165431377183703E-2</v>
      </c>
      <c r="J11" s="17">
        <v>7.7114546181671795E-2</v>
      </c>
      <c r="K11" s="17"/>
      <c r="L11" s="17">
        <v>4.1045063544221702E-2</v>
      </c>
      <c r="M11" s="17">
        <v>6.5814737625135303E-2</v>
      </c>
      <c r="N11" s="17">
        <v>6.8821854904113799E-2</v>
      </c>
      <c r="O11" s="17">
        <v>0.102724987395634</v>
      </c>
      <c r="P11" s="17"/>
      <c r="Q11" s="17">
        <v>6.70266185672653E-2</v>
      </c>
      <c r="R11" s="17">
        <v>7.7573252201795104E-2</v>
      </c>
      <c r="S11" s="17">
        <v>5.0873334980213999E-2</v>
      </c>
      <c r="T11" s="17">
        <v>5.8944062394968501E-2</v>
      </c>
      <c r="U11" s="17">
        <v>7.5042975110831897E-2</v>
      </c>
      <c r="V11" s="17">
        <v>9.0338542486176301E-2</v>
      </c>
      <c r="W11" s="17">
        <v>6.1831984189520801E-2</v>
      </c>
      <c r="X11" s="17">
        <v>9.1643705250732496E-2</v>
      </c>
      <c r="Y11" s="17">
        <v>5.9506376167084998E-2</v>
      </c>
      <c r="Z11" s="17"/>
      <c r="AA11" s="17">
        <v>9.1572357115879202E-2</v>
      </c>
      <c r="AB11" s="17">
        <v>0.16484033416934801</v>
      </c>
      <c r="AC11" s="17">
        <v>0.104010974700537</v>
      </c>
      <c r="AD11" s="17">
        <v>7.8431683051226803E-2</v>
      </c>
      <c r="AE11" s="17">
        <v>6.0372589555829199E-2</v>
      </c>
      <c r="AF11" s="17">
        <v>6.4854649181851007E-2</v>
      </c>
      <c r="AG11" s="17">
        <v>9.8879950625666901E-2</v>
      </c>
      <c r="AH11" s="17">
        <v>6.5696199612859496E-2</v>
      </c>
      <c r="AI11" s="17">
        <v>6.39258343021534E-2</v>
      </c>
      <c r="AJ11" s="17">
        <v>0.126347479709463</v>
      </c>
      <c r="AK11" s="17">
        <v>5.0306830794872699E-2</v>
      </c>
      <c r="AL11" s="17">
        <v>4.6339074645654003E-2</v>
      </c>
      <c r="AM11" s="17">
        <v>6.7514129179848004E-2</v>
      </c>
      <c r="AN11" s="17">
        <v>6.9883021608574097E-2</v>
      </c>
      <c r="AO11" s="17">
        <v>3.3054475788738401E-2</v>
      </c>
      <c r="AP11" s="17">
        <v>2.0802414451953199E-2</v>
      </c>
      <c r="AQ11" s="17"/>
      <c r="AR11" s="17">
        <v>6.7135328728802998E-2</v>
      </c>
      <c r="AS11" s="17">
        <v>7.5752134610760594E-2</v>
      </c>
      <c r="AT11" s="17"/>
      <c r="AU11" s="17">
        <v>9.2318327424856003E-2</v>
      </c>
      <c r="AV11" s="17">
        <v>5.80726271633192E-2</v>
      </c>
      <c r="AW11" s="17"/>
      <c r="AX11" s="17">
        <v>0.102446248829809</v>
      </c>
      <c r="AY11" s="17">
        <v>6.1398677725437598E-2</v>
      </c>
      <c r="AZ11" s="17"/>
      <c r="BA11" s="17">
        <v>5.1554237577120701E-2</v>
      </c>
      <c r="BB11" s="17">
        <v>7.6641289330298804E-2</v>
      </c>
      <c r="BC11" s="17">
        <v>8.6551314546329194E-2</v>
      </c>
      <c r="BD11" s="17"/>
      <c r="BE11" s="17">
        <v>6.0340140495887602E-2</v>
      </c>
      <c r="BF11" s="17">
        <v>7.1697297701126206E-2</v>
      </c>
      <c r="BG11" s="17">
        <v>0.120797991475128</v>
      </c>
    </row>
    <row r="12" spans="2:59" x14ac:dyDescent="0.3">
      <c r="B12" s="18" t="s">
        <v>272</v>
      </c>
      <c r="C12" s="17">
        <v>5.7785746182389503E-3</v>
      </c>
      <c r="D12" s="17">
        <v>6.0902763474789496E-3</v>
      </c>
      <c r="E12" s="17">
        <v>5.4907741481190599E-3</v>
      </c>
      <c r="F12" s="17"/>
      <c r="G12" s="17">
        <v>1.13314109387178E-2</v>
      </c>
      <c r="H12" s="17">
        <v>4.53997307559738E-3</v>
      </c>
      <c r="I12" s="17">
        <v>7.2683029757975798E-3</v>
      </c>
      <c r="J12" s="17">
        <v>0</v>
      </c>
      <c r="K12" s="17"/>
      <c r="L12" s="17">
        <v>5.2550246332060098E-3</v>
      </c>
      <c r="M12" s="17">
        <v>4.4391279806175604E-3</v>
      </c>
      <c r="N12" s="17">
        <v>7.1300650815854802E-3</v>
      </c>
      <c r="O12" s="17">
        <v>6.5555526534469997E-3</v>
      </c>
      <c r="P12" s="17"/>
      <c r="Q12" s="17">
        <v>6.2922570614649398E-3</v>
      </c>
      <c r="R12" s="17">
        <v>7.1482952580771697E-3</v>
      </c>
      <c r="S12" s="17">
        <v>9.8495859851694591E-3</v>
      </c>
      <c r="T12" s="17">
        <v>1.0776356958836299E-2</v>
      </c>
      <c r="U12" s="17">
        <v>0</v>
      </c>
      <c r="V12" s="17">
        <v>4.0314581994825398E-3</v>
      </c>
      <c r="W12" s="17">
        <v>0</v>
      </c>
      <c r="X12" s="17">
        <v>0</v>
      </c>
      <c r="Y12" s="17">
        <v>8.1142940818707092E-3</v>
      </c>
      <c r="Z12" s="17"/>
      <c r="AA12" s="17">
        <v>0</v>
      </c>
      <c r="AB12" s="17">
        <v>0</v>
      </c>
      <c r="AC12" s="17">
        <v>1.4257384905562E-2</v>
      </c>
      <c r="AD12" s="17">
        <v>0</v>
      </c>
      <c r="AE12" s="17">
        <v>6.06190670229433E-3</v>
      </c>
      <c r="AF12" s="17">
        <v>6.6662019187078998E-3</v>
      </c>
      <c r="AG12" s="17">
        <v>0</v>
      </c>
      <c r="AH12" s="17">
        <v>7.4883555097810597E-3</v>
      </c>
      <c r="AI12" s="17">
        <v>0</v>
      </c>
      <c r="AJ12" s="17">
        <v>0</v>
      </c>
      <c r="AK12" s="17">
        <v>1.08183834039598E-2</v>
      </c>
      <c r="AL12" s="17">
        <v>3.2601919850677501E-2</v>
      </c>
      <c r="AM12" s="17">
        <v>0</v>
      </c>
      <c r="AN12" s="17">
        <v>0</v>
      </c>
      <c r="AO12" s="17">
        <v>0</v>
      </c>
      <c r="AP12" s="17">
        <v>0</v>
      </c>
      <c r="AQ12" s="17"/>
      <c r="AR12" s="17">
        <v>6.82084549774656E-3</v>
      </c>
      <c r="AS12" s="17">
        <v>1.9969784029248501E-3</v>
      </c>
      <c r="AT12" s="17"/>
      <c r="AU12" s="17">
        <v>4.6832444199871402E-3</v>
      </c>
      <c r="AV12" s="17">
        <v>6.4092773976795001E-3</v>
      </c>
      <c r="AW12" s="17"/>
      <c r="AX12" s="17">
        <v>5.8633920332985404E-3</v>
      </c>
      <c r="AY12" s="17">
        <v>5.85518522545477E-3</v>
      </c>
      <c r="AZ12" s="17"/>
      <c r="BA12" s="17">
        <v>1.0911350398582599E-3</v>
      </c>
      <c r="BB12" s="17">
        <v>5.4558732939458199E-3</v>
      </c>
      <c r="BC12" s="17">
        <v>1.4375200002881399E-2</v>
      </c>
      <c r="BD12" s="17"/>
      <c r="BE12" s="17">
        <v>4.9021181063091E-3</v>
      </c>
      <c r="BF12" s="17">
        <v>5.69355197586541E-3</v>
      </c>
      <c r="BG12" s="17">
        <v>1.20276509348186E-2</v>
      </c>
    </row>
    <row r="13" spans="2:59" x14ac:dyDescent="0.3">
      <c r="B13" s="18" t="s">
        <v>83</v>
      </c>
      <c r="C13" s="21">
        <v>2.6579078361350601E-2</v>
      </c>
      <c r="D13" s="21">
        <v>3.1777384178535997E-2</v>
      </c>
      <c r="E13" s="21">
        <v>2.1500392485158101E-2</v>
      </c>
      <c r="F13" s="21"/>
      <c r="G13" s="21">
        <v>3.2816713281009602E-2</v>
      </c>
      <c r="H13" s="21">
        <v>2.6314008283633301E-2</v>
      </c>
      <c r="I13" s="21">
        <v>2.0447928644942801E-2</v>
      </c>
      <c r="J13" s="21">
        <v>2.7479360470671101E-2</v>
      </c>
      <c r="K13" s="21"/>
      <c r="L13" s="21">
        <v>9.1774518831860101E-3</v>
      </c>
      <c r="M13" s="21">
        <v>1.65861359578575E-2</v>
      </c>
      <c r="N13" s="21">
        <v>3.73875146824185E-2</v>
      </c>
      <c r="O13" s="21">
        <v>4.6252440113820903E-2</v>
      </c>
      <c r="P13" s="21"/>
      <c r="Q13" s="21">
        <v>1.7183617975385899E-2</v>
      </c>
      <c r="R13" s="21">
        <v>2.7973686311401999E-2</v>
      </c>
      <c r="S13" s="21">
        <v>6.1858961532061101E-2</v>
      </c>
      <c r="T13" s="21">
        <v>1.7852329035577302E-2</v>
      </c>
      <c r="U13" s="21">
        <v>3.54097920384659E-2</v>
      </c>
      <c r="V13" s="21">
        <v>1.69792035357768E-2</v>
      </c>
      <c r="W13" s="21">
        <v>2.8486956213633001E-2</v>
      </c>
      <c r="X13" s="21">
        <v>9.0574682088593907E-3</v>
      </c>
      <c r="Y13" s="21">
        <v>2.3177523591990601E-2</v>
      </c>
      <c r="Z13" s="21"/>
      <c r="AA13" s="21">
        <v>0.22032298773482101</v>
      </c>
      <c r="AB13" s="21">
        <v>0</v>
      </c>
      <c r="AC13" s="21">
        <v>3.2574903915661597E-2</v>
      </c>
      <c r="AD13" s="21">
        <v>4.2364224724821702E-2</v>
      </c>
      <c r="AE13" s="21">
        <v>3.3247594002254702E-2</v>
      </c>
      <c r="AF13" s="21">
        <v>5.7921254107662003E-2</v>
      </c>
      <c r="AG13" s="21">
        <v>2.6580832803582401E-2</v>
      </c>
      <c r="AH13" s="21">
        <v>1.96468456270485E-2</v>
      </c>
      <c r="AI13" s="21">
        <v>2.5822684276897701E-2</v>
      </c>
      <c r="AJ13" s="21">
        <v>5.4192676748878198E-2</v>
      </c>
      <c r="AK13" s="21">
        <v>1.03350533865736E-2</v>
      </c>
      <c r="AL13" s="21">
        <v>3.1995494732306698E-3</v>
      </c>
      <c r="AM13" s="21">
        <v>1.8766903360471401E-2</v>
      </c>
      <c r="AN13" s="21">
        <v>0</v>
      </c>
      <c r="AO13" s="21">
        <v>2.7717036037845501E-3</v>
      </c>
      <c r="AP13" s="21">
        <v>5.07508161685473E-3</v>
      </c>
      <c r="AQ13" s="21"/>
      <c r="AR13" s="21">
        <v>2.9642000377202601E-2</v>
      </c>
      <c r="AS13" s="21">
        <v>1.54660994508968E-2</v>
      </c>
      <c r="AT13" s="21"/>
      <c r="AU13" s="21">
        <v>1.9846857759412698E-2</v>
      </c>
      <c r="AV13" s="21">
        <v>2.85411607690783E-2</v>
      </c>
      <c r="AW13" s="21"/>
      <c r="AX13" s="21">
        <v>3.0703979315503501E-2</v>
      </c>
      <c r="AY13" s="21">
        <v>2.4338887191728598E-2</v>
      </c>
      <c r="AZ13" s="21"/>
      <c r="BA13" s="21">
        <v>1.2548631091686699E-2</v>
      </c>
      <c r="BB13" s="21">
        <v>3.6553458858965202E-2</v>
      </c>
      <c r="BC13" s="21">
        <v>3.44553317753587E-2</v>
      </c>
      <c r="BD13" s="21"/>
      <c r="BE13" s="21">
        <v>1.52356178412525E-2</v>
      </c>
      <c r="BF13" s="21">
        <v>5.14076740077015E-2</v>
      </c>
      <c r="BG13" s="21">
        <v>3.4775943297870801E-2</v>
      </c>
    </row>
    <row r="14" spans="2:59" x14ac:dyDescent="0.3">
      <c r="B14" s="18" t="s">
        <v>273</v>
      </c>
      <c r="C14" s="21">
        <v>0.898645224492443</v>
      </c>
      <c r="D14" s="21">
        <v>0.90188552195329097</v>
      </c>
      <c r="E14" s="21">
        <v>0.895008103602285</v>
      </c>
      <c r="F14" s="21"/>
      <c r="G14" s="21">
        <v>0.86404195102752102</v>
      </c>
      <c r="H14" s="21">
        <v>0.90735840294724601</v>
      </c>
      <c r="I14" s="21">
        <v>0.92411833700207602</v>
      </c>
      <c r="J14" s="21">
        <v>0.89540609334765697</v>
      </c>
      <c r="K14" s="21"/>
      <c r="L14" s="21">
        <v>0.94452245993938599</v>
      </c>
      <c r="M14" s="21">
        <v>0.91315999843638995</v>
      </c>
      <c r="N14" s="21">
        <v>0.88666056533188198</v>
      </c>
      <c r="O14" s="21">
        <v>0.84446701983709804</v>
      </c>
      <c r="P14" s="21"/>
      <c r="Q14" s="21">
        <v>0.909497506395884</v>
      </c>
      <c r="R14" s="21">
        <v>0.88730476622872601</v>
      </c>
      <c r="S14" s="21">
        <v>0.87741811750255505</v>
      </c>
      <c r="T14" s="21">
        <v>0.912427251610618</v>
      </c>
      <c r="U14" s="21">
        <v>0.88954723285070203</v>
      </c>
      <c r="V14" s="21">
        <v>0.88865079577856398</v>
      </c>
      <c r="W14" s="21">
        <v>0.90968105959684598</v>
      </c>
      <c r="X14" s="21">
        <v>0.89929882654040805</v>
      </c>
      <c r="Y14" s="21">
        <v>0.90920180615905399</v>
      </c>
      <c r="Z14" s="21"/>
      <c r="AA14" s="21">
        <v>0.68810465514929997</v>
      </c>
      <c r="AB14" s="21">
        <v>0.83515966583065204</v>
      </c>
      <c r="AC14" s="21">
        <v>0.84915673647823897</v>
      </c>
      <c r="AD14" s="21">
        <v>0.87920409222395102</v>
      </c>
      <c r="AE14" s="21">
        <v>0.900317909739622</v>
      </c>
      <c r="AF14" s="21">
        <v>0.87055789479177903</v>
      </c>
      <c r="AG14" s="21">
        <v>0.87453921657075095</v>
      </c>
      <c r="AH14" s="21">
        <v>0.90716859925031101</v>
      </c>
      <c r="AI14" s="21">
        <v>0.91025148142094903</v>
      </c>
      <c r="AJ14" s="21">
        <v>0.81945984354165802</v>
      </c>
      <c r="AK14" s="21">
        <v>0.92853973241459398</v>
      </c>
      <c r="AL14" s="21">
        <v>0.91785945603043795</v>
      </c>
      <c r="AM14" s="21">
        <v>0.91371896745968095</v>
      </c>
      <c r="AN14" s="21">
        <v>0.93011697839142604</v>
      </c>
      <c r="AO14" s="21">
        <v>0.96417382060747703</v>
      </c>
      <c r="AP14" s="21">
        <v>0.97412250393119204</v>
      </c>
      <c r="AQ14" s="21"/>
      <c r="AR14" s="21">
        <v>0.89640182539624802</v>
      </c>
      <c r="AS14" s="21">
        <v>0.90678478753541802</v>
      </c>
      <c r="AT14" s="21"/>
      <c r="AU14" s="21">
        <v>0.88315157039574399</v>
      </c>
      <c r="AV14" s="21">
        <v>0.90697693466992302</v>
      </c>
      <c r="AW14" s="21"/>
      <c r="AX14" s="21">
        <v>0.86098637982138904</v>
      </c>
      <c r="AY14" s="21">
        <v>0.90840724985737897</v>
      </c>
      <c r="AZ14" s="21"/>
      <c r="BA14" s="21">
        <v>0.93480599629133398</v>
      </c>
      <c r="BB14" s="21">
        <v>0.88134937851678996</v>
      </c>
      <c r="BC14" s="21">
        <v>0.86461815367543104</v>
      </c>
      <c r="BD14" s="21"/>
      <c r="BE14" s="21">
        <v>0.91952212355655105</v>
      </c>
      <c r="BF14" s="21">
        <v>0.87120147631530698</v>
      </c>
      <c r="BG14" s="21">
        <v>0.83239841429218198</v>
      </c>
    </row>
    <row r="15" spans="2:59" x14ac:dyDescent="0.3">
      <c r="B15" s="18" t="s">
        <v>178</v>
      </c>
      <c r="C15" s="22">
        <v>-0.87206614613109201</v>
      </c>
      <c r="D15" s="22">
        <v>-0.87010813777475504</v>
      </c>
      <c r="E15" s="22">
        <v>-0.87350771111712699</v>
      </c>
      <c r="F15" s="22"/>
      <c r="G15" s="22">
        <v>-0.83122523774651103</v>
      </c>
      <c r="H15" s="22">
        <v>-0.88104439466361195</v>
      </c>
      <c r="I15" s="22">
        <v>-0.90367040835713297</v>
      </c>
      <c r="J15" s="22">
        <v>-0.86792673287698596</v>
      </c>
      <c r="K15" s="22"/>
      <c r="L15" s="22">
        <v>-0.93534500805620002</v>
      </c>
      <c r="M15" s="22">
        <v>-0.89657386247853199</v>
      </c>
      <c r="N15" s="22">
        <v>-0.84927305064946401</v>
      </c>
      <c r="O15" s="22">
        <v>-0.79821457972327703</v>
      </c>
      <c r="P15" s="22"/>
      <c r="Q15" s="22">
        <v>-0.89231388842049797</v>
      </c>
      <c r="R15" s="22">
        <v>-0.85933107991732405</v>
      </c>
      <c r="S15" s="22">
        <v>-0.815559155970494</v>
      </c>
      <c r="T15" s="22">
        <v>-0.89457492257504001</v>
      </c>
      <c r="U15" s="22">
        <v>-0.85413744081223697</v>
      </c>
      <c r="V15" s="22">
        <v>-0.87167159224278701</v>
      </c>
      <c r="W15" s="22">
        <v>-0.88119410338321302</v>
      </c>
      <c r="X15" s="22">
        <v>-0.89024135833154905</v>
      </c>
      <c r="Y15" s="22">
        <v>-0.886024282567063</v>
      </c>
      <c r="Z15" s="22"/>
      <c r="AA15" s="22">
        <v>-0.46778166741448002</v>
      </c>
      <c r="AB15" s="22">
        <v>-0.83515966583065204</v>
      </c>
      <c r="AC15" s="22">
        <v>-0.81658183256257799</v>
      </c>
      <c r="AD15" s="22">
        <v>-0.83683986749912997</v>
      </c>
      <c r="AE15" s="22">
        <v>-0.86707031573736704</v>
      </c>
      <c r="AF15" s="22">
        <v>-0.81263664068411701</v>
      </c>
      <c r="AG15" s="22">
        <v>-0.84795838376716803</v>
      </c>
      <c r="AH15" s="22">
        <v>-0.88752175362326202</v>
      </c>
      <c r="AI15" s="22">
        <v>-0.88442879714405098</v>
      </c>
      <c r="AJ15" s="22">
        <v>-0.76526716679277995</v>
      </c>
      <c r="AK15" s="22">
        <v>-0.91820467902802005</v>
      </c>
      <c r="AL15" s="22">
        <v>-0.91465990655720697</v>
      </c>
      <c r="AM15" s="22">
        <v>-0.89495206409920902</v>
      </c>
      <c r="AN15" s="22">
        <v>-0.93011697839142604</v>
      </c>
      <c r="AO15" s="22">
        <v>-0.96140211700369205</v>
      </c>
      <c r="AP15" s="22">
        <v>-0.96904742231433705</v>
      </c>
      <c r="AQ15" s="22"/>
      <c r="AR15" s="22">
        <v>-0.86675982501904503</v>
      </c>
      <c r="AS15" s="22">
        <v>-0.89131868808452097</v>
      </c>
      <c r="AT15" s="22"/>
      <c r="AU15" s="22">
        <v>-0.86330471263633202</v>
      </c>
      <c r="AV15" s="22">
        <v>-0.87843577390084504</v>
      </c>
      <c r="AW15" s="22"/>
      <c r="AX15" s="22">
        <v>-0.83028240050588498</v>
      </c>
      <c r="AY15" s="22">
        <v>-0.88406836266565003</v>
      </c>
      <c r="AZ15" s="22"/>
      <c r="BA15" s="22">
        <v>-0.92225736519964796</v>
      </c>
      <c r="BB15" s="22">
        <v>-0.84479591965782497</v>
      </c>
      <c r="BC15" s="22">
        <v>-0.83016282190007196</v>
      </c>
      <c r="BD15" s="22"/>
      <c r="BE15" s="22">
        <v>-0.90428650571529801</v>
      </c>
      <c r="BF15" s="22">
        <v>-0.81979380230760601</v>
      </c>
      <c r="BG15" s="22">
        <v>-0.79762247099431105</v>
      </c>
    </row>
    <row r="16" spans="2:59" x14ac:dyDescent="0.3">
      <c r="B16" s="16"/>
    </row>
    <row r="17" spans="2:2" x14ac:dyDescent="0.3">
      <c r="B17" t="s">
        <v>87</v>
      </c>
    </row>
    <row r="18" spans="2:2" x14ac:dyDescent="0.3">
      <c r="B18" t="s">
        <v>88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BG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276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269</v>
      </c>
      <c r="C9" s="17">
        <v>0.35136453244221999</v>
      </c>
      <c r="D9" s="17">
        <v>0.34477200135820402</v>
      </c>
      <c r="E9" s="17">
        <v>0.35830146567837401</v>
      </c>
      <c r="F9" s="17"/>
      <c r="G9" s="17">
        <v>0.35535358349367402</v>
      </c>
      <c r="H9" s="17">
        <v>0.35912562326289299</v>
      </c>
      <c r="I9" s="17">
        <v>0.35322460990402799</v>
      </c>
      <c r="J9" s="17">
        <v>0.33528089445478998</v>
      </c>
      <c r="K9" s="17"/>
      <c r="L9" s="17">
        <v>0.416773486948885</v>
      </c>
      <c r="M9" s="17">
        <v>0.31792702588822602</v>
      </c>
      <c r="N9" s="17">
        <v>0.348793311270293</v>
      </c>
      <c r="O9" s="17">
        <v>0.31852721498326098</v>
      </c>
      <c r="P9" s="17"/>
      <c r="Q9" s="17">
        <v>0.44617490935906601</v>
      </c>
      <c r="R9" s="17">
        <v>0.32677306026222402</v>
      </c>
      <c r="S9" s="17">
        <v>0.30124165068248598</v>
      </c>
      <c r="T9" s="17">
        <v>0.32298258011554798</v>
      </c>
      <c r="U9" s="17">
        <v>0.30961543012478798</v>
      </c>
      <c r="V9" s="17">
        <v>0.41056609090799701</v>
      </c>
      <c r="W9" s="17">
        <v>0.32380402604615599</v>
      </c>
      <c r="X9" s="17">
        <v>0.350480437650183</v>
      </c>
      <c r="Y9" s="17">
        <v>0.33278898946556301</v>
      </c>
      <c r="Z9" s="17"/>
      <c r="AA9" s="17">
        <v>0.20359303780750901</v>
      </c>
      <c r="AB9" s="17">
        <v>0.30610775801551998</v>
      </c>
      <c r="AC9" s="17">
        <v>0.36432003159321602</v>
      </c>
      <c r="AD9" s="17">
        <v>0.26101270781034802</v>
      </c>
      <c r="AE9" s="17">
        <v>0.32811017999384201</v>
      </c>
      <c r="AF9" s="17">
        <v>0.34493600983726802</v>
      </c>
      <c r="AG9" s="17">
        <v>0.272719608915374</v>
      </c>
      <c r="AH9" s="17">
        <v>0.33586984514868901</v>
      </c>
      <c r="AI9" s="17">
        <v>0.32699968740874402</v>
      </c>
      <c r="AJ9" s="17">
        <v>0.31302342313105502</v>
      </c>
      <c r="AK9" s="17">
        <v>0.42281824563870901</v>
      </c>
      <c r="AL9" s="17">
        <v>0.37017444214412298</v>
      </c>
      <c r="AM9" s="17">
        <v>0.33958518768970603</v>
      </c>
      <c r="AN9" s="17">
        <v>0.26254086181340103</v>
      </c>
      <c r="AO9" s="17">
        <v>0.39340053485854098</v>
      </c>
      <c r="AP9" s="17">
        <v>0.52650936469582599</v>
      </c>
      <c r="AQ9" s="17"/>
      <c r="AR9" s="17">
        <v>0.31694270402564001</v>
      </c>
      <c r="AS9" s="17">
        <v>0.476254768391078</v>
      </c>
      <c r="AT9" s="17"/>
      <c r="AU9" s="17">
        <v>0.396457231201372</v>
      </c>
      <c r="AV9" s="17">
        <v>0.334321287270956</v>
      </c>
      <c r="AW9" s="17"/>
      <c r="AX9" s="17">
        <v>0.32526657032630102</v>
      </c>
      <c r="AY9" s="17">
        <v>0.35843440752491901</v>
      </c>
      <c r="AZ9" s="17"/>
      <c r="BA9" s="17">
        <v>0.41561982656598601</v>
      </c>
      <c r="BB9" s="17">
        <v>0.30917413970727398</v>
      </c>
      <c r="BC9" s="17">
        <v>0.30959886232695499</v>
      </c>
      <c r="BD9" s="17"/>
      <c r="BE9" s="17">
        <v>0.393166359027665</v>
      </c>
      <c r="BF9" s="17">
        <v>0.28897272580334599</v>
      </c>
      <c r="BG9" s="17">
        <v>0.23957677407727199</v>
      </c>
    </row>
    <row r="10" spans="2:59" x14ac:dyDescent="0.3">
      <c r="B10" s="18" t="s">
        <v>270</v>
      </c>
      <c r="C10" s="17">
        <v>0.48559169330941299</v>
      </c>
      <c r="D10" s="17">
        <v>0.48576412798945501</v>
      </c>
      <c r="E10" s="17">
        <v>0.48522796730733098</v>
      </c>
      <c r="F10" s="17"/>
      <c r="G10" s="17">
        <v>0.47980824597935501</v>
      </c>
      <c r="H10" s="17">
        <v>0.47001338019397998</v>
      </c>
      <c r="I10" s="17">
        <v>0.51316985774386603</v>
      </c>
      <c r="J10" s="17">
        <v>0.478840877564082</v>
      </c>
      <c r="K10" s="17"/>
      <c r="L10" s="17">
        <v>0.46625950815662598</v>
      </c>
      <c r="M10" s="17">
        <v>0.51144203586717996</v>
      </c>
      <c r="N10" s="17">
        <v>0.45790825716204098</v>
      </c>
      <c r="O10" s="17">
        <v>0.50293174052545897</v>
      </c>
      <c r="P10" s="17"/>
      <c r="Q10" s="17">
        <v>0.39523007206294303</v>
      </c>
      <c r="R10" s="17">
        <v>0.484089301752745</v>
      </c>
      <c r="S10" s="17">
        <v>0.473877237468315</v>
      </c>
      <c r="T10" s="17">
        <v>0.52627644528389095</v>
      </c>
      <c r="U10" s="17">
        <v>0.49807597768300699</v>
      </c>
      <c r="V10" s="17">
        <v>0.47328375489799002</v>
      </c>
      <c r="W10" s="17">
        <v>0.55186836356497604</v>
      </c>
      <c r="X10" s="17">
        <v>0.53189706435092998</v>
      </c>
      <c r="Y10" s="17">
        <v>0.50491872633705903</v>
      </c>
      <c r="Z10" s="17"/>
      <c r="AA10" s="17">
        <v>0.46683735824030598</v>
      </c>
      <c r="AB10" s="17">
        <v>0.52794792532810597</v>
      </c>
      <c r="AC10" s="17">
        <v>0.52335008628911694</v>
      </c>
      <c r="AD10" s="17">
        <v>0.53634883000650901</v>
      </c>
      <c r="AE10" s="17">
        <v>0.51966285871719697</v>
      </c>
      <c r="AF10" s="17">
        <v>0.41478173110625199</v>
      </c>
      <c r="AG10" s="17">
        <v>0.49086679276553002</v>
      </c>
      <c r="AH10" s="17">
        <v>0.48981381904064297</v>
      </c>
      <c r="AI10" s="17">
        <v>0.51529495442860995</v>
      </c>
      <c r="AJ10" s="17">
        <v>0.48738090280928498</v>
      </c>
      <c r="AK10" s="17">
        <v>0.46520277180511299</v>
      </c>
      <c r="AL10" s="17">
        <v>0.497367616136135</v>
      </c>
      <c r="AM10" s="17">
        <v>0.486933928884006</v>
      </c>
      <c r="AN10" s="17">
        <v>0.58909983533340404</v>
      </c>
      <c r="AO10" s="17">
        <v>0.51852040912349295</v>
      </c>
      <c r="AP10" s="17">
        <v>0.40749206298498097</v>
      </c>
      <c r="AQ10" s="17"/>
      <c r="AR10" s="17">
        <v>0.51234447312408804</v>
      </c>
      <c r="AS10" s="17">
        <v>0.3885265129562</v>
      </c>
      <c r="AT10" s="17"/>
      <c r="AU10" s="17">
        <v>0.44501688910069598</v>
      </c>
      <c r="AV10" s="17">
        <v>0.49898755521448201</v>
      </c>
      <c r="AW10" s="17"/>
      <c r="AX10" s="17">
        <v>0.47233821909269802</v>
      </c>
      <c r="AY10" s="17">
        <v>0.48980309360621099</v>
      </c>
      <c r="AZ10" s="17"/>
      <c r="BA10" s="17">
        <v>0.453411666278145</v>
      </c>
      <c r="BB10" s="17">
        <v>0.50644788473899605</v>
      </c>
      <c r="BC10" s="17">
        <v>0.50695477597350902</v>
      </c>
      <c r="BD10" s="17"/>
      <c r="BE10" s="17">
        <v>0.46096464319948199</v>
      </c>
      <c r="BF10" s="17">
        <v>0.52482865383025501</v>
      </c>
      <c r="BG10" s="17">
        <v>0.54449967749911299</v>
      </c>
    </row>
    <row r="11" spans="2:59" x14ac:dyDescent="0.3">
      <c r="B11" s="18" t="s">
        <v>271</v>
      </c>
      <c r="C11" s="17">
        <v>0.12139886735370101</v>
      </c>
      <c r="D11" s="17">
        <v>0.122527682740955</v>
      </c>
      <c r="E11" s="17">
        <v>0.12075823919863</v>
      </c>
      <c r="F11" s="17"/>
      <c r="G11" s="17">
        <v>0.112543170428968</v>
      </c>
      <c r="H11" s="17">
        <v>0.12690725070791201</v>
      </c>
      <c r="I11" s="17">
        <v>0.1007428404431</v>
      </c>
      <c r="J11" s="17">
        <v>0.14753794145054799</v>
      </c>
      <c r="K11" s="17"/>
      <c r="L11" s="17">
        <v>9.7429071050607899E-2</v>
      </c>
      <c r="M11" s="17">
        <v>0.13683860923111299</v>
      </c>
      <c r="N11" s="17">
        <v>0.12991353657000199</v>
      </c>
      <c r="O11" s="17">
        <v>0.123961744524045</v>
      </c>
      <c r="P11" s="17"/>
      <c r="Q11" s="17">
        <v>0.11927807475858899</v>
      </c>
      <c r="R11" s="17">
        <v>0.13201468756906901</v>
      </c>
      <c r="S11" s="17">
        <v>0.15206210371038401</v>
      </c>
      <c r="T11" s="17">
        <v>0.127994995857034</v>
      </c>
      <c r="U11" s="17">
        <v>0.15457694613877901</v>
      </c>
      <c r="V11" s="17">
        <v>9.2560851126230803E-2</v>
      </c>
      <c r="W11" s="17">
        <v>7.7749860349807701E-2</v>
      </c>
      <c r="X11" s="17">
        <v>7.4668918655117295E-2</v>
      </c>
      <c r="Y11" s="17">
        <v>0.13252996484108101</v>
      </c>
      <c r="Z11" s="17"/>
      <c r="AA11" s="17">
        <v>0.10924661621736401</v>
      </c>
      <c r="AB11" s="17">
        <v>0.149985987488086</v>
      </c>
      <c r="AC11" s="17">
        <v>0.100825904363224</v>
      </c>
      <c r="AD11" s="17">
        <v>0.13538914365084001</v>
      </c>
      <c r="AE11" s="17">
        <v>0.119062532755009</v>
      </c>
      <c r="AF11" s="17">
        <v>0.15850255625902199</v>
      </c>
      <c r="AG11" s="17">
        <v>0.130259136792237</v>
      </c>
      <c r="AH11" s="17">
        <v>0.12755124849664201</v>
      </c>
      <c r="AI11" s="17">
        <v>0.130739882759942</v>
      </c>
      <c r="AJ11" s="17">
        <v>0.122112123751102</v>
      </c>
      <c r="AK11" s="17">
        <v>8.9153378406421499E-2</v>
      </c>
      <c r="AL11" s="17">
        <v>0.12925839224651101</v>
      </c>
      <c r="AM11" s="17">
        <v>0.158261890838963</v>
      </c>
      <c r="AN11" s="17">
        <v>0.1274496782806</v>
      </c>
      <c r="AO11" s="17">
        <v>7.0682213286644702E-2</v>
      </c>
      <c r="AP11" s="17">
        <v>6.5998572319192497E-2</v>
      </c>
      <c r="AQ11" s="17"/>
      <c r="AR11" s="17">
        <v>0.125957471743736</v>
      </c>
      <c r="AS11" s="17">
        <v>0.104859212022822</v>
      </c>
      <c r="AT11" s="17"/>
      <c r="AU11" s="17">
        <v>0.125964594595948</v>
      </c>
      <c r="AV11" s="17">
        <v>0.120969541214155</v>
      </c>
      <c r="AW11" s="17"/>
      <c r="AX11" s="17">
        <v>0.15262253371635101</v>
      </c>
      <c r="AY11" s="17">
        <v>0.113194720637871</v>
      </c>
      <c r="AZ11" s="17"/>
      <c r="BA11" s="17">
        <v>0.10933721823888699</v>
      </c>
      <c r="BB11" s="17">
        <v>0.126706115754461</v>
      </c>
      <c r="BC11" s="17">
        <v>0.13350263461850001</v>
      </c>
      <c r="BD11" s="17"/>
      <c r="BE11" s="17">
        <v>0.116751828566535</v>
      </c>
      <c r="BF11" s="17">
        <v>0.124729089866495</v>
      </c>
      <c r="BG11" s="17">
        <v>0.14393341428479001</v>
      </c>
    </row>
    <row r="12" spans="2:59" x14ac:dyDescent="0.3">
      <c r="B12" s="18" t="s">
        <v>272</v>
      </c>
      <c r="C12" s="17">
        <v>1.8839548465880901E-2</v>
      </c>
      <c r="D12" s="17">
        <v>1.53188499636391E-2</v>
      </c>
      <c r="E12" s="17">
        <v>2.2426500236259701E-2</v>
      </c>
      <c r="F12" s="17"/>
      <c r="G12" s="17">
        <v>2.277132888932E-2</v>
      </c>
      <c r="H12" s="17">
        <v>2.2302494427461302E-2</v>
      </c>
      <c r="I12" s="17">
        <v>1.5552532813427399E-2</v>
      </c>
      <c r="J12" s="17">
        <v>1.48692892617592E-2</v>
      </c>
      <c r="K12" s="17"/>
      <c r="L12" s="17">
        <v>1.19441025358139E-2</v>
      </c>
      <c r="M12" s="17">
        <v>1.6672961885732099E-2</v>
      </c>
      <c r="N12" s="17">
        <v>3.06687049374266E-2</v>
      </c>
      <c r="O12" s="17">
        <v>1.8149777450659099E-2</v>
      </c>
      <c r="P12" s="17"/>
      <c r="Q12" s="17">
        <v>3.1701199171429897E-2</v>
      </c>
      <c r="R12" s="17">
        <v>1.3935876865914101E-2</v>
      </c>
      <c r="S12" s="17">
        <v>2.0742447834279001E-2</v>
      </c>
      <c r="T12" s="17">
        <v>1.13083636733598E-2</v>
      </c>
      <c r="U12" s="17">
        <v>3.2393810336480297E-2</v>
      </c>
      <c r="V12" s="17">
        <v>4.7796045829369901E-3</v>
      </c>
      <c r="W12" s="17">
        <v>1.8491211744028499E-2</v>
      </c>
      <c r="X12" s="17">
        <v>2.2881522458388599E-2</v>
      </c>
      <c r="Y12" s="17">
        <v>1.41492811863848E-2</v>
      </c>
      <c r="Z12" s="17"/>
      <c r="AA12" s="17">
        <v>6.2483745519652599E-2</v>
      </c>
      <c r="AB12" s="17">
        <v>0</v>
      </c>
      <c r="AC12" s="17">
        <v>1.15039777544427E-2</v>
      </c>
      <c r="AD12" s="17">
        <v>4.4828326837529499E-2</v>
      </c>
      <c r="AE12" s="17">
        <v>8.9655766272457998E-3</v>
      </c>
      <c r="AF12" s="17">
        <v>4.4313450259770799E-2</v>
      </c>
      <c r="AG12" s="17">
        <v>6.2728336134416293E-2</v>
      </c>
      <c r="AH12" s="17">
        <v>2.5089842690805698E-2</v>
      </c>
      <c r="AI12" s="17">
        <v>0</v>
      </c>
      <c r="AJ12" s="17">
        <v>2.5980343570871998E-2</v>
      </c>
      <c r="AK12" s="17">
        <v>9.9718499367610902E-3</v>
      </c>
      <c r="AL12" s="17">
        <v>0</v>
      </c>
      <c r="AM12" s="17">
        <v>1.5218992587325701E-2</v>
      </c>
      <c r="AN12" s="17">
        <v>1.1728162393188E-2</v>
      </c>
      <c r="AO12" s="17">
        <v>1.46251391275363E-2</v>
      </c>
      <c r="AP12" s="17">
        <v>0</v>
      </c>
      <c r="AQ12" s="17"/>
      <c r="AR12" s="17">
        <v>1.9927171122117601E-2</v>
      </c>
      <c r="AS12" s="17">
        <v>1.4893405671929301E-2</v>
      </c>
      <c r="AT12" s="17"/>
      <c r="AU12" s="17">
        <v>2.2948308568641999E-2</v>
      </c>
      <c r="AV12" s="17">
        <v>1.7346671421651399E-2</v>
      </c>
      <c r="AW12" s="17"/>
      <c r="AX12" s="17">
        <v>2.2954142366224499E-2</v>
      </c>
      <c r="AY12" s="17">
        <v>1.7442134242334501E-2</v>
      </c>
      <c r="AZ12" s="17"/>
      <c r="BA12" s="17">
        <v>1.37861540308249E-2</v>
      </c>
      <c r="BB12" s="17">
        <v>2.04809625960236E-2</v>
      </c>
      <c r="BC12" s="17">
        <v>2.48606593180552E-2</v>
      </c>
      <c r="BD12" s="17"/>
      <c r="BE12" s="17">
        <v>1.46805152129792E-2</v>
      </c>
      <c r="BF12" s="17">
        <v>2.6922310872397E-2</v>
      </c>
      <c r="BG12" s="17">
        <v>2.4705559606158198E-2</v>
      </c>
    </row>
    <row r="13" spans="2:59" x14ac:dyDescent="0.3">
      <c r="B13" s="18" t="s">
        <v>83</v>
      </c>
      <c r="C13" s="21">
        <v>2.28053584287853E-2</v>
      </c>
      <c r="D13" s="21">
        <v>3.1617337947746703E-2</v>
      </c>
      <c r="E13" s="21">
        <v>1.3285827579405499E-2</v>
      </c>
      <c r="F13" s="21"/>
      <c r="G13" s="21">
        <v>2.9523671208683801E-2</v>
      </c>
      <c r="H13" s="21">
        <v>2.1651251407753699E-2</v>
      </c>
      <c r="I13" s="21">
        <v>1.7310159095579598E-2</v>
      </c>
      <c r="J13" s="21">
        <v>2.3470997268821001E-2</v>
      </c>
      <c r="K13" s="21"/>
      <c r="L13" s="21">
        <v>7.5938313080671201E-3</v>
      </c>
      <c r="M13" s="21">
        <v>1.7119367127747798E-2</v>
      </c>
      <c r="N13" s="21">
        <v>3.27161900602383E-2</v>
      </c>
      <c r="O13" s="21">
        <v>3.6429522516575497E-2</v>
      </c>
      <c r="P13" s="21"/>
      <c r="Q13" s="21">
        <v>7.6157446479721298E-3</v>
      </c>
      <c r="R13" s="21">
        <v>4.3187073550046799E-2</v>
      </c>
      <c r="S13" s="21">
        <v>5.2076560304535301E-2</v>
      </c>
      <c r="T13" s="21">
        <v>1.14376150701677E-2</v>
      </c>
      <c r="U13" s="21">
        <v>5.3378357169463903E-3</v>
      </c>
      <c r="V13" s="21">
        <v>1.88096984848444E-2</v>
      </c>
      <c r="W13" s="21">
        <v>2.8086538295032101E-2</v>
      </c>
      <c r="X13" s="21">
        <v>2.0072056885380801E-2</v>
      </c>
      <c r="Y13" s="21">
        <v>1.5613038169912601E-2</v>
      </c>
      <c r="Z13" s="21"/>
      <c r="AA13" s="21">
        <v>0.15783924221516801</v>
      </c>
      <c r="AB13" s="21">
        <v>1.5958329168288099E-2</v>
      </c>
      <c r="AC13" s="21">
        <v>0</v>
      </c>
      <c r="AD13" s="21">
        <v>2.24209916947729E-2</v>
      </c>
      <c r="AE13" s="21">
        <v>2.41988519067062E-2</v>
      </c>
      <c r="AF13" s="21">
        <v>3.7466252537687199E-2</v>
      </c>
      <c r="AG13" s="21">
        <v>4.3426125392442803E-2</v>
      </c>
      <c r="AH13" s="21">
        <v>2.1675244623220902E-2</v>
      </c>
      <c r="AI13" s="21">
        <v>2.6965475402704601E-2</v>
      </c>
      <c r="AJ13" s="21">
        <v>5.1503206737686498E-2</v>
      </c>
      <c r="AK13" s="21">
        <v>1.2853754212995601E-2</v>
      </c>
      <c r="AL13" s="21">
        <v>3.1995494732306698E-3</v>
      </c>
      <c r="AM13" s="21">
        <v>0</v>
      </c>
      <c r="AN13" s="21">
        <v>9.1814621794071398E-3</v>
      </c>
      <c r="AO13" s="21">
        <v>2.7717036037845501E-3</v>
      </c>
      <c r="AP13" s="21">
        <v>0</v>
      </c>
      <c r="AQ13" s="21"/>
      <c r="AR13" s="21">
        <v>2.4828179984418799E-2</v>
      </c>
      <c r="AS13" s="21">
        <v>1.5466100957970399E-2</v>
      </c>
      <c r="AT13" s="21"/>
      <c r="AU13" s="21">
        <v>9.6129765333422892E-3</v>
      </c>
      <c r="AV13" s="21">
        <v>2.8374944878755699E-2</v>
      </c>
      <c r="AW13" s="21"/>
      <c r="AX13" s="21">
        <v>2.6818534498425198E-2</v>
      </c>
      <c r="AY13" s="21">
        <v>2.11256439886638E-2</v>
      </c>
      <c r="AZ13" s="21"/>
      <c r="BA13" s="21">
        <v>7.84513488615644E-3</v>
      </c>
      <c r="BB13" s="21">
        <v>3.7190897203245199E-2</v>
      </c>
      <c r="BC13" s="21">
        <v>2.50830677629802E-2</v>
      </c>
      <c r="BD13" s="21"/>
      <c r="BE13" s="21">
        <v>1.44366539933393E-2</v>
      </c>
      <c r="BF13" s="21">
        <v>3.4547219627507397E-2</v>
      </c>
      <c r="BG13" s="21">
        <v>4.72845745326659E-2</v>
      </c>
    </row>
    <row r="14" spans="2:59" x14ac:dyDescent="0.3">
      <c r="B14" s="18" t="s">
        <v>273</v>
      </c>
      <c r="C14" s="21">
        <v>0.83695622575163298</v>
      </c>
      <c r="D14" s="21">
        <v>0.83053612934765897</v>
      </c>
      <c r="E14" s="21">
        <v>0.84352943298570504</v>
      </c>
      <c r="F14" s="21"/>
      <c r="G14" s="21">
        <v>0.83516182947302797</v>
      </c>
      <c r="H14" s="21">
        <v>0.82913900345687297</v>
      </c>
      <c r="I14" s="21">
        <v>0.86639446764789296</v>
      </c>
      <c r="J14" s="21">
        <v>0.81412177201887204</v>
      </c>
      <c r="K14" s="21"/>
      <c r="L14" s="21">
        <v>0.88303299510551103</v>
      </c>
      <c r="M14" s="21">
        <v>0.82936906175540703</v>
      </c>
      <c r="N14" s="21">
        <v>0.80670156843233398</v>
      </c>
      <c r="O14" s="21">
        <v>0.82145895550871995</v>
      </c>
      <c r="P14" s="21"/>
      <c r="Q14" s="21">
        <v>0.84140498142200904</v>
      </c>
      <c r="R14" s="21">
        <v>0.81086236201496997</v>
      </c>
      <c r="S14" s="21">
        <v>0.77511888815080199</v>
      </c>
      <c r="T14" s="21">
        <v>0.84925902539943898</v>
      </c>
      <c r="U14" s="21">
        <v>0.80769140780779403</v>
      </c>
      <c r="V14" s="21">
        <v>0.88384984580598802</v>
      </c>
      <c r="W14" s="21">
        <v>0.87567238961113203</v>
      </c>
      <c r="X14" s="21">
        <v>0.88237750200111298</v>
      </c>
      <c r="Y14" s="21">
        <v>0.83770771580262204</v>
      </c>
      <c r="Z14" s="21"/>
      <c r="AA14" s="21">
        <v>0.67043039604781596</v>
      </c>
      <c r="AB14" s="21">
        <v>0.83405568334362601</v>
      </c>
      <c r="AC14" s="21">
        <v>0.88767011788233297</v>
      </c>
      <c r="AD14" s="21">
        <v>0.79736153781685803</v>
      </c>
      <c r="AE14" s="21">
        <v>0.84777303871103904</v>
      </c>
      <c r="AF14" s="21">
        <v>0.75971774094351996</v>
      </c>
      <c r="AG14" s="21">
        <v>0.76358640168090397</v>
      </c>
      <c r="AH14" s="21">
        <v>0.82568366418933103</v>
      </c>
      <c r="AI14" s="21">
        <v>0.84229464183735303</v>
      </c>
      <c r="AJ14" s="21">
        <v>0.80040432594033895</v>
      </c>
      <c r="AK14" s="21">
        <v>0.888021017443822</v>
      </c>
      <c r="AL14" s="21">
        <v>0.86754205828025799</v>
      </c>
      <c r="AM14" s="21">
        <v>0.82651911657371202</v>
      </c>
      <c r="AN14" s="21">
        <v>0.85164069714680501</v>
      </c>
      <c r="AO14" s="21">
        <v>0.91192094398203405</v>
      </c>
      <c r="AP14" s="21">
        <v>0.93400142768080796</v>
      </c>
      <c r="AQ14" s="21"/>
      <c r="AR14" s="21">
        <v>0.82928717714972799</v>
      </c>
      <c r="AS14" s="21">
        <v>0.86478128134727805</v>
      </c>
      <c r="AT14" s="21"/>
      <c r="AU14" s="21">
        <v>0.84147412030206803</v>
      </c>
      <c r="AV14" s="21">
        <v>0.83330884248543802</v>
      </c>
      <c r="AW14" s="21"/>
      <c r="AX14" s="21">
        <v>0.79760478941899904</v>
      </c>
      <c r="AY14" s="21">
        <v>0.84823750113113106</v>
      </c>
      <c r="AZ14" s="21"/>
      <c r="BA14" s="21">
        <v>0.86903149284413095</v>
      </c>
      <c r="BB14" s="21">
        <v>0.81562202444626997</v>
      </c>
      <c r="BC14" s="21">
        <v>0.81655363830046501</v>
      </c>
      <c r="BD14" s="21"/>
      <c r="BE14" s="21">
        <v>0.854131002227147</v>
      </c>
      <c r="BF14" s="21">
        <v>0.8138013796336</v>
      </c>
      <c r="BG14" s="21">
        <v>0.78407645157638595</v>
      </c>
    </row>
    <row r="15" spans="2:59" x14ac:dyDescent="0.3">
      <c r="B15" s="18" t="s">
        <v>178</v>
      </c>
      <c r="C15" s="22">
        <v>-0.81415086732284703</v>
      </c>
      <c r="D15" s="22">
        <v>-0.79891879139991195</v>
      </c>
      <c r="E15" s="22">
        <v>-0.83024360540629905</v>
      </c>
      <c r="F15" s="22"/>
      <c r="G15" s="22">
        <v>-0.80563815826434504</v>
      </c>
      <c r="H15" s="22">
        <v>-0.80748775204911905</v>
      </c>
      <c r="I15" s="22">
        <v>-0.84908430855231398</v>
      </c>
      <c r="J15" s="22">
        <v>-0.79065077475005097</v>
      </c>
      <c r="K15" s="22"/>
      <c r="L15" s="22">
        <v>-0.87543916379744402</v>
      </c>
      <c r="M15" s="22">
        <v>-0.81224969462765895</v>
      </c>
      <c r="N15" s="22">
        <v>-0.77398537837209502</v>
      </c>
      <c r="O15" s="22">
        <v>-0.785029432992145</v>
      </c>
      <c r="P15" s="22"/>
      <c r="Q15" s="22">
        <v>-0.83378923677403705</v>
      </c>
      <c r="R15" s="22">
        <v>-0.76767528846492294</v>
      </c>
      <c r="S15" s="22">
        <v>-0.72304232784626699</v>
      </c>
      <c r="T15" s="22">
        <v>-0.83782141032927104</v>
      </c>
      <c r="U15" s="22">
        <v>-0.80235357209084801</v>
      </c>
      <c r="V15" s="22">
        <v>-0.86504014732114298</v>
      </c>
      <c r="W15" s="22">
        <v>-0.84758585131609998</v>
      </c>
      <c r="X15" s="22">
        <v>-0.86230544511573204</v>
      </c>
      <c r="Y15" s="22">
        <v>-0.82209467763270905</v>
      </c>
      <c r="Z15" s="22"/>
      <c r="AA15" s="22">
        <v>-0.51259115383264797</v>
      </c>
      <c r="AB15" s="22">
        <v>-0.81809735417533802</v>
      </c>
      <c r="AC15" s="22">
        <v>-0.88767011788233297</v>
      </c>
      <c r="AD15" s="22">
        <v>-0.77494054612208496</v>
      </c>
      <c r="AE15" s="22">
        <v>-0.82357418680433303</v>
      </c>
      <c r="AF15" s="22">
        <v>-0.72225148840583298</v>
      </c>
      <c r="AG15" s="22">
        <v>-0.72016027628846102</v>
      </c>
      <c r="AH15" s="22">
        <v>-0.80400841956611102</v>
      </c>
      <c r="AI15" s="22">
        <v>-0.81532916643464903</v>
      </c>
      <c r="AJ15" s="22">
        <v>-0.74890111920265301</v>
      </c>
      <c r="AK15" s="22">
        <v>-0.87516726323082605</v>
      </c>
      <c r="AL15" s="22">
        <v>-0.86434250880702701</v>
      </c>
      <c r="AM15" s="22">
        <v>-0.82651911657371202</v>
      </c>
      <c r="AN15" s="22">
        <v>-0.84245923496739805</v>
      </c>
      <c r="AO15" s="22">
        <v>-0.90914924037824996</v>
      </c>
      <c r="AP15" s="22">
        <v>-0.93400142768080796</v>
      </c>
      <c r="AQ15" s="22"/>
      <c r="AR15" s="22">
        <v>-0.804458997165309</v>
      </c>
      <c r="AS15" s="22">
        <v>-0.84931518038930798</v>
      </c>
      <c r="AT15" s="22"/>
      <c r="AU15" s="22">
        <v>-0.831861143768725</v>
      </c>
      <c r="AV15" s="22">
        <v>-0.80493389760668199</v>
      </c>
      <c r="AW15" s="22"/>
      <c r="AX15" s="22">
        <v>-0.77078625492057395</v>
      </c>
      <c r="AY15" s="22">
        <v>-0.82711185714246704</v>
      </c>
      <c r="AZ15" s="22"/>
      <c r="BA15" s="22">
        <v>-0.86118635795797505</v>
      </c>
      <c r="BB15" s="22">
        <v>-0.77843112724302499</v>
      </c>
      <c r="BC15" s="22">
        <v>-0.79147057053748504</v>
      </c>
      <c r="BD15" s="22"/>
      <c r="BE15" s="22">
        <v>-0.83969434823380695</v>
      </c>
      <c r="BF15" s="22">
        <v>-0.77925416000609304</v>
      </c>
      <c r="BG15" s="22">
        <v>-0.73679187704371996</v>
      </c>
    </row>
    <row r="16" spans="2:59" x14ac:dyDescent="0.3">
      <c r="B16" s="16"/>
    </row>
    <row r="17" spans="2:2" x14ac:dyDescent="0.3">
      <c r="B17" t="s">
        <v>87</v>
      </c>
    </row>
    <row r="18" spans="2:2" x14ac:dyDescent="0.3">
      <c r="B18" t="s">
        <v>88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BG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277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269</v>
      </c>
      <c r="C9" s="17">
        <v>0.399359599123919</v>
      </c>
      <c r="D9" s="17">
        <v>0.39546945058520999</v>
      </c>
      <c r="E9" s="17">
        <v>0.40483615294783698</v>
      </c>
      <c r="F9" s="17"/>
      <c r="G9" s="17">
        <v>0.37334200093625702</v>
      </c>
      <c r="H9" s="17">
        <v>0.40554576660663499</v>
      </c>
      <c r="I9" s="17">
        <v>0.44659733395226098</v>
      </c>
      <c r="J9" s="17">
        <v>0.36498621232599598</v>
      </c>
      <c r="K9" s="17"/>
      <c r="L9" s="17">
        <v>0.45416588693351001</v>
      </c>
      <c r="M9" s="17">
        <v>0.42052501782503998</v>
      </c>
      <c r="N9" s="17">
        <v>0.342246907736734</v>
      </c>
      <c r="O9" s="17">
        <v>0.36936660387238701</v>
      </c>
      <c r="P9" s="17"/>
      <c r="Q9" s="17">
        <v>0.50174382176025201</v>
      </c>
      <c r="R9" s="17">
        <v>0.344965650037242</v>
      </c>
      <c r="S9" s="17">
        <v>0.37227233737447202</v>
      </c>
      <c r="T9" s="17">
        <v>0.352913159958745</v>
      </c>
      <c r="U9" s="17">
        <v>0.42425650600659798</v>
      </c>
      <c r="V9" s="17">
        <v>0.37417974197751402</v>
      </c>
      <c r="W9" s="17">
        <v>0.41318697468837901</v>
      </c>
      <c r="X9" s="17">
        <v>0.36215160499809901</v>
      </c>
      <c r="Y9" s="17">
        <v>0.40664087127415399</v>
      </c>
      <c r="Z9" s="17"/>
      <c r="AA9" s="17">
        <v>0.20110828558486099</v>
      </c>
      <c r="AB9" s="17">
        <v>0.40552096199875098</v>
      </c>
      <c r="AC9" s="17">
        <v>0.36639221814720102</v>
      </c>
      <c r="AD9" s="17">
        <v>0.30929082321297602</v>
      </c>
      <c r="AE9" s="17">
        <v>0.35001658165107502</v>
      </c>
      <c r="AF9" s="17">
        <v>0.40726021316681299</v>
      </c>
      <c r="AG9" s="17">
        <v>0.29884477208367499</v>
      </c>
      <c r="AH9" s="17">
        <v>0.373779399611889</v>
      </c>
      <c r="AI9" s="17">
        <v>0.34149215382860898</v>
      </c>
      <c r="AJ9" s="17">
        <v>0.38379211840981198</v>
      </c>
      <c r="AK9" s="17">
        <v>0.499536582016677</v>
      </c>
      <c r="AL9" s="17">
        <v>0.40506097733490198</v>
      </c>
      <c r="AM9" s="17">
        <v>0.421004730619292</v>
      </c>
      <c r="AN9" s="17">
        <v>0.393380857814011</v>
      </c>
      <c r="AO9" s="17">
        <v>0.54208722412518495</v>
      </c>
      <c r="AP9" s="17">
        <v>0.51548520502481399</v>
      </c>
      <c r="AQ9" s="17"/>
      <c r="AR9" s="17">
        <v>0.36681527345959097</v>
      </c>
      <c r="AS9" s="17">
        <v>0.517437827329154</v>
      </c>
      <c r="AT9" s="17"/>
      <c r="AU9" s="17">
        <v>0.39767665694772197</v>
      </c>
      <c r="AV9" s="17">
        <v>0.40076582955148099</v>
      </c>
      <c r="AW9" s="17"/>
      <c r="AX9" s="17">
        <v>0.344734355106806</v>
      </c>
      <c r="AY9" s="17">
        <v>0.413818236283162</v>
      </c>
      <c r="AZ9" s="17"/>
      <c r="BA9" s="17">
        <v>0.44581100612813102</v>
      </c>
      <c r="BB9" s="17">
        <v>0.40093351842464903</v>
      </c>
      <c r="BC9" s="17">
        <v>0.316819511048754</v>
      </c>
      <c r="BD9" s="17"/>
      <c r="BE9" s="17">
        <v>0.47198852456025803</v>
      </c>
      <c r="BF9" s="17">
        <v>0.29675349515607102</v>
      </c>
      <c r="BG9" s="17">
        <v>0.18888340120120001</v>
      </c>
    </row>
    <row r="10" spans="2:59" x14ac:dyDescent="0.3">
      <c r="B10" s="18" t="s">
        <v>270</v>
      </c>
      <c r="C10" s="17">
        <v>0.46635083383750903</v>
      </c>
      <c r="D10" s="17">
        <v>0.46671754786797598</v>
      </c>
      <c r="E10" s="17">
        <v>0.46589240892159201</v>
      </c>
      <c r="F10" s="17"/>
      <c r="G10" s="17">
        <v>0.44823177184410701</v>
      </c>
      <c r="H10" s="17">
        <v>0.46124124179841203</v>
      </c>
      <c r="I10" s="17">
        <v>0.454133733100132</v>
      </c>
      <c r="J10" s="17">
        <v>0.504666162368552</v>
      </c>
      <c r="K10" s="17"/>
      <c r="L10" s="17">
        <v>0.46445940346179898</v>
      </c>
      <c r="M10" s="17">
        <v>0.45417848432248598</v>
      </c>
      <c r="N10" s="17">
        <v>0.492538844198253</v>
      </c>
      <c r="O10" s="17">
        <v>0.45691194712933703</v>
      </c>
      <c r="P10" s="17"/>
      <c r="Q10" s="17">
        <v>0.37910457847902101</v>
      </c>
      <c r="R10" s="17">
        <v>0.52024523337272499</v>
      </c>
      <c r="S10" s="17">
        <v>0.48065495119673102</v>
      </c>
      <c r="T10" s="17">
        <v>0.50545190001927098</v>
      </c>
      <c r="U10" s="17">
        <v>0.45163320566547499</v>
      </c>
      <c r="V10" s="17">
        <v>0.47470305464332202</v>
      </c>
      <c r="W10" s="17">
        <v>0.45680975899446602</v>
      </c>
      <c r="X10" s="17">
        <v>0.50464593446308703</v>
      </c>
      <c r="Y10" s="17">
        <v>0.45934275461908802</v>
      </c>
      <c r="Z10" s="17"/>
      <c r="AA10" s="17">
        <v>0.601359808399058</v>
      </c>
      <c r="AB10" s="17">
        <v>0.352276424358752</v>
      </c>
      <c r="AC10" s="17">
        <v>0.493635532563304</v>
      </c>
      <c r="AD10" s="17">
        <v>0.47221676352140701</v>
      </c>
      <c r="AE10" s="17">
        <v>0.51170679111166295</v>
      </c>
      <c r="AF10" s="17">
        <v>0.42167662995140098</v>
      </c>
      <c r="AG10" s="17">
        <v>0.56767018933913005</v>
      </c>
      <c r="AH10" s="17">
        <v>0.495054616397267</v>
      </c>
      <c r="AI10" s="17">
        <v>0.50536658888572195</v>
      </c>
      <c r="AJ10" s="17">
        <v>0.49510907148493799</v>
      </c>
      <c r="AK10" s="17">
        <v>0.39677656682909002</v>
      </c>
      <c r="AL10" s="17">
        <v>0.45335877873811598</v>
      </c>
      <c r="AM10" s="17">
        <v>0.46891982732939302</v>
      </c>
      <c r="AN10" s="17">
        <v>0.53976100924896397</v>
      </c>
      <c r="AO10" s="17">
        <v>0.41781768064458003</v>
      </c>
      <c r="AP10" s="17">
        <v>0.400403914986178</v>
      </c>
      <c r="AQ10" s="17"/>
      <c r="AR10" s="17">
        <v>0.48560451612238698</v>
      </c>
      <c r="AS10" s="17">
        <v>0.39649408786974999</v>
      </c>
      <c r="AT10" s="17"/>
      <c r="AU10" s="17">
        <v>0.464384643744295</v>
      </c>
      <c r="AV10" s="17">
        <v>0.46793460590650299</v>
      </c>
      <c r="AW10" s="17"/>
      <c r="AX10" s="17">
        <v>0.47500405860440298</v>
      </c>
      <c r="AY10" s="17">
        <v>0.46424049093143899</v>
      </c>
      <c r="AZ10" s="17"/>
      <c r="BA10" s="17">
        <v>0.45141137768422701</v>
      </c>
      <c r="BB10" s="17">
        <v>0.46075890669587699</v>
      </c>
      <c r="BC10" s="17">
        <v>0.50119714193283205</v>
      </c>
      <c r="BD10" s="17"/>
      <c r="BE10" s="17">
        <v>0.44712010763759402</v>
      </c>
      <c r="BF10" s="17">
        <v>0.50349294611525597</v>
      </c>
      <c r="BG10" s="17">
        <v>0.49412280105065898</v>
      </c>
    </row>
    <row r="11" spans="2:59" x14ac:dyDescent="0.3">
      <c r="B11" s="18" t="s">
        <v>271</v>
      </c>
      <c r="C11" s="17">
        <v>0.102479950333823</v>
      </c>
      <c r="D11" s="17">
        <v>0.10064136013655001</v>
      </c>
      <c r="E11" s="17">
        <v>0.102682896333572</v>
      </c>
      <c r="F11" s="17"/>
      <c r="G11" s="17">
        <v>0.129069952822643</v>
      </c>
      <c r="H11" s="17">
        <v>9.93904035032354E-2</v>
      </c>
      <c r="I11" s="17">
        <v>7.6981841985313604E-2</v>
      </c>
      <c r="J11" s="17">
        <v>0.10766936517100099</v>
      </c>
      <c r="K11" s="17"/>
      <c r="L11" s="17">
        <v>6.6477484320455596E-2</v>
      </c>
      <c r="M11" s="17">
        <v>9.7724278798456604E-2</v>
      </c>
      <c r="N11" s="17">
        <v>0.11769530709996399</v>
      </c>
      <c r="O11" s="17">
        <v>0.133042441696408</v>
      </c>
      <c r="P11" s="17"/>
      <c r="Q11" s="17">
        <v>9.6003329104746696E-2</v>
      </c>
      <c r="R11" s="17">
        <v>8.4461625939323506E-2</v>
      </c>
      <c r="S11" s="17">
        <v>0.11242217758841</v>
      </c>
      <c r="T11" s="17">
        <v>0.13561639912051299</v>
      </c>
      <c r="U11" s="17">
        <v>9.6554239538493097E-2</v>
      </c>
      <c r="V11" s="17">
        <v>0.13026857203134801</v>
      </c>
      <c r="W11" s="17">
        <v>7.4408485320166903E-2</v>
      </c>
      <c r="X11" s="17">
        <v>0.114242943984736</v>
      </c>
      <c r="Y11" s="17">
        <v>9.6712011833887807E-2</v>
      </c>
      <c r="Z11" s="17"/>
      <c r="AA11" s="17">
        <v>0.13504816049642801</v>
      </c>
      <c r="AB11" s="17">
        <v>0.141687097265008</v>
      </c>
      <c r="AC11" s="17">
        <v>0.139972249289495</v>
      </c>
      <c r="AD11" s="17">
        <v>0.174889811563887</v>
      </c>
      <c r="AE11" s="17">
        <v>8.7056146801386403E-2</v>
      </c>
      <c r="AF11" s="17">
        <v>0.140263106262806</v>
      </c>
      <c r="AG11" s="17">
        <v>0.118003374196208</v>
      </c>
      <c r="AH11" s="17">
        <v>8.9250285981786207E-2</v>
      </c>
      <c r="AI11" s="17">
        <v>0.12790550013969501</v>
      </c>
      <c r="AJ11" s="17">
        <v>7.5346746407839393E-2</v>
      </c>
      <c r="AK11" s="17">
        <v>7.2275189168190701E-2</v>
      </c>
      <c r="AL11" s="17">
        <v>0.123386042441573</v>
      </c>
      <c r="AM11" s="17">
        <v>9.8284102763659897E-2</v>
      </c>
      <c r="AN11" s="17">
        <v>5.1123425990904699E-2</v>
      </c>
      <c r="AO11" s="17">
        <v>3.7323391626450299E-2</v>
      </c>
      <c r="AP11" s="17">
        <v>6.6152370389478396E-2</v>
      </c>
      <c r="AQ11" s="17"/>
      <c r="AR11" s="17">
        <v>0.113040186551756</v>
      </c>
      <c r="AS11" s="17">
        <v>6.4165007357172094E-2</v>
      </c>
      <c r="AT11" s="17"/>
      <c r="AU11" s="17">
        <v>0.11332322371148899</v>
      </c>
      <c r="AV11" s="17">
        <v>9.6498357037865704E-2</v>
      </c>
      <c r="AW11" s="17"/>
      <c r="AX11" s="17">
        <v>0.13420350284329999</v>
      </c>
      <c r="AY11" s="17">
        <v>9.5065711280081705E-2</v>
      </c>
      <c r="AZ11" s="17"/>
      <c r="BA11" s="17">
        <v>8.09069614120803E-2</v>
      </c>
      <c r="BB11" s="17">
        <v>0.104659717988883</v>
      </c>
      <c r="BC11" s="17">
        <v>0.136062792423327</v>
      </c>
      <c r="BD11" s="17"/>
      <c r="BE11" s="17">
        <v>6.3753653253125597E-2</v>
      </c>
      <c r="BF11" s="17">
        <v>0.15533541339777801</v>
      </c>
      <c r="BG11" s="17">
        <v>0.21990689649568401</v>
      </c>
    </row>
    <row r="12" spans="2:59" x14ac:dyDescent="0.3">
      <c r="B12" s="18" t="s">
        <v>272</v>
      </c>
      <c r="C12" s="17">
        <v>1.1558016119135E-2</v>
      </c>
      <c r="D12" s="17">
        <v>1.0427494076600499E-2</v>
      </c>
      <c r="E12" s="17">
        <v>1.2731832412649999E-2</v>
      </c>
      <c r="F12" s="17"/>
      <c r="G12" s="17">
        <v>2.04783962283859E-2</v>
      </c>
      <c r="H12" s="17">
        <v>1.23096293030027E-2</v>
      </c>
      <c r="I12" s="17">
        <v>1.01274895078712E-2</v>
      </c>
      <c r="J12" s="17">
        <v>3.4762699222068401E-3</v>
      </c>
      <c r="K12" s="17"/>
      <c r="L12" s="17">
        <v>6.0548978434518501E-3</v>
      </c>
      <c r="M12" s="17">
        <v>1.31809651850197E-2</v>
      </c>
      <c r="N12" s="17">
        <v>1.17061576813219E-2</v>
      </c>
      <c r="O12" s="17">
        <v>1.5698507947447E-2</v>
      </c>
      <c r="P12" s="17"/>
      <c r="Q12" s="17">
        <v>4.3963265886523698E-3</v>
      </c>
      <c r="R12" s="17">
        <v>1.8818113115919501E-2</v>
      </c>
      <c r="S12" s="17">
        <v>1.35974233859542E-2</v>
      </c>
      <c r="T12" s="17">
        <v>0</v>
      </c>
      <c r="U12" s="17">
        <v>6.3845711179881604E-3</v>
      </c>
      <c r="V12" s="17">
        <v>8.6914442525368105E-3</v>
      </c>
      <c r="W12" s="17">
        <v>4.4216668411314903E-3</v>
      </c>
      <c r="X12" s="17">
        <v>1.89595165540789E-2</v>
      </c>
      <c r="Y12" s="17">
        <v>2.8049548323152599E-2</v>
      </c>
      <c r="Z12" s="17"/>
      <c r="AA12" s="17">
        <v>6.2483745519652599E-2</v>
      </c>
      <c r="AB12" s="17">
        <v>6.39091332592268E-2</v>
      </c>
      <c r="AC12" s="17">
        <v>0</v>
      </c>
      <c r="AD12" s="17">
        <v>0</v>
      </c>
      <c r="AE12" s="17">
        <v>2.52724138765919E-2</v>
      </c>
      <c r="AF12" s="17">
        <v>0</v>
      </c>
      <c r="AG12" s="17">
        <v>0</v>
      </c>
      <c r="AH12" s="17">
        <v>2.2268852382009999E-2</v>
      </c>
      <c r="AI12" s="17">
        <v>1.7432049028387301E-2</v>
      </c>
      <c r="AJ12" s="17">
        <v>1.33536086550631E-2</v>
      </c>
      <c r="AK12" s="17">
        <v>1.2646550214607401E-2</v>
      </c>
      <c r="AL12" s="17">
        <v>4.2044308643479399E-3</v>
      </c>
      <c r="AM12" s="17">
        <v>1.1791339287655699E-2</v>
      </c>
      <c r="AN12" s="17">
        <v>0</v>
      </c>
      <c r="AO12" s="17">
        <v>0</v>
      </c>
      <c r="AP12" s="17">
        <v>6.3096387100694002E-3</v>
      </c>
      <c r="AQ12" s="17"/>
      <c r="AR12" s="17">
        <v>1.2921897101496899E-2</v>
      </c>
      <c r="AS12" s="17">
        <v>6.6095451770368102E-3</v>
      </c>
      <c r="AT12" s="17"/>
      <c r="AU12" s="17">
        <v>1.42272641712039E-2</v>
      </c>
      <c r="AV12" s="17">
        <v>1.05734967285667E-2</v>
      </c>
      <c r="AW12" s="17"/>
      <c r="AX12" s="17">
        <v>2.1272556114296501E-2</v>
      </c>
      <c r="AY12" s="17">
        <v>9.3989084005421906E-3</v>
      </c>
      <c r="AZ12" s="17"/>
      <c r="BA12" s="17">
        <v>8.7824853599413194E-3</v>
      </c>
      <c r="BB12" s="17">
        <v>7.9326190863222203E-3</v>
      </c>
      <c r="BC12" s="17">
        <v>2.22532595817388E-2</v>
      </c>
      <c r="BD12" s="17"/>
      <c r="BE12" s="17">
        <v>5.4865478676585202E-3</v>
      </c>
      <c r="BF12" s="17">
        <v>8.7168651588938502E-3</v>
      </c>
      <c r="BG12" s="17">
        <v>6.1160221888216099E-2</v>
      </c>
    </row>
    <row r="13" spans="2:59" x14ac:dyDescent="0.3">
      <c r="B13" s="18" t="s">
        <v>83</v>
      </c>
      <c r="C13" s="21">
        <v>2.0251600585614201E-2</v>
      </c>
      <c r="D13" s="21">
        <v>2.67441473336637E-2</v>
      </c>
      <c r="E13" s="21">
        <v>1.38567093843498E-2</v>
      </c>
      <c r="F13" s="21"/>
      <c r="G13" s="21">
        <v>2.8877878168607499E-2</v>
      </c>
      <c r="H13" s="21">
        <v>2.15129587887142E-2</v>
      </c>
      <c r="I13" s="21">
        <v>1.2159601454422801E-2</v>
      </c>
      <c r="J13" s="21">
        <v>1.9201990212244401E-2</v>
      </c>
      <c r="K13" s="21"/>
      <c r="L13" s="21">
        <v>8.8423274407833392E-3</v>
      </c>
      <c r="M13" s="21">
        <v>1.4391253868997599E-2</v>
      </c>
      <c r="N13" s="21">
        <v>3.5812783283727397E-2</v>
      </c>
      <c r="O13" s="21">
        <v>2.4980499354421402E-2</v>
      </c>
      <c r="P13" s="21"/>
      <c r="Q13" s="21">
        <v>1.8751944067328E-2</v>
      </c>
      <c r="R13" s="21">
        <v>3.1509377534790203E-2</v>
      </c>
      <c r="S13" s="21">
        <v>2.1053110454432401E-2</v>
      </c>
      <c r="T13" s="21">
        <v>6.0185409014711696E-3</v>
      </c>
      <c r="U13" s="21">
        <v>2.1171477671445001E-2</v>
      </c>
      <c r="V13" s="21">
        <v>1.2157187095278899E-2</v>
      </c>
      <c r="W13" s="21">
        <v>5.1173114155856098E-2</v>
      </c>
      <c r="X13" s="21">
        <v>0</v>
      </c>
      <c r="Y13" s="21">
        <v>9.2548139497174407E-3</v>
      </c>
      <c r="Z13" s="21"/>
      <c r="AA13" s="21">
        <v>0</v>
      </c>
      <c r="AB13" s="21">
        <v>3.6606383118262802E-2</v>
      </c>
      <c r="AC13" s="21">
        <v>0</v>
      </c>
      <c r="AD13" s="21">
        <v>4.36026017017297E-2</v>
      </c>
      <c r="AE13" s="21">
        <v>2.5948066559284E-2</v>
      </c>
      <c r="AF13" s="21">
        <v>3.0800050618979301E-2</v>
      </c>
      <c r="AG13" s="21">
        <v>1.5481664380987E-2</v>
      </c>
      <c r="AH13" s="21">
        <v>1.96468456270485E-2</v>
      </c>
      <c r="AI13" s="21">
        <v>7.8037081175865303E-3</v>
      </c>
      <c r="AJ13" s="21">
        <v>3.2398455042347597E-2</v>
      </c>
      <c r="AK13" s="21">
        <v>1.87651117714355E-2</v>
      </c>
      <c r="AL13" s="21">
        <v>1.39897706210618E-2</v>
      </c>
      <c r="AM13" s="21">
        <v>0</v>
      </c>
      <c r="AN13" s="21">
        <v>1.5734706946120801E-2</v>
      </c>
      <c r="AO13" s="21">
        <v>2.7717036037845501E-3</v>
      </c>
      <c r="AP13" s="21">
        <v>1.1648870889460001E-2</v>
      </c>
      <c r="AQ13" s="21"/>
      <c r="AR13" s="21">
        <v>2.1618126764768899E-2</v>
      </c>
      <c r="AS13" s="21">
        <v>1.52935322668864E-2</v>
      </c>
      <c r="AT13" s="21"/>
      <c r="AU13" s="21">
        <v>1.0388211425290599E-2</v>
      </c>
      <c r="AV13" s="21">
        <v>2.4227710775583899E-2</v>
      </c>
      <c r="AW13" s="21"/>
      <c r="AX13" s="21">
        <v>2.4785527331194698E-2</v>
      </c>
      <c r="AY13" s="21">
        <v>1.7476653104774999E-2</v>
      </c>
      <c r="AZ13" s="21"/>
      <c r="BA13" s="21">
        <v>1.3088169415619799E-2</v>
      </c>
      <c r="BB13" s="21">
        <v>2.57152378042694E-2</v>
      </c>
      <c r="BC13" s="21">
        <v>2.3667295013347699E-2</v>
      </c>
      <c r="BD13" s="21"/>
      <c r="BE13" s="21">
        <v>1.16511666813635E-2</v>
      </c>
      <c r="BF13" s="21">
        <v>3.5701280172001602E-2</v>
      </c>
      <c r="BG13" s="21">
        <v>3.5926679364241203E-2</v>
      </c>
    </row>
    <row r="14" spans="2:59" x14ac:dyDescent="0.3">
      <c r="B14" s="18" t="s">
        <v>273</v>
      </c>
      <c r="C14" s="21">
        <v>0.86571043296142802</v>
      </c>
      <c r="D14" s="21">
        <v>0.86218699845318603</v>
      </c>
      <c r="E14" s="21">
        <v>0.87072856186942804</v>
      </c>
      <c r="F14" s="21"/>
      <c r="G14" s="21">
        <v>0.82157377278036403</v>
      </c>
      <c r="H14" s="21">
        <v>0.86678700840504797</v>
      </c>
      <c r="I14" s="21">
        <v>0.90073106705239203</v>
      </c>
      <c r="J14" s="21">
        <v>0.86965237469454804</v>
      </c>
      <c r="K14" s="21"/>
      <c r="L14" s="21">
        <v>0.91862529039530905</v>
      </c>
      <c r="M14" s="21">
        <v>0.87470350214752601</v>
      </c>
      <c r="N14" s="21">
        <v>0.83478575193498705</v>
      </c>
      <c r="O14" s="21">
        <v>0.82627855100172398</v>
      </c>
      <c r="P14" s="21"/>
      <c r="Q14" s="21">
        <v>0.88084840023927302</v>
      </c>
      <c r="R14" s="21">
        <v>0.86521088340996699</v>
      </c>
      <c r="S14" s="21">
        <v>0.85292728857120303</v>
      </c>
      <c r="T14" s="21">
        <v>0.85836505997801604</v>
      </c>
      <c r="U14" s="21">
        <v>0.87588971167207397</v>
      </c>
      <c r="V14" s="21">
        <v>0.84888279662083599</v>
      </c>
      <c r="W14" s="21">
        <v>0.86999673368284502</v>
      </c>
      <c r="X14" s="21">
        <v>0.86679753946118598</v>
      </c>
      <c r="Y14" s="21">
        <v>0.86598362589324196</v>
      </c>
      <c r="Z14" s="21"/>
      <c r="AA14" s="21">
        <v>0.80246809398391905</v>
      </c>
      <c r="AB14" s="21">
        <v>0.75779738635750304</v>
      </c>
      <c r="AC14" s="21">
        <v>0.86002775071050497</v>
      </c>
      <c r="AD14" s="21">
        <v>0.78150758673438303</v>
      </c>
      <c r="AE14" s="21">
        <v>0.86172337276273803</v>
      </c>
      <c r="AF14" s="21">
        <v>0.82893684311821403</v>
      </c>
      <c r="AG14" s="21">
        <v>0.86651496142280504</v>
      </c>
      <c r="AH14" s="21">
        <v>0.868834016009155</v>
      </c>
      <c r="AI14" s="21">
        <v>0.84685874271433104</v>
      </c>
      <c r="AJ14" s="21">
        <v>0.87890118989474997</v>
      </c>
      <c r="AK14" s="21">
        <v>0.89631314884576596</v>
      </c>
      <c r="AL14" s="21">
        <v>0.85841975607301702</v>
      </c>
      <c r="AM14" s="21">
        <v>0.88992455794868397</v>
      </c>
      <c r="AN14" s="21">
        <v>0.93314186706297497</v>
      </c>
      <c r="AO14" s="21">
        <v>0.95990490476976498</v>
      </c>
      <c r="AP14" s="21">
        <v>0.91588912001099199</v>
      </c>
      <c r="AQ14" s="21"/>
      <c r="AR14" s="21">
        <v>0.85241978958197795</v>
      </c>
      <c r="AS14" s="21">
        <v>0.91393191519890504</v>
      </c>
      <c r="AT14" s="21"/>
      <c r="AU14" s="21">
        <v>0.86206130069201703</v>
      </c>
      <c r="AV14" s="21">
        <v>0.86870043545798403</v>
      </c>
      <c r="AW14" s="21"/>
      <c r="AX14" s="21">
        <v>0.81973841371120904</v>
      </c>
      <c r="AY14" s="21">
        <v>0.87805872721460099</v>
      </c>
      <c r="AZ14" s="21"/>
      <c r="BA14" s="21">
        <v>0.89722238381235897</v>
      </c>
      <c r="BB14" s="21">
        <v>0.86169242512052602</v>
      </c>
      <c r="BC14" s="21">
        <v>0.81801665298158699</v>
      </c>
      <c r="BD14" s="21"/>
      <c r="BE14" s="21">
        <v>0.91910863219785199</v>
      </c>
      <c r="BF14" s="21">
        <v>0.80024644127132705</v>
      </c>
      <c r="BG14" s="21">
        <v>0.68300620225185904</v>
      </c>
    </row>
    <row r="15" spans="2:59" x14ac:dyDescent="0.3">
      <c r="B15" s="18" t="s">
        <v>178</v>
      </c>
      <c r="C15" s="22">
        <v>-0.84545883237581299</v>
      </c>
      <c r="D15" s="22">
        <v>-0.83544285111952199</v>
      </c>
      <c r="E15" s="22">
        <v>-0.85687185248507802</v>
      </c>
      <c r="F15" s="22"/>
      <c r="G15" s="22">
        <v>-0.79269589461175605</v>
      </c>
      <c r="H15" s="22">
        <v>-0.84527404961633301</v>
      </c>
      <c r="I15" s="22">
        <v>-0.88857146559796996</v>
      </c>
      <c r="J15" s="22">
        <v>-0.85045038448230303</v>
      </c>
      <c r="K15" s="22"/>
      <c r="L15" s="22">
        <v>-0.90978296295452599</v>
      </c>
      <c r="M15" s="22">
        <v>-0.86031224827852804</v>
      </c>
      <c r="N15" s="22">
        <v>-0.798972968651259</v>
      </c>
      <c r="O15" s="22">
        <v>-0.80129805164730294</v>
      </c>
      <c r="P15" s="22"/>
      <c r="Q15" s="22">
        <v>-0.86209645617194497</v>
      </c>
      <c r="R15" s="22">
        <v>-0.833701505875177</v>
      </c>
      <c r="S15" s="22">
        <v>-0.831874178116771</v>
      </c>
      <c r="T15" s="22">
        <v>-0.85234651907654502</v>
      </c>
      <c r="U15" s="22">
        <v>-0.85471823400062896</v>
      </c>
      <c r="V15" s="22">
        <v>-0.83672560952555697</v>
      </c>
      <c r="W15" s="22">
        <v>-0.81882361952698901</v>
      </c>
      <c r="X15" s="22">
        <v>-0.86679753946118598</v>
      </c>
      <c r="Y15" s="22">
        <v>-0.85672881194352501</v>
      </c>
      <c r="Z15" s="22"/>
      <c r="AA15" s="22">
        <v>-0.80246809398391905</v>
      </c>
      <c r="AB15" s="22">
        <v>-0.72119100323924001</v>
      </c>
      <c r="AC15" s="22">
        <v>-0.86002775071050497</v>
      </c>
      <c r="AD15" s="22">
        <v>-0.737904985032653</v>
      </c>
      <c r="AE15" s="22">
        <v>-0.83577530620345397</v>
      </c>
      <c r="AF15" s="22">
        <v>-0.79813679249923497</v>
      </c>
      <c r="AG15" s="22">
        <v>-0.85103329704181796</v>
      </c>
      <c r="AH15" s="22">
        <v>-0.849187170382107</v>
      </c>
      <c r="AI15" s="22">
        <v>-0.83905503459674502</v>
      </c>
      <c r="AJ15" s="22">
        <v>-0.84650273485240202</v>
      </c>
      <c r="AK15" s="22">
        <v>-0.87754803707433104</v>
      </c>
      <c r="AL15" s="22">
        <v>-0.84442998545195502</v>
      </c>
      <c r="AM15" s="22">
        <v>-0.88992455794868397</v>
      </c>
      <c r="AN15" s="22">
        <v>-0.91740716011685397</v>
      </c>
      <c r="AO15" s="22">
        <v>-0.957133201165981</v>
      </c>
      <c r="AP15" s="22">
        <v>-0.904240249121532</v>
      </c>
      <c r="AQ15" s="22"/>
      <c r="AR15" s="22">
        <v>-0.83080166281720902</v>
      </c>
      <c r="AS15" s="22">
        <v>-0.89863838293201803</v>
      </c>
      <c r="AT15" s="22"/>
      <c r="AU15" s="22">
        <v>-0.85167308926672602</v>
      </c>
      <c r="AV15" s="22">
        <v>-0.84447272468239998</v>
      </c>
      <c r="AW15" s="22"/>
      <c r="AX15" s="22">
        <v>-0.79495288638001405</v>
      </c>
      <c r="AY15" s="22">
        <v>-0.86058207410982601</v>
      </c>
      <c r="AZ15" s="22"/>
      <c r="BA15" s="22">
        <v>-0.884134214396739</v>
      </c>
      <c r="BB15" s="22">
        <v>-0.83597718731625603</v>
      </c>
      <c r="BC15" s="22">
        <v>-0.79434935796823902</v>
      </c>
      <c r="BD15" s="22"/>
      <c r="BE15" s="22">
        <v>-0.90745746551648898</v>
      </c>
      <c r="BF15" s="22">
        <v>-0.76454516109932502</v>
      </c>
      <c r="BG15" s="22">
        <v>-0.64707952288761805</v>
      </c>
    </row>
    <row r="16" spans="2:59" x14ac:dyDescent="0.3">
      <c r="B16" s="16"/>
    </row>
    <row r="17" spans="2:2" x14ac:dyDescent="0.3">
      <c r="B17" t="s">
        <v>87</v>
      </c>
    </row>
    <row r="18" spans="2:2" x14ac:dyDescent="0.3">
      <c r="B18" t="s">
        <v>88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BG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278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269</v>
      </c>
      <c r="C9" s="17">
        <v>0.30734737480072</v>
      </c>
      <c r="D9" s="17">
        <v>0.35231650790005498</v>
      </c>
      <c r="E9" s="17">
        <v>0.26372251832834998</v>
      </c>
      <c r="F9" s="17"/>
      <c r="G9" s="17">
        <v>0.36099939041367202</v>
      </c>
      <c r="H9" s="17">
        <v>0.34325140702567702</v>
      </c>
      <c r="I9" s="17">
        <v>0.26374135150790501</v>
      </c>
      <c r="J9" s="17">
        <v>0.25929267526097</v>
      </c>
      <c r="K9" s="17"/>
      <c r="L9" s="17">
        <v>0.39854961450153698</v>
      </c>
      <c r="M9" s="17">
        <v>0.307660718320861</v>
      </c>
      <c r="N9" s="17">
        <v>0.25545608398485198</v>
      </c>
      <c r="O9" s="17">
        <v>0.25298514049690002</v>
      </c>
      <c r="P9" s="17"/>
      <c r="Q9" s="17">
        <v>0.41685189648002502</v>
      </c>
      <c r="R9" s="17">
        <v>0.235892910654495</v>
      </c>
      <c r="S9" s="17">
        <v>0.24105529161244499</v>
      </c>
      <c r="T9" s="17">
        <v>0.29564961358807601</v>
      </c>
      <c r="U9" s="17">
        <v>0.31504167299559999</v>
      </c>
      <c r="V9" s="17">
        <v>0.29881242823042498</v>
      </c>
      <c r="W9" s="17">
        <v>0.30117222950021799</v>
      </c>
      <c r="X9" s="17">
        <v>0.34053140948330701</v>
      </c>
      <c r="Y9" s="17">
        <v>0.31506456794752902</v>
      </c>
      <c r="Z9" s="17"/>
      <c r="AA9" s="17">
        <v>0.25690333589978898</v>
      </c>
      <c r="AB9" s="17">
        <v>0.20286625875022299</v>
      </c>
      <c r="AC9" s="17">
        <v>0.28999309320932698</v>
      </c>
      <c r="AD9" s="17">
        <v>0.231815477717081</v>
      </c>
      <c r="AE9" s="17">
        <v>0.26184080935896997</v>
      </c>
      <c r="AF9" s="17">
        <v>0.30962043057359601</v>
      </c>
      <c r="AG9" s="17">
        <v>0.29810777015202999</v>
      </c>
      <c r="AH9" s="17">
        <v>0.28455044397615598</v>
      </c>
      <c r="AI9" s="17">
        <v>0.24056786803503</v>
      </c>
      <c r="AJ9" s="17">
        <v>0.25650441545649599</v>
      </c>
      <c r="AK9" s="17">
        <v>0.39788431167957</v>
      </c>
      <c r="AL9" s="17">
        <v>0.30484525869298301</v>
      </c>
      <c r="AM9" s="17">
        <v>0.29659593888543501</v>
      </c>
      <c r="AN9" s="17">
        <v>0.238304435435475</v>
      </c>
      <c r="AO9" s="17">
        <v>0.29398574935184901</v>
      </c>
      <c r="AP9" s="17">
        <v>0.548375133265398</v>
      </c>
      <c r="AQ9" s="17"/>
      <c r="AR9" s="17">
        <v>0.26968384093850001</v>
      </c>
      <c r="AS9" s="17">
        <v>0.44399925667620099</v>
      </c>
      <c r="AT9" s="17"/>
      <c r="AU9" s="17">
        <v>0.366542465618168</v>
      </c>
      <c r="AV9" s="17">
        <v>0.28131857513011799</v>
      </c>
      <c r="AW9" s="17"/>
      <c r="AX9" s="17">
        <v>0.300439347384512</v>
      </c>
      <c r="AY9" s="17">
        <v>0.30936131480708801</v>
      </c>
      <c r="AZ9" s="17"/>
      <c r="BA9" s="17">
        <v>0.372440297743107</v>
      </c>
      <c r="BB9" s="17">
        <v>0.27915735866285102</v>
      </c>
      <c r="BC9" s="17">
        <v>0.241290226741085</v>
      </c>
      <c r="BD9" s="17"/>
      <c r="BE9" s="17">
        <v>0.36067953167106698</v>
      </c>
      <c r="BF9" s="17">
        <v>0.22186509474871799</v>
      </c>
      <c r="BG9" s="17">
        <v>0.181209086665682</v>
      </c>
    </row>
    <row r="10" spans="2:59" x14ac:dyDescent="0.3">
      <c r="B10" s="18" t="s">
        <v>270</v>
      </c>
      <c r="C10" s="17">
        <v>0.42190812268758698</v>
      </c>
      <c r="D10" s="17">
        <v>0.43443133740659301</v>
      </c>
      <c r="E10" s="17">
        <v>0.40810361668087602</v>
      </c>
      <c r="F10" s="17"/>
      <c r="G10" s="17">
        <v>0.40902772074054999</v>
      </c>
      <c r="H10" s="17">
        <v>0.40752544827144599</v>
      </c>
      <c r="I10" s="17">
        <v>0.42760502380488102</v>
      </c>
      <c r="J10" s="17">
        <v>0.44527341917010999</v>
      </c>
      <c r="K10" s="17"/>
      <c r="L10" s="17">
        <v>0.39980290982320599</v>
      </c>
      <c r="M10" s="17">
        <v>0.43733526908187897</v>
      </c>
      <c r="N10" s="17">
        <v>0.44948037379757799</v>
      </c>
      <c r="O10" s="17">
        <v>0.40630439946669999</v>
      </c>
      <c r="P10" s="17"/>
      <c r="Q10" s="17">
        <v>0.38686630896650298</v>
      </c>
      <c r="R10" s="17">
        <v>0.45260047191257802</v>
      </c>
      <c r="S10" s="17">
        <v>0.41482969945095699</v>
      </c>
      <c r="T10" s="17">
        <v>0.43968902062284598</v>
      </c>
      <c r="U10" s="17">
        <v>0.398673549767524</v>
      </c>
      <c r="V10" s="17">
        <v>0.42256962600793901</v>
      </c>
      <c r="W10" s="17">
        <v>0.41665751046031801</v>
      </c>
      <c r="X10" s="17">
        <v>0.44005692823667902</v>
      </c>
      <c r="Y10" s="17">
        <v>0.43015866177859402</v>
      </c>
      <c r="Z10" s="17"/>
      <c r="AA10" s="17">
        <v>0.25479618344084198</v>
      </c>
      <c r="AB10" s="17">
        <v>0.46177739170296001</v>
      </c>
      <c r="AC10" s="17">
        <v>0.42904257148129699</v>
      </c>
      <c r="AD10" s="17">
        <v>0.51045788150743798</v>
      </c>
      <c r="AE10" s="17">
        <v>0.47905506781731899</v>
      </c>
      <c r="AF10" s="17">
        <v>0.381291945193655</v>
      </c>
      <c r="AG10" s="17">
        <v>0.38293592474713201</v>
      </c>
      <c r="AH10" s="17">
        <v>0.437953586683415</v>
      </c>
      <c r="AI10" s="17">
        <v>0.43972122095379601</v>
      </c>
      <c r="AJ10" s="17">
        <v>0.46159467889091998</v>
      </c>
      <c r="AK10" s="17">
        <v>0.40400413486343301</v>
      </c>
      <c r="AL10" s="17">
        <v>0.42051092309645199</v>
      </c>
      <c r="AM10" s="17">
        <v>0.40945266554459903</v>
      </c>
      <c r="AN10" s="17">
        <v>0.48366605594207301</v>
      </c>
      <c r="AO10" s="17">
        <v>0.52940417542024698</v>
      </c>
      <c r="AP10" s="17">
        <v>0.33465953286585098</v>
      </c>
      <c r="AQ10" s="17"/>
      <c r="AR10" s="17">
        <v>0.43625696078750498</v>
      </c>
      <c r="AS10" s="17">
        <v>0.36984726891180503</v>
      </c>
      <c r="AT10" s="17"/>
      <c r="AU10" s="17">
        <v>0.39448704090199799</v>
      </c>
      <c r="AV10" s="17">
        <v>0.43705913447114603</v>
      </c>
      <c r="AW10" s="17"/>
      <c r="AX10" s="17">
        <v>0.42261131551758602</v>
      </c>
      <c r="AY10" s="17">
        <v>0.42379693952375302</v>
      </c>
      <c r="AZ10" s="17"/>
      <c r="BA10" s="17">
        <v>0.395197886423786</v>
      </c>
      <c r="BB10" s="17">
        <v>0.42334430190142303</v>
      </c>
      <c r="BC10" s="17">
        <v>0.46554889675288702</v>
      </c>
      <c r="BD10" s="17"/>
      <c r="BE10" s="17">
        <v>0.433204957642912</v>
      </c>
      <c r="BF10" s="17">
        <v>0.427309878487307</v>
      </c>
      <c r="BG10" s="17">
        <v>0.32929268222746</v>
      </c>
    </row>
    <row r="11" spans="2:59" x14ac:dyDescent="0.3">
      <c r="B11" s="18" t="s">
        <v>271</v>
      </c>
      <c r="C11" s="17">
        <v>0.201071675536834</v>
      </c>
      <c r="D11" s="17">
        <v>0.15750034831383</v>
      </c>
      <c r="E11" s="17">
        <v>0.245334691508582</v>
      </c>
      <c r="F11" s="17"/>
      <c r="G11" s="17">
        <v>0.16437788265248701</v>
      </c>
      <c r="H11" s="17">
        <v>0.18441931756551</v>
      </c>
      <c r="I11" s="17">
        <v>0.231998097089952</v>
      </c>
      <c r="J11" s="17">
        <v>0.22352273457585001</v>
      </c>
      <c r="K11" s="17"/>
      <c r="L11" s="17">
        <v>0.14897652071524201</v>
      </c>
      <c r="M11" s="17">
        <v>0.20302633824881999</v>
      </c>
      <c r="N11" s="17">
        <v>0.215870383758094</v>
      </c>
      <c r="O11" s="17">
        <v>0.24258059265583301</v>
      </c>
      <c r="P11" s="17"/>
      <c r="Q11" s="17">
        <v>0.14888213878398701</v>
      </c>
      <c r="R11" s="17">
        <v>0.22320556276902401</v>
      </c>
      <c r="S11" s="17">
        <v>0.22762380807831301</v>
      </c>
      <c r="T11" s="17">
        <v>0.18157553927161099</v>
      </c>
      <c r="U11" s="17">
        <v>0.252645954744674</v>
      </c>
      <c r="V11" s="17">
        <v>0.22345318840044701</v>
      </c>
      <c r="W11" s="17">
        <v>0.17590343724013299</v>
      </c>
      <c r="X11" s="17">
        <v>0.187129291980667</v>
      </c>
      <c r="Y11" s="17">
        <v>0.20573116606504799</v>
      </c>
      <c r="Z11" s="17"/>
      <c r="AA11" s="17">
        <v>0.19890690527579</v>
      </c>
      <c r="AB11" s="17">
        <v>0.196058716234457</v>
      </c>
      <c r="AC11" s="17">
        <v>0.25173865121290101</v>
      </c>
      <c r="AD11" s="17">
        <v>0.19720805870523</v>
      </c>
      <c r="AE11" s="17">
        <v>0.18321155980376599</v>
      </c>
      <c r="AF11" s="17">
        <v>0.201513301497216</v>
      </c>
      <c r="AG11" s="17">
        <v>0.25208824698072402</v>
      </c>
      <c r="AH11" s="17">
        <v>0.160861814320094</v>
      </c>
      <c r="AI11" s="17">
        <v>0.27639682370240298</v>
      </c>
      <c r="AJ11" s="17">
        <v>0.19871171268467799</v>
      </c>
      <c r="AK11" s="17">
        <v>0.15536267931786199</v>
      </c>
      <c r="AL11" s="17">
        <v>0.233322280623455</v>
      </c>
      <c r="AM11" s="17">
        <v>0.236587903151349</v>
      </c>
      <c r="AN11" s="17">
        <v>0.24820932045074501</v>
      </c>
      <c r="AO11" s="17">
        <v>0.14222982291476399</v>
      </c>
      <c r="AP11" s="17">
        <v>7.2618134058281394E-2</v>
      </c>
      <c r="AQ11" s="17"/>
      <c r="AR11" s="17">
        <v>0.21747668791017799</v>
      </c>
      <c r="AS11" s="17">
        <v>0.141550553031208</v>
      </c>
      <c r="AT11" s="17"/>
      <c r="AU11" s="17">
        <v>0.18014581566132701</v>
      </c>
      <c r="AV11" s="17">
        <v>0.208111900680022</v>
      </c>
      <c r="AW11" s="17"/>
      <c r="AX11" s="17">
        <v>0.20165213383573299</v>
      </c>
      <c r="AY11" s="17">
        <v>0.20084391637143301</v>
      </c>
      <c r="AZ11" s="17"/>
      <c r="BA11" s="17">
        <v>0.17977113597772601</v>
      </c>
      <c r="BB11" s="17">
        <v>0.225659352672791</v>
      </c>
      <c r="BC11" s="17">
        <v>0.197614491882214</v>
      </c>
      <c r="BD11" s="17"/>
      <c r="BE11" s="17">
        <v>0.15178316139509301</v>
      </c>
      <c r="BF11" s="17">
        <v>0.25960416166954198</v>
      </c>
      <c r="BG11" s="17">
        <v>0.37502125121256702</v>
      </c>
    </row>
    <row r="12" spans="2:59" x14ac:dyDescent="0.3">
      <c r="B12" s="18" t="s">
        <v>272</v>
      </c>
      <c r="C12" s="17">
        <v>4.3630069510426799E-2</v>
      </c>
      <c r="D12" s="17">
        <v>2.4908449137603001E-2</v>
      </c>
      <c r="E12" s="17">
        <v>6.1480562803842703E-2</v>
      </c>
      <c r="F12" s="17"/>
      <c r="G12" s="17">
        <v>3.4518233787499401E-2</v>
      </c>
      <c r="H12" s="17">
        <v>4.36147709209459E-2</v>
      </c>
      <c r="I12" s="17">
        <v>5.0988869742099797E-2</v>
      </c>
      <c r="J12" s="17">
        <v>4.5054857715935898E-2</v>
      </c>
      <c r="K12" s="17"/>
      <c r="L12" s="17">
        <v>4.0407007642159203E-2</v>
      </c>
      <c r="M12" s="17">
        <v>3.6237410493223397E-2</v>
      </c>
      <c r="N12" s="17">
        <v>4.3793273097973401E-2</v>
      </c>
      <c r="O12" s="17">
        <v>5.4721751246256299E-2</v>
      </c>
      <c r="P12" s="17"/>
      <c r="Q12" s="17">
        <v>3.2599320760200397E-2</v>
      </c>
      <c r="R12" s="17">
        <v>5.6305773991177303E-2</v>
      </c>
      <c r="S12" s="17">
        <v>6.8311638629221794E-2</v>
      </c>
      <c r="T12" s="17">
        <v>5.5358884954194602E-2</v>
      </c>
      <c r="U12" s="17">
        <v>1.7468376245291899E-2</v>
      </c>
      <c r="V12" s="17">
        <v>3.6871359955978102E-2</v>
      </c>
      <c r="W12" s="17">
        <v>5.0440287409116498E-2</v>
      </c>
      <c r="X12" s="17">
        <v>3.2282370299347503E-2</v>
      </c>
      <c r="Y12" s="17">
        <v>3.50886569635269E-2</v>
      </c>
      <c r="Z12" s="17"/>
      <c r="AA12" s="17">
        <v>6.90705876487578E-2</v>
      </c>
      <c r="AB12" s="17">
        <v>8.8802735136563102E-2</v>
      </c>
      <c r="AC12" s="17">
        <v>1.5298181569884699E-2</v>
      </c>
      <c r="AD12" s="17">
        <v>4.4108481029448199E-2</v>
      </c>
      <c r="AE12" s="17">
        <v>5.0043715914409002E-2</v>
      </c>
      <c r="AF12" s="17">
        <v>5.6300089176191503E-2</v>
      </c>
      <c r="AG12" s="17">
        <v>4.4316962602224001E-2</v>
      </c>
      <c r="AH12" s="17">
        <v>8.7433264118105994E-2</v>
      </c>
      <c r="AI12" s="17">
        <v>1.0315468802138499E-2</v>
      </c>
      <c r="AJ12" s="17">
        <v>3.3588181017535301E-2</v>
      </c>
      <c r="AK12" s="17">
        <v>3.7414988830425301E-2</v>
      </c>
      <c r="AL12" s="17">
        <v>2.9713126385183E-2</v>
      </c>
      <c r="AM12" s="17">
        <v>5.0473741275584301E-2</v>
      </c>
      <c r="AN12" s="17">
        <v>1.80920257785189E-2</v>
      </c>
      <c r="AO12" s="17">
        <v>1.57168037743931E-2</v>
      </c>
      <c r="AP12" s="17">
        <v>3.9272118193614501E-2</v>
      </c>
      <c r="AQ12" s="17"/>
      <c r="AR12" s="17">
        <v>4.8610408568281499E-2</v>
      </c>
      <c r="AS12" s="17">
        <v>2.5560264719313799E-2</v>
      </c>
      <c r="AT12" s="17"/>
      <c r="AU12" s="17">
        <v>3.8325386122908998E-2</v>
      </c>
      <c r="AV12" s="17">
        <v>4.7021651126327703E-2</v>
      </c>
      <c r="AW12" s="17"/>
      <c r="AX12" s="17">
        <v>4.0379063662495697E-2</v>
      </c>
      <c r="AY12" s="17">
        <v>4.3355129442555901E-2</v>
      </c>
      <c r="AZ12" s="17"/>
      <c r="BA12" s="17">
        <v>3.96845998638371E-2</v>
      </c>
      <c r="BB12" s="17">
        <v>3.1161248161534701E-2</v>
      </c>
      <c r="BC12" s="17">
        <v>7.0772463120298196E-2</v>
      </c>
      <c r="BD12" s="17"/>
      <c r="BE12" s="17">
        <v>3.5957589631549797E-2</v>
      </c>
      <c r="BF12" s="17">
        <v>5.4889282162475697E-2</v>
      </c>
      <c r="BG12" s="17">
        <v>6.4687474712640206E-2</v>
      </c>
    </row>
    <row r="13" spans="2:59" x14ac:dyDescent="0.3">
      <c r="B13" s="18" t="s">
        <v>83</v>
      </c>
      <c r="C13" s="21">
        <v>2.60427574644315E-2</v>
      </c>
      <c r="D13" s="21">
        <v>3.0843357241919001E-2</v>
      </c>
      <c r="E13" s="21">
        <v>2.1358610678350501E-2</v>
      </c>
      <c r="F13" s="21"/>
      <c r="G13" s="21">
        <v>3.10767724057915E-2</v>
      </c>
      <c r="H13" s="21">
        <v>2.1189056216420699E-2</v>
      </c>
      <c r="I13" s="21">
        <v>2.56666578551622E-2</v>
      </c>
      <c r="J13" s="21">
        <v>2.6856313277133899E-2</v>
      </c>
      <c r="K13" s="21"/>
      <c r="L13" s="21">
        <v>1.22639473178567E-2</v>
      </c>
      <c r="M13" s="21">
        <v>1.5740263855216499E-2</v>
      </c>
      <c r="N13" s="21">
        <v>3.5399885361502299E-2</v>
      </c>
      <c r="O13" s="21">
        <v>4.34081161343111E-2</v>
      </c>
      <c r="P13" s="21"/>
      <c r="Q13" s="21">
        <v>1.48003350092848E-2</v>
      </c>
      <c r="R13" s="21">
        <v>3.1995280672726299E-2</v>
      </c>
      <c r="S13" s="21">
        <v>4.8179562229063201E-2</v>
      </c>
      <c r="T13" s="21">
        <v>2.7726941563272298E-2</v>
      </c>
      <c r="U13" s="21">
        <v>1.61704462469099E-2</v>
      </c>
      <c r="V13" s="21">
        <v>1.82933974052111E-2</v>
      </c>
      <c r="W13" s="21">
        <v>5.5826535390214399E-2</v>
      </c>
      <c r="X13" s="21">
        <v>0</v>
      </c>
      <c r="Y13" s="21">
        <v>1.39569472453029E-2</v>
      </c>
      <c r="Z13" s="21"/>
      <c r="AA13" s="21">
        <v>0.22032298773482101</v>
      </c>
      <c r="AB13" s="21">
        <v>5.0494898175797498E-2</v>
      </c>
      <c r="AC13" s="21">
        <v>1.39275025265897E-2</v>
      </c>
      <c r="AD13" s="21">
        <v>1.6410101040802601E-2</v>
      </c>
      <c r="AE13" s="21">
        <v>2.58488471055369E-2</v>
      </c>
      <c r="AF13" s="21">
        <v>5.1274233559340597E-2</v>
      </c>
      <c r="AG13" s="21">
        <v>2.2551095517889402E-2</v>
      </c>
      <c r="AH13" s="21">
        <v>2.9200890902228899E-2</v>
      </c>
      <c r="AI13" s="21">
        <v>3.2998618506631397E-2</v>
      </c>
      <c r="AJ13" s="21">
        <v>4.9601011950371497E-2</v>
      </c>
      <c r="AK13" s="21">
        <v>5.3338853087095397E-3</v>
      </c>
      <c r="AL13" s="21">
        <v>1.1608411201926599E-2</v>
      </c>
      <c r="AM13" s="21">
        <v>6.8897511430315601E-3</v>
      </c>
      <c r="AN13" s="21">
        <v>1.1728162393188E-2</v>
      </c>
      <c r="AO13" s="21">
        <v>1.8663448538747199E-2</v>
      </c>
      <c r="AP13" s="21">
        <v>5.07508161685473E-3</v>
      </c>
      <c r="AQ13" s="21"/>
      <c r="AR13" s="21">
        <v>2.7972101795536001E-2</v>
      </c>
      <c r="AS13" s="21">
        <v>1.9042656661472299E-2</v>
      </c>
      <c r="AT13" s="21"/>
      <c r="AU13" s="21">
        <v>2.0499291695597801E-2</v>
      </c>
      <c r="AV13" s="21">
        <v>2.6488738592385999E-2</v>
      </c>
      <c r="AW13" s="21"/>
      <c r="AX13" s="21">
        <v>3.4918139599673097E-2</v>
      </c>
      <c r="AY13" s="21">
        <v>2.2642699855170301E-2</v>
      </c>
      <c r="AZ13" s="21"/>
      <c r="BA13" s="21">
        <v>1.29060799915437E-2</v>
      </c>
      <c r="BB13" s="21">
        <v>4.0677738601400497E-2</v>
      </c>
      <c r="BC13" s="21">
        <v>2.4773921503516198E-2</v>
      </c>
      <c r="BD13" s="21"/>
      <c r="BE13" s="21">
        <v>1.8374759659378102E-2</v>
      </c>
      <c r="BF13" s="21">
        <v>3.6331582931956999E-2</v>
      </c>
      <c r="BG13" s="21">
        <v>4.9789505181649998E-2</v>
      </c>
    </row>
    <row r="14" spans="2:59" x14ac:dyDescent="0.3">
      <c r="B14" s="18" t="s">
        <v>273</v>
      </c>
      <c r="C14" s="21">
        <v>0.72925549748830798</v>
      </c>
      <c r="D14" s="21">
        <v>0.78674784530664799</v>
      </c>
      <c r="E14" s="21">
        <v>0.67182613500922495</v>
      </c>
      <c r="F14" s="21"/>
      <c r="G14" s="21">
        <v>0.77002711115422195</v>
      </c>
      <c r="H14" s="21">
        <v>0.75077685529712401</v>
      </c>
      <c r="I14" s="21">
        <v>0.69134637531278598</v>
      </c>
      <c r="J14" s="21">
        <v>0.70456609443107998</v>
      </c>
      <c r="K14" s="21"/>
      <c r="L14" s="21">
        <v>0.79835252432474202</v>
      </c>
      <c r="M14" s="21">
        <v>0.74499598740273998</v>
      </c>
      <c r="N14" s="21">
        <v>0.70493645778242997</v>
      </c>
      <c r="O14" s="21">
        <v>0.65928953996359896</v>
      </c>
      <c r="P14" s="21"/>
      <c r="Q14" s="21">
        <v>0.80371820544652794</v>
      </c>
      <c r="R14" s="21">
        <v>0.68849338256707204</v>
      </c>
      <c r="S14" s="21">
        <v>0.65588499106340203</v>
      </c>
      <c r="T14" s="21">
        <v>0.73533863421092205</v>
      </c>
      <c r="U14" s="21">
        <v>0.71371522276312405</v>
      </c>
      <c r="V14" s="21">
        <v>0.72138205423836399</v>
      </c>
      <c r="W14" s="21">
        <v>0.71782973996053601</v>
      </c>
      <c r="X14" s="21">
        <v>0.78058833771998604</v>
      </c>
      <c r="Y14" s="21">
        <v>0.74522322972612298</v>
      </c>
      <c r="Z14" s="21"/>
      <c r="AA14" s="21">
        <v>0.51169951934063096</v>
      </c>
      <c r="AB14" s="21">
        <v>0.66464365045318297</v>
      </c>
      <c r="AC14" s="21">
        <v>0.71903566469062496</v>
      </c>
      <c r="AD14" s="21">
        <v>0.74227335922451898</v>
      </c>
      <c r="AE14" s="21">
        <v>0.74089587717628802</v>
      </c>
      <c r="AF14" s="21">
        <v>0.69091237576725195</v>
      </c>
      <c r="AG14" s="21">
        <v>0.68104369489916206</v>
      </c>
      <c r="AH14" s="21">
        <v>0.72250403065957103</v>
      </c>
      <c r="AI14" s="21">
        <v>0.68028908898882701</v>
      </c>
      <c r="AJ14" s="21">
        <v>0.71809909434741503</v>
      </c>
      <c r="AK14" s="21">
        <v>0.80188844654300295</v>
      </c>
      <c r="AL14" s="21">
        <v>0.72535618178943595</v>
      </c>
      <c r="AM14" s="21">
        <v>0.70604860443003503</v>
      </c>
      <c r="AN14" s="21">
        <v>0.72197049137754798</v>
      </c>
      <c r="AO14" s="21">
        <v>0.82338992477209605</v>
      </c>
      <c r="AP14" s="21">
        <v>0.88303466613124904</v>
      </c>
      <c r="AQ14" s="21"/>
      <c r="AR14" s="21">
        <v>0.70594080172600504</v>
      </c>
      <c r="AS14" s="21">
        <v>0.81384652558800596</v>
      </c>
      <c r="AT14" s="21"/>
      <c r="AU14" s="21">
        <v>0.76102950652016599</v>
      </c>
      <c r="AV14" s="21">
        <v>0.71837770960126401</v>
      </c>
      <c r="AW14" s="21"/>
      <c r="AX14" s="21">
        <v>0.72305066290209796</v>
      </c>
      <c r="AY14" s="21">
        <v>0.73315825433084103</v>
      </c>
      <c r="AZ14" s="21"/>
      <c r="BA14" s="21">
        <v>0.767638184166893</v>
      </c>
      <c r="BB14" s="21">
        <v>0.70250166056427399</v>
      </c>
      <c r="BC14" s="21">
        <v>0.70683912349397204</v>
      </c>
      <c r="BD14" s="21"/>
      <c r="BE14" s="21">
        <v>0.79388448931397904</v>
      </c>
      <c r="BF14" s="21">
        <v>0.64917497323602502</v>
      </c>
      <c r="BG14" s="21">
        <v>0.51050176889314303</v>
      </c>
    </row>
    <row r="15" spans="2:59" x14ac:dyDescent="0.3">
      <c r="B15" s="18" t="s">
        <v>178</v>
      </c>
      <c r="C15" s="22">
        <v>-0.70321274002387602</v>
      </c>
      <c r="D15" s="22">
        <v>-0.75590448806472899</v>
      </c>
      <c r="E15" s="22">
        <v>-0.65046752433087496</v>
      </c>
      <c r="F15" s="22"/>
      <c r="G15" s="22">
        <v>-0.73895033874842997</v>
      </c>
      <c r="H15" s="22">
        <v>-0.72958779908070304</v>
      </c>
      <c r="I15" s="22">
        <v>-0.665679717457624</v>
      </c>
      <c r="J15" s="22">
        <v>-0.67770978115394598</v>
      </c>
      <c r="K15" s="22"/>
      <c r="L15" s="22">
        <v>-0.78608857700688595</v>
      </c>
      <c r="M15" s="22">
        <v>-0.72925572354752299</v>
      </c>
      <c r="N15" s="22">
        <v>-0.66953657242092801</v>
      </c>
      <c r="O15" s="22">
        <v>-0.61588142382928801</v>
      </c>
      <c r="P15" s="22"/>
      <c r="Q15" s="22">
        <v>-0.78891787043724304</v>
      </c>
      <c r="R15" s="22">
        <v>-0.65649810189434599</v>
      </c>
      <c r="S15" s="22">
        <v>-0.60770542883433898</v>
      </c>
      <c r="T15" s="22">
        <v>-0.70761169264765</v>
      </c>
      <c r="U15" s="22">
        <v>-0.69754477651621405</v>
      </c>
      <c r="V15" s="22">
        <v>-0.70308865683315303</v>
      </c>
      <c r="W15" s="22">
        <v>-0.66200320457032102</v>
      </c>
      <c r="X15" s="22">
        <v>-0.78058833771998604</v>
      </c>
      <c r="Y15" s="22">
        <v>-0.73126628248082004</v>
      </c>
      <c r="Z15" s="22"/>
      <c r="AA15" s="22">
        <v>-0.29137653160581101</v>
      </c>
      <c r="AB15" s="22">
        <v>-0.61414875227738497</v>
      </c>
      <c r="AC15" s="22">
        <v>-0.70510816216403505</v>
      </c>
      <c r="AD15" s="22">
        <v>-0.725863258183716</v>
      </c>
      <c r="AE15" s="22">
        <v>-0.71504703007075099</v>
      </c>
      <c r="AF15" s="22">
        <v>-0.63963814220791104</v>
      </c>
      <c r="AG15" s="22">
        <v>-0.65849259938127302</v>
      </c>
      <c r="AH15" s="22">
        <v>-0.69330313975734204</v>
      </c>
      <c r="AI15" s="22">
        <v>-0.64729047048219501</v>
      </c>
      <c r="AJ15" s="22">
        <v>-0.668498082397044</v>
      </c>
      <c r="AK15" s="22">
        <v>-0.79655456123429402</v>
      </c>
      <c r="AL15" s="22">
        <v>-0.71374777058750905</v>
      </c>
      <c r="AM15" s="22">
        <v>-0.699158853287003</v>
      </c>
      <c r="AN15" s="22">
        <v>-0.71024232898436002</v>
      </c>
      <c r="AO15" s="22">
        <v>-0.80472647623334803</v>
      </c>
      <c r="AP15" s="22">
        <v>-0.87795958451439504</v>
      </c>
      <c r="AQ15" s="22"/>
      <c r="AR15" s="22">
        <v>-0.67796869993046904</v>
      </c>
      <c r="AS15" s="22">
        <v>-0.79480386892653299</v>
      </c>
      <c r="AT15" s="22"/>
      <c r="AU15" s="22">
        <v>-0.74053021482456804</v>
      </c>
      <c r="AV15" s="22">
        <v>-0.69188897100887803</v>
      </c>
      <c r="AW15" s="22"/>
      <c r="AX15" s="22">
        <v>-0.68813252330242503</v>
      </c>
      <c r="AY15" s="22">
        <v>-0.71051555447567005</v>
      </c>
      <c r="AZ15" s="22"/>
      <c r="BA15" s="22">
        <v>-0.75473210417534997</v>
      </c>
      <c r="BB15" s="22">
        <v>-0.66182392196287299</v>
      </c>
      <c r="BC15" s="22">
        <v>-0.68206520199045595</v>
      </c>
      <c r="BD15" s="22"/>
      <c r="BE15" s="22">
        <v>-0.77550972965460097</v>
      </c>
      <c r="BF15" s="22">
        <v>-0.61284339030406798</v>
      </c>
      <c r="BG15" s="22">
        <v>-0.46071226371149299</v>
      </c>
    </row>
    <row r="16" spans="2:59" x14ac:dyDescent="0.3">
      <c r="B16" s="16"/>
    </row>
    <row r="17" spans="2:2" x14ac:dyDescent="0.3">
      <c r="B17" t="s">
        <v>87</v>
      </c>
    </row>
    <row r="18" spans="2:2" x14ac:dyDescent="0.3">
      <c r="B18" t="s">
        <v>88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BG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279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269</v>
      </c>
      <c r="C9" s="17">
        <v>0.24347044661635001</v>
      </c>
      <c r="D9" s="17">
        <v>0.25027353887639497</v>
      </c>
      <c r="E9" s="17">
        <v>0.23765811051527699</v>
      </c>
      <c r="F9" s="17"/>
      <c r="G9" s="17">
        <v>0.23581104195157099</v>
      </c>
      <c r="H9" s="17">
        <v>0.27347458725803497</v>
      </c>
      <c r="I9" s="17">
        <v>0.21558327994215901</v>
      </c>
      <c r="J9" s="17">
        <v>0.250620843057065</v>
      </c>
      <c r="K9" s="17"/>
      <c r="L9" s="17">
        <v>0.360646262416081</v>
      </c>
      <c r="M9" s="17">
        <v>0.22850480508316501</v>
      </c>
      <c r="N9" s="17">
        <v>0.16579806372220701</v>
      </c>
      <c r="O9" s="17">
        <v>0.19952789093576401</v>
      </c>
      <c r="P9" s="17"/>
      <c r="Q9" s="17">
        <v>0.394006584442324</v>
      </c>
      <c r="R9" s="17">
        <v>0.17767471636502799</v>
      </c>
      <c r="S9" s="17">
        <v>0.15282133429880601</v>
      </c>
      <c r="T9" s="17">
        <v>0.19082463058740701</v>
      </c>
      <c r="U9" s="17">
        <v>0.19550404005023</v>
      </c>
      <c r="V9" s="17">
        <v>0.25267288708476399</v>
      </c>
      <c r="W9" s="17">
        <v>0.24567201500125399</v>
      </c>
      <c r="X9" s="17">
        <v>0.267230021227227</v>
      </c>
      <c r="Y9" s="17">
        <v>0.26933953160228402</v>
      </c>
      <c r="Z9" s="17"/>
      <c r="AA9" s="17">
        <v>0.107684578454544</v>
      </c>
      <c r="AB9" s="17">
        <v>0.20126005459066801</v>
      </c>
      <c r="AC9" s="17">
        <v>0.183021274431867</v>
      </c>
      <c r="AD9" s="17">
        <v>0.218624881932132</v>
      </c>
      <c r="AE9" s="17">
        <v>0.16678147373951599</v>
      </c>
      <c r="AF9" s="17">
        <v>0.21369008171120801</v>
      </c>
      <c r="AG9" s="17">
        <v>0.139244066813873</v>
      </c>
      <c r="AH9" s="17">
        <v>0.24481689104482801</v>
      </c>
      <c r="AI9" s="17">
        <v>0.193359871933065</v>
      </c>
      <c r="AJ9" s="17">
        <v>0.16848269546403</v>
      </c>
      <c r="AK9" s="17">
        <v>0.275407630083634</v>
      </c>
      <c r="AL9" s="17">
        <v>0.317824983534153</v>
      </c>
      <c r="AM9" s="17">
        <v>0.23072647605713001</v>
      </c>
      <c r="AN9" s="17">
        <v>0.26587869511468998</v>
      </c>
      <c r="AO9" s="17">
        <v>0.221806680629763</v>
      </c>
      <c r="AP9" s="17">
        <v>0.56417674369538595</v>
      </c>
      <c r="AQ9" s="17"/>
      <c r="AR9" s="17">
        <v>0.202577153790581</v>
      </c>
      <c r="AS9" s="17">
        <v>0.39184062985961199</v>
      </c>
      <c r="AT9" s="17"/>
      <c r="AU9" s="17">
        <v>0.34007296202124299</v>
      </c>
      <c r="AV9" s="17">
        <v>0.201479196306868</v>
      </c>
      <c r="AW9" s="17"/>
      <c r="AX9" s="17">
        <v>0.23482233994374499</v>
      </c>
      <c r="AY9" s="17">
        <v>0.24537266606181499</v>
      </c>
      <c r="AZ9" s="17"/>
      <c r="BA9" s="17">
        <v>0.32593686466087401</v>
      </c>
      <c r="BB9" s="17">
        <v>0.19835733772434599</v>
      </c>
      <c r="BC9" s="17">
        <v>0.17512230001165199</v>
      </c>
      <c r="BD9" s="17"/>
      <c r="BE9" s="17">
        <v>0.30869283290386901</v>
      </c>
      <c r="BF9" s="17">
        <v>0.144136711659238</v>
      </c>
      <c r="BG9" s="17">
        <v>7.4615654121281905E-2</v>
      </c>
    </row>
    <row r="10" spans="2:59" x14ac:dyDescent="0.3">
      <c r="B10" s="18" t="s">
        <v>270</v>
      </c>
      <c r="C10" s="17">
        <v>0.45838895854948303</v>
      </c>
      <c r="D10" s="17">
        <v>0.47826707327114998</v>
      </c>
      <c r="E10" s="17">
        <v>0.43935116076497799</v>
      </c>
      <c r="F10" s="17"/>
      <c r="G10" s="17">
        <v>0.449813155417425</v>
      </c>
      <c r="H10" s="17">
        <v>0.44895486041362798</v>
      </c>
      <c r="I10" s="17">
        <v>0.48329408794531598</v>
      </c>
      <c r="J10" s="17">
        <v>0.45049335986389699</v>
      </c>
      <c r="K10" s="17"/>
      <c r="L10" s="17">
        <v>0.43659229141862699</v>
      </c>
      <c r="M10" s="17">
        <v>0.46219220260809302</v>
      </c>
      <c r="N10" s="17">
        <v>0.50399440800274398</v>
      </c>
      <c r="O10" s="17">
        <v>0.43872198078193902</v>
      </c>
      <c r="P10" s="17"/>
      <c r="Q10" s="17">
        <v>0.41887557566730299</v>
      </c>
      <c r="R10" s="17">
        <v>0.47436612035928499</v>
      </c>
      <c r="S10" s="17">
        <v>0.421095512413238</v>
      </c>
      <c r="T10" s="17">
        <v>0.52918350235285605</v>
      </c>
      <c r="U10" s="17">
        <v>0.52531279709911904</v>
      </c>
      <c r="V10" s="17">
        <v>0.45323589229377298</v>
      </c>
      <c r="W10" s="17">
        <v>0.44353940499806599</v>
      </c>
      <c r="X10" s="17">
        <v>0.45413515056941001</v>
      </c>
      <c r="Y10" s="17">
        <v>0.42667619141098101</v>
      </c>
      <c r="Z10" s="17"/>
      <c r="AA10" s="17">
        <v>0.40441201114075298</v>
      </c>
      <c r="AB10" s="17">
        <v>0.39279399349448801</v>
      </c>
      <c r="AC10" s="17">
        <v>0.47193097324870298</v>
      </c>
      <c r="AD10" s="17">
        <v>0.47558779572476101</v>
      </c>
      <c r="AE10" s="17">
        <v>0.520600660868904</v>
      </c>
      <c r="AF10" s="17">
        <v>0.38599376478840303</v>
      </c>
      <c r="AG10" s="17">
        <v>0.53393605081827</v>
      </c>
      <c r="AH10" s="17">
        <v>0.46525189348534202</v>
      </c>
      <c r="AI10" s="17">
        <v>0.48694319704636602</v>
      </c>
      <c r="AJ10" s="17">
        <v>0.51067679066113603</v>
      </c>
      <c r="AK10" s="17">
        <v>0.44230551166044602</v>
      </c>
      <c r="AL10" s="17">
        <v>0.40134794885923197</v>
      </c>
      <c r="AM10" s="17">
        <v>0.441161520511896</v>
      </c>
      <c r="AN10" s="17">
        <v>0.49227741270907999</v>
      </c>
      <c r="AO10" s="17">
        <v>0.50438297028218804</v>
      </c>
      <c r="AP10" s="17">
        <v>0.34271382534323802</v>
      </c>
      <c r="AQ10" s="17"/>
      <c r="AR10" s="17">
        <v>0.458465970742437</v>
      </c>
      <c r="AS10" s="17">
        <v>0.45810954076747101</v>
      </c>
      <c r="AT10" s="17"/>
      <c r="AU10" s="17">
        <v>0.40186242334344802</v>
      </c>
      <c r="AV10" s="17">
        <v>0.48237004031804598</v>
      </c>
      <c r="AW10" s="17"/>
      <c r="AX10" s="17">
        <v>0.43256841527922002</v>
      </c>
      <c r="AY10" s="17">
        <v>0.46508801561079899</v>
      </c>
      <c r="AZ10" s="17"/>
      <c r="BA10" s="17">
        <v>0.44169617893028501</v>
      </c>
      <c r="BB10" s="17">
        <v>0.47701080714487898</v>
      </c>
      <c r="BC10" s="17">
        <v>0.45673556279034999</v>
      </c>
      <c r="BD10" s="17"/>
      <c r="BE10" s="17">
        <v>0.47556968593614402</v>
      </c>
      <c r="BF10" s="17">
        <v>0.45816452048008699</v>
      </c>
      <c r="BG10" s="17">
        <v>0.341192422152238</v>
      </c>
    </row>
    <row r="11" spans="2:59" x14ac:dyDescent="0.3">
      <c r="B11" s="18" t="s">
        <v>271</v>
      </c>
      <c r="C11" s="17">
        <v>0.22427514410485699</v>
      </c>
      <c r="D11" s="17">
        <v>0.195275646888316</v>
      </c>
      <c r="E11" s="17">
        <v>0.252139709194385</v>
      </c>
      <c r="F11" s="17"/>
      <c r="G11" s="17">
        <v>0.213548695709708</v>
      </c>
      <c r="H11" s="17">
        <v>0.21936486113891901</v>
      </c>
      <c r="I11" s="17">
        <v>0.230542595628484</v>
      </c>
      <c r="J11" s="17">
        <v>0.23503944562170301</v>
      </c>
      <c r="K11" s="17"/>
      <c r="L11" s="17">
        <v>0.16709005965290299</v>
      </c>
      <c r="M11" s="17">
        <v>0.244757407848327</v>
      </c>
      <c r="N11" s="17">
        <v>0.248109227960642</v>
      </c>
      <c r="O11" s="17">
        <v>0.24413463187345899</v>
      </c>
      <c r="P11" s="17"/>
      <c r="Q11" s="17">
        <v>0.14002643161908901</v>
      </c>
      <c r="R11" s="17">
        <v>0.26916521671802002</v>
      </c>
      <c r="S11" s="17">
        <v>0.29633535221671897</v>
      </c>
      <c r="T11" s="17">
        <v>0.22455064925808399</v>
      </c>
      <c r="U11" s="17">
        <v>0.20790285316521601</v>
      </c>
      <c r="V11" s="17">
        <v>0.25558407262758698</v>
      </c>
      <c r="W11" s="17">
        <v>0.20498132452149501</v>
      </c>
      <c r="X11" s="17">
        <v>0.19848813274614699</v>
      </c>
      <c r="Y11" s="17">
        <v>0.228732115543755</v>
      </c>
      <c r="Z11" s="17"/>
      <c r="AA11" s="17">
        <v>0.19850983502112499</v>
      </c>
      <c r="AB11" s="17">
        <v>0.317254801997917</v>
      </c>
      <c r="AC11" s="17">
        <v>0.30002611563061399</v>
      </c>
      <c r="AD11" s="17">
        <v>0.26972808634323397</v>
      </c>
      <c r="AE11" s="17">
        <v>0.21836904733326301</v>
      </c>
      <c r="AF11" s="17">
        <v>0.276523639517673</v>
      </c>
      <c r="AG11" s="17">
        <v>0.25214161648380601</v>
      </c>
      <c r="AH11" s="17">
        <v>0.18849627792329901</v>
      </c>
      <c r="AI11" s="17">
        <v>0.256088428965145</v>
      </c>
      <c r="AJ11" s="17">
        <v>0.22240521693110299</v>
      </c>
      <c r="AK11" s="17">
        <v>0.230146320951051</v>
      </c>
      <c r="AL11" s="17">
        <v>0.18296677662642399</v>
      </c>
      <c r="AM11" s="17">
        <v>0.26114306789876701</v>
      </c>
      <c r="AN11" s="17">
        <v>0.205858111653417</v>
      </c>
      <c r="AO11" s="17">
        <v>0.225257743600593</v>
      </c>
      <c r="AP11" s="17">
        <v>7.62865548105226E-2</v>
      </c>
      <c r="AQ11" s="17"/>
      <c r="AR11" s="17">
        <v>0.256299827239587</v>
      </c>
      <c r="AS11" s="17">
        <v>0.108082297389095</v>
      </c>
      <c r="AT11" s="17"/>
      <c r="AU11" s="17">
        <v>0.213227112536828</v>
      </c>
      <c r="AV11" s="17">
        <v>0.22984029098126901</v>
      </c>
      <c r="AW11" s="17"/>
      <c r="AX11" s="17">
        <v>0.26317179908841998</v>
      </c>
      <c r="AY11" s="17">
        <v>0.21596887690991901</v>
      </c>
      <c r="AZ11" s="17"/>
      <c r="BA11" s="17">
        <v>0.18320311398355399</v>
      </c>
      <c r="BB11" s="17">
        <v>0.24645035106376101</v>
      </c>
      <c r="BC11" s="17">
        <v>0.25879411028525301</v>
      </c>
      <c r="BD11" s="17"/>
      <c r="BE11" s="17">
        <v>0.16730216476781101</v>
      </c>
      <c r="BF11" s="17">
        <v>0.281755660566616</v>
      </c>
      <c r="BG11" s="17">
        <v>0.45387364742515202</v>
      </c>
    </row>
    <row r="12" spans="2:59" x14ac:dyDescent="0.3">
      <c r="B12" s="18" t="s">
        <v>272</v>
      </c>
      <c r="C12" s="17">
        <v>4.2133703188806597E-2</v>
      </c>
      <c r="D12" s="17">
        <v>3.4600706978755801E-2</v>
      </c>
      <c r="E12" s="17">
        <v>4.8818371899013099E-2</v>
      </c>
      <c r="F12" s="17"/>
      <c r="G12" s="17">
        <v>5.0567680629693197E-2</v>
      </c>
      <c r="H12" s="17">
        <v>3.5005399274050102E-2</v>
      </c>
      <c r="I12" s="17">
        <v>4.50564693079646E-2</v>
      </c>
      <c r="J12" s="17">
        <v>3.6199292068936198E-2</v>
      </c>
      <c r="K12" s="17"/>
      <c r="L12" s="17">
        <v>2.7276160266891201E-2</v>
      </c>
      <c r="M12" s="17">
        <v>4.5528407347991302E-2</v>
      </c>
      <c r="N12" s="17">
        <v>3.90542727491461E-2</v>
      </c>
      <c r="O12" s="17">
        <v>5.7420597734676601E-2</v>
      </c>
      <c r="P12" s="17"/>
      <c r="Q12" s="17">
        <v>3.6188659203056701E-2</v>
      </c>
      <c r="R12" s="17">
        <v>3.1871088832796303E-2</v>
      </c>
      <c r="S12" s="17">
        <v>7.9205595669926507E-2</v>
      </c>
      <c r="T12" s="17">
        <v>2.0889372687471101E-2</v>
      </c>
      <c r="U12" s="17">
        <v>5.3552801510177599E-2</v>
      </c>
      <c r="V12" s="17">
        <v>1.88044311299734E-2</v>
      </c>
      <c r="W12" s="17">
        <v>5.9436523514616597E-2</v>
      </c>
      <c r="X12" s="17">
        <v>6.2564962048387504E-2</v>
      </c>
      <c r="Y12" s="17">
        <v>4.0389324505567099E-2</v>
      </c>
      <c r="Z12" s="17"/>
      <c r="AA12" s="17">
        <v>6.90705876487578E-2</v>
      </c>
      <c r="AB12" s="17">
        <v>6.1202829741914898E-2</v>
      </c>
      <c r="AC12" s="17">
        <v>3.1094134162225499E-2</v>
      </c>
      <c r="AD12" s="17">
        <v>1.9649134959070301E-2</v>
      </c>
      <c r="AE12" s="17">
        <v>4.6165063671047397E-2</v>
      </c>
      <c r="AF12" s="17">
        <v>6.8444953689032806E-2</v>
      </c>
      <c r="AG12" s="17">
        <v>3.2876139800039603E-2</v>
      </c>
      <c r="AH12" s="17">
        <v>6.5100755021951603E-2</v>
      </c>
      <c r="AI12" s="17">
        <v>4.5489325135699699E-2</v>
      </c>
      <c r="AJ12" s="17">
        <v>4.14397911289816E-2</v>
      </c>
      <c r="AK12" s="17">
        <v>2.95323401147786E-2</v>
      </c>
      <c r="AL12" s="17">
        <v>6.9925374081088204E-2</v>
      </c>
      <c r="AM12" s="17">
        <v>6.6968935532206494E-2</v>
      </c>
      <c r="AN12" s="17">
        <v>2.6804318343405499E-2</v>
      </c>
      <c r="AO12" s="17">
        <v>2.1801970465574201E-2</v>
      </c>
      <c r="AP12" s="17">
        <v>1.17477945339984E-2</v>
      </c>
      <c r="AQ12" s="17"/>
      <c r="AR12" s="17">
        <v>4.66407534253074E-2</v>
      </c>
      <c r="AS12" s="17">
        <v>2.57810980727224E-2</v>
      </c>
      <c r="AT12" s="17"/>
      <c r="AU12" s="17">
        <v>2.76611754899708E-2</v>
      </c>
      <c r="AV12" s="17">
        <v>4.9729843096198802E-2</v>
      </c>
      <c r="AW12" s="17"/>
      <c r="AX12" s="17">
        <v>3.28241597131049E-2</v>
      </c>
      <c r="AY12" s="17">
        <v>4.3578692904285399E-2</v>
      </c>
      <c r="AZ12" s="17"/>
      <c r="BA12" s="17">
        <v>3.4216954697184401E-2</v>
      </c>
      <c r="BB12" s="17">
        <v>3.7350561435196702E-2</v>
      </c>
      <c r="BC12" s="17">
        <v>6.3569640533215205E-2</v>
      </c>
      <c r="BD12" s="17"/>
      <c r="BE12" s="17">
        <v>2.8547825011913101E-2</v>
      </c>
      <c r="BF12" s="17">
        <v>6.3383060244090697E-2</v>
      </c>
      <c r="BG12" s="17">
        <v>7.5742018738169298E-2</v>
      </c>
    </row>
    <row r="13" spans="2:59" x14ac:dyDescent="0.3">
      <c r="B13" s="18" t="s">
        <v>83</v>
      </c>
      <c r="C13" s="21">
        <v>3.1731747540503202E-2</v>
      </c>
      <c r="D13" s="21">
        <v>4.1583033985382899E-2</v>
      </c>
      <c r="E13" s="21">
        <v>2.2032647626347299E-2</v>
      </c>
      <c r="F13" s="21"/>
      <c r="G13" s="21">
        <v>5.0259426291602897E-2</v>
      </c>
      <c r="H13" s="21">
        <v>2.32002919153677E-2</v>
      </c>
      <c r="I13" s="21">
        <v>2.5523567176076099E-2</v>
      </c>
      <c r="J13" s="21">
        <v>2.7647059388398301E-2</v>
      </c>
      <c r="K13" s="21"/>
      <c r="L13" s="21">
        <v>8.3952262454977996E-3</v>
      </c>
      <c r="M13" s="21">
        <v>1.90171771124234E-2</v>
      </c>
      <c r="N13" s="21">
        <v>4.30440275652604E-2</v>
      </c>
      <c r="O13" s="21">
        <v>6.0194898674160703E-2</v>
      </c>
      <c r="P13" s="21"/>
      <c r="Q13" s="21">
        <v>1.09027490682284E-2</v>
      </c>
      <c r="R13" s="21">
        <v>4.6922857724870502E-2</v>
      </c>
      <c r="S13" s="21">
        <v>5.0542205401310103E-2</v>
      </c>
      <c r="T13" s="21">
        <v>3.4551845114181502E-2</v>
      </c>
      <c r="U13" s="21">
        <v>1.77275081752577E-2</v>
      </c>
      <c r="V13" s="21">
        <v>1.97027168639024E-2</v>
      </c>
      <c r="W13" s="21">
        <v>4.6370731964567903E-2</v>
      </c>
      <c r="X13" s="21">
        <v>1.7581733408828501E-2</v>
      </c>
      <c r="Y13" s="21">
        <v>3.4862836937413003E-2</v>
      </c>
      <c r="Z13" s="21"/>
      <c r="AA13" s="21">
        <v>0.22032298773482101</v>
      </c>
      <c r="AB13" s="21">
        <v>2.74883201750123E-2</v>
      </c>
      <c r="AC13" s="21">
        <v>1.39275025265897E-2</v>
      </c>
      <c r="AD13" s="21">
        <v>1.6410101040802601E-2</v>
      </c>
      <c r="AE13" s="21">
        <v>4.8083754387268897E-2</v>
      </c>
      <c r="AF13" s="21">
        <v>5.5347560293682901E-2</v>
      </c>
      <c r="AG13" s="21">
        <v>4.1802126084012098E-2</v>
      </c>
      <c r="AH13" s="21">
        <v>3.6334182524579803E-2</v>
      </c>
      <c r="AI13" s="21">
        <v>1.8119176919724998E-2</v>
      </c>
      <c r="AJ13" s="21">
        <v>5.6995505814749499E-2</v>
      </c>
      <c r="AK13" s="21">
        <v>2.2608197190089999E-2</v>
      </c>
      <c r="AL13" s="21">
        <v>2.7934916899103102E-2</v>
      </c>
      <c r="AM13" s="21">
        <v>0</v>
      </c>
      <c r="AN13" s="21">
        <v>9.1814621794071398E-3</v>
      </c>
      <c r="AO13" s="21">
        <v>2.67506350218824E-2</v>
      </c>
      <c r="AP13" s="21">
        <v>5.07508161685473E-3</v>
      </c>
      <c r="AQ13" s="21"/>
      <c r="AR13" s="21">
        <v>3.6016294802086998E-2</v>
      </c>
      <c r="AS13" s="21">
        <v>1.6186433911100001E-2</v>
      </c>
      <c r="AT13" s="21"/>
      <c r="AU13" s="21">
        <v>1.71763266085115E-2</v>
      </c>
      <c r="AV13" s="21">
        <v>3.6580629297618399E-2</v>
      </c>
      <c r="AW13" s="21"/>
      <c r="AX13" s="21">
        <v>3.6613285975510002E-2</v>
      </c>
      <c r="AY13" s="21">
        <v>2.9991748513182499E-2</v>
      </c>
      <c r="AZ13" s="21"/>
      <c r="BA13" s="21">
        <v>1.4946887728103301E-2</v>
      </c>
      <c r="BB13" s="21">
        <v>4.0830942631817801E-2</v>
      </c>
      <c r="BC13" s="21">
        <v>4.5778386379530502E-2</v>
      </c>
      <c r="BD13" s="21"/>
      <c r="BE13" s="21">
        <v>1.98874913802622E-2</v>
      </c>
      <c r="BF13" s="21">
        <v>5.2560047049967903E-2</v>
      </c>
      <c r="BG13" s="21">
        <v>5.4576257563159002E-2</v>
      </c>
    </row>
    <row r="14" spans="2:59" x14ac:dyDescent="0.3">
      <c r="B14" s="18" t="s">
        <v>273</v>
      </c>
      <c r="C14" s="21">
        <v>0.70185940516583301</v>
      </c>
      <c r="D14" s="21">
        <v>0.72854061214754495</v>
      </c>
      <c r="E14" s="21">
        <v>0.67700927128025501</v>
      </c>
      <c r="F14" s="21"/>
      <c r="G14" s="21">
        <v>0.68562419736899605</v>
      </c>
      <c r="H14" s="21">
        <v>0.72242944767166295</v>
      </c>
      <c r="I14" s="21">
        <v>0.69887736788747501</v>
      </c>
      <c r="J14" s="21">
        <v>0.70111420292096305</v>
      </c>
      <c r="K14" s="21"/>
      <c r="L14" s="21">
        <v>0.79723855383470799</v>
      </c>
      <c r="M14" s="21">
        <v>0.69069700769125797</v>
      </c>
      <c r="N14" s="21">
        <v>0.66979247172495104</v>
      </c>
      <c r="O14" s="21">
        <v>0.63824987171770298</v>
      </c>
      <c r="P14" s="21"/>
      <c r="Q14" s="21">
        <v>0.812882160109626</v>
      </c>
      <c r="R14" s="21">
        <v>0.65204083672431401</v>
      </c>
      <c r="S14" s="21">
        <v>0.57391684671204402</v>
      </c>
      <c r="T14" s="21">
        <v>0.720008132940263</v>
      </c>
      <c r="U14" s="21">
        <v>0.72081683714934897</v>
      </c>
      <c r="V14" s="21">
        <v>0.70590877937853702</v>
      </c>
      <c r="W14" s="21">
        <v>0.68921141999932001</v>
      </c>
      <c r="X14" s="21">
        <v>0.72136517179663695</v>
      </c>
      <c r="Y14" s="21">
        <v>0.69601572301326498</v>
      </c>
      <c r="Z14" s="21"/>
      <c r="AA14" s="21">
        <v>0.51209658959529603</v>
      </c>
      <c r="AB14" s="21">
        <v>0.59405404808515605</v>
      </c>
      <c r="AC14" s="21">
        <v>0.65495224768057103</v>
      </c>
      <c r="AD14" s="21">
        <v>0.69421267765689398</v>
      </c>
      <c r="AE14" s="21">
        <v>0.68738213460842001</v>
      </c>
      <c r="AF14" s="21">
        <v>0.59968384649961204</v>
      </c>
      <c r="AG14" s="21">
        <v>0.67318011763214303</v>
      </c>
      <c r="AH14" s="21">
        <v>0.71006878453016997</v>
      </c>
      <c r="AI14" s="21">
        <v>0.68030306897943105</v>
      </c>
      <c r="AJ14" s="21">
        <v>0.67915948612516597</v>
      </c>
      <c r="AK14" s="21">
        <v>0.71771314174407996</v>
      </c>
      <c r="AL14" s="21">
        <v>0.71917293239338498</v>
      </c>
      <c r="AM14" s="21">
        <v>0.67188799656902598</v>
      </c>
      <c r="AN14" s="21">
        <v>0.75815610782376996</v>
      </c>
      <c r="AO14" s="21">
        <v>0.72618965091195098</v>
      </c>
      <c r="AP14" s="21">
        <v>0.90689056903862397</v>
      </c>
      <c r="AQ14" s="21"/>
      <c r="AR14" s="21">
        <v>0.66104312453301906</v>
      </c>
      <c r="AS14" s="21">
        <v>0.849950170627083</v>
      </c>
      <c r="AT14" s="21"/>
      <c r="AU14" s="21">
        <v>0.74193538536468995</v>
      </c>
      <c r="AV14" s="21">
        <v>0.68384923662491404</v>
      </c>
      <c r="AW14" s="21"/>
      <c r="AX14" s="21">
        <v>0.66739075522296498</v>
      </c>
      <c r="AY14" s="21">
        <v>0.710460681672614</v>
      </c>
      <c r="AZ14" s="21"/>
      <c r="BA14" s="21">
        <v>0.76763304359115803</v>
      </c>
      <c r="BB14" s="21">
        <v>0.67536814486922403</v>
      </c>
      <c r="BC14" s="21">
        <v>0.63185786280200096</v>
      </c>
      <c r="BD14" s="21"/>
      <c r="BE14" s="21">
        <v>0.78426251884001297</v>
      </c>
      <c r="BF14" s="21">
        <v>0.60230123213932496</v>
      </c>
      <c r="BG14" s="21">
        <v>0.41580807627352001</v>
      </c>
    </row>
    <row r="15" spans="2:59" x14ac:dyDescent="0.3">
      <c r="B15" s="18" t="s">
        <v>178</v>
      </c>
      <c r="C15" s="22">
        <v>-0.67012765762533</v>
      </c>
      <c r="D15" s="22">
        <v>-0.68695757816216296</v>
      </c>
      <c r="E15" s="22">
        <v>-0.65497662365390796</v>
      </c>
      <c r="F15" s="22"/>
      <c r="G15" s="22">
        <v>-0.63536477107739298</v>
      </c>
      <c r="H15" s="22">
        <v>-0.69922915575629496</v>
      </c>
      <c r="I15" s="22">
        <v>-0.67335380071139805</v>
      </c>
      <c r="J15" s="22">
        <v>-0.67346714353256398</v>
      </c>
      <c r="K15" s="22"/>
      <c r="L15" s="22">
        <v>-0.78884332758921005</v>
      </c>
      <c r="M15" s="22">
        <v>-0.67167983057883496</v>
      </c>
      <c r="N15" s="22">
        <v>-0.626748444159691</v>
      </c>
      <c r="O15" s="22">
        <v>-0.57805497304354303</v>
      </c>
      <c r="P15" s="22"/>
      <c r="Q15" s="22">
        <v>-0.80197941104139803</v>
      </c>
      <c r="R15" s="22">
        <v>-0.60511797899944297</v>
      </c>
      <c r="S15" s="22">
        <v>-0.52337464131073397</v>
      </c>
      <c r="T15" s="22">
        <v>-0.68545628782608103</v>
      </c>
      <c r="U15" s="22">
        <v>-0.70308932897409104</v>
      </c>
      <c r="V15" s="22">
        <v>-0.68620606251463501</v>
      </c>
      <c r="W15" s="22">
        <v>-0.64284068803475203</v>
      </c>
      <c r="X15" s="22">
        <v>-0.70378343838780899</v>
      </c>
      <c r="Y15" s="22">
        <v>-0.66115288607585199</v>
      </c>
      <c r="Z15" s="22"/>
      <c r="AA15" s="22">
        <v>-0.29177360186047602</v>
      </c>
      <c r="AB15" s="22">
        <v>-0.56656572791014403</v>
      </c>
      <c r="AC15" s="22">
        <v>-0.641024745153981</v>
      </c>
      <c r="AD15" s="22">
        <v>-0.677802576616091</v>
      </c>
      <c r="AE15" s="22">
        <v>-0.63929838022115104</v>
      </c>
      <c r="AF15" s="22">
        <v>-0.544336286205929</v>
      </c>
      <c r="AG15" s="22">
        <v>-0.63137799154813001</v>
      </c>
      <c r="AH15" s="22">
        <v>-0.67373460200558999</v>
      </c>
      <c r="AI15" s="22">
        <v>-0.66218389205970596</v>
      </c>
      <c r="AJ15" s="22">
        <v>-0.62216398031041698</v>
      </c>
      <c r="AK15" s="22">
        <v>-0.69510494455398997</v>
      </c>
      <c r="AL15" s="22">
        <v>-0.69123801549428199</v>
      </c>
      <c r="AM15" s="22">
        <v>-0.67188799656902598</v>
      </c>
      <c r="AN15" s="22">
        <v>-0.748974645644363</v>
      </c>
      <c r="AO15" s="22">
        <v>-0.69943901589006796</v>
      </c>
      <c r="AP15" s="22">
        <v>-0.90181548742176998</v>
      </c>
      <c r="AQ15" s="22"/>
      <c r="AR15" s="22">
        <v>-0.62502682973093104</v>
      </c>
      <c r="AS15" s="22">
        <v>-0.83376373671598303</v>
      </c>
      <c r="AT15" s="22"/>
      <c r="AU15" s="22">
        <v>-0.72475905875617896</v>
      </c>
      <c r="AV15" s="22">
        <v>-0.64726860732729596</v>
      </c>
      <c r="AW15" s="22"/>
      <c r="AX15" s="22">
        <v>-0.63077746924745504</v>
      </c>
      <c r="AY15" s="22">
        <v>-0.68046893315943102</v>
      </c>
      <c r="AZ15" s="22"/>
      <c r="BA15" s="22">
        <v>-0.75268615586305498</v>
      </c>
      <c r="BB15" s="22">
        <v>-0.63453720223740695</v>
      </c>
      <c r="BC15" s="22">
        <v>-0.58607947642247105</v>
      </c>
      <c r="BD15" s="22"/>
      <c r="BE15" s="22">
        <v>-0.76437502745975106</v>
      </c>
      <c r="BF15" s="22">
        <v>-0.54974118508935699</v>
      </c>
      <c r="BG15" s="22">
        <v>-0.36123181871036097</v>
      </c>
    </row>
    <row r="16" spans="2:59" x14ac:dyDescent="0.3">
      <c r="B16" s="16"/>
    </row>
    <row r="17" spans="2:2" x14ac:dyDescent="0.3">
      <c r="B17" t="s">
        <v>87</v>
      </c>
    </row>
    <row r="18" spans="2:2" x14ac:dyDescent="0.3">
      <c r="B18" t="s">
        <v>88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BG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269</v>
      </c>
      <c r="C9" s="17">
        <v>0.226308202283171</v>
      </c>
      <c r="D9" s="17">
        <v>0.21778942487728001</v>
      </c>
      <c r="E9" s="17">
        <v>0.23466652287480899</v>
      </c>
      <c r="F9" s="17"/>
      <c r="G9" s="17">
        <v>0.22271537266152999</v>
      </c>
      <c r="H9" s="17">
        <v>0.204910442282384</v>
      </c>
      <c r="I9" s="17">
        <v>0.23065499561715899</v>
      </c>
      <c r="J9" s="17">
        <v>0.24988091413835201</v>
      </c>
      <c r="K9" s="17"/>
      <c r="L9" s="17">
        <v>0.26712213941414298</v>
      </c>
      <c r="M9" s="17">
        <v>0.20128330211909901</v>
      </c>
      <c r="N9" s="17">
        <v>0.21893929058564199</v>
      </c>
      <c r="O9" s="17">
        <v>0.21522388312468199</v>
      </c>
      <c r="P9" s="17"/>
      <c r="Q9" s="17">
        <v>0.25735385358545398</v>
      </c>
      <c r="R9" s="17">
        <v>0.20857511959970401</v>
      </c>
      <c r="S9" s="17">
        <v>0.18415339032776401</v>
      </c>
      <c r="T9" s="17">
        <v>0.224675240727857</v>
      </c>
      <c r="U9" s="17">
        <v>0.24605155693987901</v>
      </c>
      <c r="V9" s="17">
        <v>0.25205658001379699</v>
      </c>
      <c r="W9" s="17">
        <v>0.24413500016739301</v>
      </c>
      <c r="X9" s="17">
        <v>0.243331519314825</v>
      </c>
      <c r="Y9" s="17">
        <v>0.190117961403756</v>
      </c>
      <c r="Z9" s="17"/>
      <c r="AA9" s="17">
        <v>0.34291228717852801</v>
      </c>
      <c r="AB9" s="17">
        <v>0.27403096559797302</v>
      </c>
      <c r="AC9" s="17">
        <v>0.25926319896518002</v>
      </c>
      <c r="AD9" s="17">
        <v>0.199419806111227</v>
      </c>
      <c r="AE9" s="17">
        <v>0.22660715676420801</v>
      </c>
      <c r="AF9" s="17">
        <v>0.22006841662940799</v>
      </c>
      <c r="AG9" s="17">
        <v>0.153613975994772</v>
      </c>
      <c r="AH9" s="17">
        <v>0.150598096841108</v>
      </c>
      <c r="AI9" s="17">
        <v>0.18264273604137801</v>
      </c>
      <c r="AJ9" s="17">
        <v>0.20240461413848301</v>
      </c>
      <c r="AK9" s="17">
        <v>0.267770189024091</v>
      </c>
      <c r="AL9" s="17">
        <v>0.165663986935741</v>
      </c>
      <c r="AM9" s="17">
        <v>0.23933598791931501</v>
      </c>
      <c r="AN9" s="17">
        <v>0.23099315958928099</v>
      </c>
      <c r="AO9" s="17">
        <v>0.22902358809602</v>
      </c>
      <c r="AP9" s="17">
        <v>0.31466228182748601</v>
      </c>
      <c r="AQ9" s="17"/>
      <c r="AR9" s="17">
        <v>0.22315812823570599</v>
      </c>
      <c r="AS9" s="17">
        <v>0.23773738862048799</v>
      </c>
      <c r="AT9" s="17"/>
      <c r="AU9" s="17">
        <v>0.267022807776153</v>
      </c>
      <c r="AV9" s="17">
        <v>0.20744941246088799</v>
      </c>
      <c r="AW9" s="17"/>
      <c r="AX9" s="17">
        <v>0.30824511966879597</v>
      </c>
      <c r="AY9" s="17">
        <v>0.204419469996963</v>
      </c>
      <c r="AZ9" s="17"/>
      <c r="BA9" s="17">
        <v>0.26019544701431102</v>
      </c>
      <c r="BB9" s="17">
        <v>0.19373131560615101</v>
      </c>
      <c r="BC9" s="17">
        <v>0.22113478713724999</v>
      </c>
      <c r="BD9" s="17"/>
      <c r="BE9" s="17">
        <v>0.22389273733214499</v>
      </c>
      <c r="BF9" s="17">
        <v>0.221219094494192</v>
      </c>
      <c r="BG9" s="17">
        <v>0.257138709707397</v>
      </c>
    </row>
    <row r="10" spans="2:59" x14ac:dyDescent="0.3">
      <c r="B10" s="18" t="s">
        <v>270</v>
      </c>
      <c r="C10" s="17">
        <v>0.45574728115179403</v>
      </c>
      <c r="D10" s="17">
        <v>0.46409118228513502</v>
      </c>
      <c r="E10" s="17">
        <v>0.44811118415752199</v>
      </c>
      <c r="F10" s="17"/>
      <c r="G10" s="17">
        <v>0.42548660879156303</v>
      </c>
      <c r="H10" s="17">
        <v>0.46692549360921398</v>
      </c>
      <c r="I10" s="17">
        <v>0.47472183421089498</v>
      </c>
      <c r="J10" s="17">
        <v>0.45127428074842102</v>
      </c>
      <c r="K10" s="17"/>
      <c r="L10" s="17">
        <v>0.43385049490856697</v>
      </c>
      <c r="M10" s="17">
        <v>0.47375276327902499</v>
      </c>
      <c r="N10" s="17">
        <v>0.49497266725099498</v>
      </c>
      <c r="O10" s="17">
        <v>0.42505548106893398</v>
      </c>
      <c r="P10" s="17"/>
      <c r="Q10" s="17">
        <v>0.42518594741398602</v>
      </c>
      <c r="R10" s="17">
        <v>0.45317825296882502</v>
      </c>
      <c r="S10" s="17">
        <v>0.49607263534738</v>
      </c>
      <c r="T10" s="17">
        <v>0.45094822070472501</v>
      </c>
      <c r="U10" s="17">
        <v>0.49463052194259799</v>
      </c>
      <c r="V10" s="17">
        <v>0.47272505475990001</v>
      </c>
      <c r="W10" s="17">
        <v>0.46251418937470001</v>
      </c>
      <c r="X10" s="17">
        <v>0.40005214276429102</v>
      </c>
      <c r="Y10" s="17">
        <v>0.44568091028168799</v>
      </c>
      <c r="Z10" s="17"/>
      <c r="AA10" s="17">
        <v>0.329080146632107</v>
      </c>
      <c r="AB10" s="17">
        <v>0.30005150119243201</v>
      </c>
      <c r="AC10" s="17">
        <v>0.37650247477665</v>
      </c>
      <c r="AD10" s="17">
        <v>0.42955023384727498</v>
      </c>
      <c r="AE10" s="17">
        <v>0.46734206524583199</v>
      </c>
      <c r="AF10" s="17">
        <v>0.498507726071027</v>
      </c>
      <c r="AG10" s="17">
        <v>0.489344707335646</v>
      </c>
      <c r="AH10" s="17">
        <v>0.51143504191705802</v>
      </c>
      <c r="AI10" s="17">
        <v>0.45302458539215901</v>
      </c>
      <c r="AJ10" s="17">
        <v>0.54269910269303101</v>
      </c>
      <c r="AK10" s="17">
        <v>0.42907921316827202</v>
      </c>
      <c r="AL10" s="17">
        <v>0.57186956521779198</v>
      </c>
      <c r="AM10" s="17">
        <v>0.428921890588018</v>
      </c>
      <c r="AN10" s="17">
        <v>0.41903191687986802</v>
      </c>
      <c r="AO10" s="17">
        <v>0.458394554815931</v>
      </c>
      <c r="AP10" s="17">
        <v>0.37818358536040703</v>
      </c>
      <c r="AQ10" s="17"/>
      <c r="AR10" s="17">
        <v>0.46917538020302801</v>
      </c>
      <c r="AS10" s="17">
        <v>0.40702707842004598</v>
      </c>
      <c r="AT10" s="17"/>
      <c r="AU10" s="17">
        <v>0.41341299943989401</v>
      </c>
      <c r="AV10" s="17">
        <v>0.47538008521846897</v>
      </c>
      <c r="AW10" s="17"/>
      <c r="AX10" s="17">
        <v>0.36799139853208601</v>
      </c>
      <c r="AY10" s="17">
        <v>0.4769358762193</v>
      </c>
      <c r="AZ10" s="17"/>
      <c r="BA10" s="17">
        <v>0.44511056957280898</v>
      </c>
      <c r="BB10" s="17">
        <v>0.477043241604243</v>
      </c>
      <c r="BC10" s="17">
        <v>0.439303376227068</v>
      </c>
      <c r="BD10" s="17"/>
      <c r="BE10" s="17">
        <v>0.46010527324647199</v>
      </c>
      <c r="BF10" s="17">
        <v>0.46732941893536201</v>
      </c>
      <c r="BG10" s="17">
        <v>0.39339436261641297</v>
      </c>
    </row>
    <row r="11" spans="2:59" x14ac:dyDescent="0.3">
      <c r="B11" s="18" t="s">
        <v>271</v>
      </c>
      <c r="C11" s="17">
        <v>0.21844866626533099</v>
      </c>
      <c r="D11" s="17">
        <v>0.22082560790358999</v>
      </c>
      <c r="E11" s="17">
        <v>0.21695107229852301</v>
      </c>
      <c r="F11" s="17"/>
      <c r="G11" s="17">
        <v>0.23973301946374201</v>
      </c>
      <c r="H11" s="17">
        <v>0.231345869237641</v>
      </c>
      <c r="I11" s="17">
        <v>0.21303698610791999</v>
      </c>
      <c r="J11" s="17">
        <v>0.18886999852961101</v>
      </c>
      <c r="K11" s="17"/>
      <c r="L11" s="17">
        <v>0.225303718238266</v>
      </c>
      <c r="M11" s="17">
        <v>0.214706850413657</v>
      </c>
      <c r="N11" s="17">
        <v>0.19626382891175201</v>
      </c>
      <c r="O11" s="17">
        <v>0.23490247929622299</v>
      </c>
      <c r="P11" s="17"/>
      <c r="Q11" s="17">
        <v>0.20252854249810701</v>
      </c>
      <c r="R11" s="17">
        <v>0.233856877383842</v>
      </c>
      <c r="S11" s="17">
        <v>0.22990381150258599</v>
      </c>
      <c r="T11" s="17">
        <v>0.21018417850684101</v>
      </c>
      <c r="U11" s="17">
        <v>0.18541271336821499</v>
      </c>
      <c r="V11" s="17">
        <v>0.19821934140306699</v>
      </c>
      <c r="W11" s="17">
        <v>0.19705061664750601</v>
      </c>
      <c r="X11" s="17">
        <v>0.27227502443676199</v>
      </c>
      <c r="Y11" s="17">
        <v>0.25138802444874497</v>
      </c>
      <c r="Z11" s="17"/>
      <c r="AA11" s="17">
        <v>0.107684578454544</v>
      </c>
      <c r="AB11" s="17">
        <v>0.24406120083785801</v>
      </c>
      <c r="AC11" s="17">
        <v>0.27587099503015899</v>
      </c>
      <c r="AD11" s="17">
        <v>0.19704933395673399</v>
      </c>
      <c r="AE11" s="17">
        <v>0.21990302887749399</v>
      </c>
      <c r="AF11" s="17">
        <v>0.14528478500750799</v>
      </c>
      <c r="AG11" s="17">
        <v>0.21945830156148899</v>
      </c>
      <c r="AH11" s="17">
        <v>0.212566145230281</v>
      </c>
      <c r="AI11" s="17">
        <v>0.25344444592987397</v>
      </c>
      <c r="AJ11" s="17">
        <v>0.16599438046626999</v>
      </c>
      <c r="AK11" s="17">
        <v>0.25253208413887401</v>
      </c>
      <c r="AL11" s="17">
        <v>0.18089708758350601</v>
      </c>
      <c r="AM11" s="17">
        <v>0.26114778330775901</v>
      </c>
      <c r="AN11" s="17">
        <v>0.305317293015685</v>
      </c>
      <c r="AO11" s="17">
        <v>0.25497052932695702</v>
      </c>
      <c r="AP11" s="17">
        <v>0.24060492233119901</v>
      </c>
      <c r="AQ11" s="17"/>
      <c r="AR11" s="17">
        <v>0.21269285413091901</v>
      </c>
      <c r="AS11" s="17">
        <v>0.23933206405711499</v>
      </c>
      <c r="AT11" s="17"/>
      <c r="AU11" s="17">
        <v>0.21525989081402599</v>
      </c>
      <c r="AV11" s="17">
        <v>0.21973113112966799</v>
      </c>
      <c r="AW11" s="17"/>
      <c r="AX11" s="17">
        <v>0.21245482740559099</v>
      </c>
      <c r="AY11" s="17">
        <v>0.221428611137229</v>
      </c>
      <c r="AZ11" s="17"/>
      <c r="BA11" s="17">
        <v>0.22136118272074201</v>
      </c>
      <c r="BB11" s="17">
        <v>0.22045154264415301</v>
      </c>
      <c r="BC11" s="17">
        <v>0.210165631702429</v>
      </c>
      <c r="BD11" s="17"/>
      <c r="BE11" s="17">
        <v>0.22591811903631201</v>
      </c>
      <c r="BF11" s="17">
        <v>0.19472445723635201</v>
      </c>
      <c r="BG11" s="17">
        <v>0.23372410496566101</v>
      </c>
    </row>
    <row r="12" spans="2:59" x14ac:dyDescent="0.3">
      <c r="B12" s="18" t="s">
        <v>272</v>
      </c>
      <c r="C12" s="17">
        <v>6.9676022177651994E-2</v>
      </c>
      <c r="D12" s="17">
        <v>6.2335956298527603E-2</v>
      </c>
      <c r="E12" s="17">
        <v>7.6278355343913307E-2</v>
      </c>
      <c r="F12" s="17"/>
      <c r="G12" s="17">
        <v>7.25082484909014E-2</v>
      </c>
      <c r="H12" s="17">
        <v>6.9942190296307299E-2</v>
      </c>
      <c r="I12" s="17">
        <v>6.3353095890475705E-2</v>
      </c>
      <c r="J12" s="17">
        <v>7.3906621378661094E-2</v>
      </c>
      <c r="K12" s="17"/>
      <c r="L12" s="17">
        <v>5.4995384452878097E-2</v>
      </c>
      <c r="M12" s="17">
        <v>8.1258887209412295E-2</v>
      </c>
      <c r="N12" s="17">
        <v>5.46691363609055E-2</v>
      </c>
      <c r="O12" s="17">
        <v>8.6824147305083393E-2</v>
      </c>
      <c r="P12" s="17"/>
      <c r="Q12" s="17">
        <v>9.7208179307318204E-2</v>
      </c>
      <c r="R12" s="17">
        <v>6.9609571892981198E-2</v>
      </c>
      <c r="S12" s="17">
        <v>4.67086628618998E-2</v>
      </c>
      <c r="T12" s="17">
        <v>6.5750423108006301E-2</v>
      </c>
      <c r="U12" s="17">
        <v>5.3894680319367602E-2</v>
      </c>
      <c r="V12" s="17">
        <v>5.8558848529191597E-2</v>
      </c>
      <c r="W12" s="17">
        <v>6.2149898462535998E-2</v>
      </c>
      <c r="X12" s="17">
        <v>6.1289460784693599E-2</v>
      </c>
      <c r="Y12" s="17">
        <v>8.5461412164990702E-2</v>
      </c>
      <c r="Z12" s="17"/>
      <c r="AA12" s="17">
        <v>0</v>
      </c>
      <c r="AB12" s="17">
        <v>0.146550419920635</v>
      </c>
      <c r="AC12" s="17">
        <v>8.8363331228010697E-2</v>
      </c>
      <c r="AD12" s="17">
        <v>0.11453279197055601</v>
      </c>
      <c r="AE12" s="17">
        <v>5.2777567511957398E-2</v>
      </c>
      <c r="AF12" s="17">
        <v>9.9206839754908696E-2</v>
      </c>
      <c r="AG12" s="17">
        <v>0.109718923992946</v>
      </c>
      <c r="AH12" s="17">
        <v>8.9924229629345806E-2</v>
      </c>
      <c r="AI12" s="17">
        <v>8.0569160887835001E-2</v>
      </c>
      <c r="AJ12" s="17">
        <v>5.31318901692093E-2</v>
      </c>
      <c r="AK12" s="17">
        <v>2.3927927789935501E-2</v>
      </c>
      <c r="AL12" s="17">
        <v>7.12022625516157E-2</v>
      </c>
      <c r="AM12" s="17">
        <v>6.06225844415062E-2</v>
      </c>
      <c r="AN12" s="17">
        <v>4.46576305151659E-2</v>
      </c>
      <c r="AO12" s="17">
        <v>1.70913700484173E-2</v>
      </c>
      <c r="AP12" s="17">
        <v>5.2432432771195699E-2</v>
      </c>
      <c r="AQ12" s="17"/>
      <c r="AR12" s="17">
        <v>6.18471225608061E-2</v>
      </c>
      <c r="AS12" s="17">
        <v>9.8081053674958396E-2</v>
      </c>
      <c r="AT12" s="17"/>
      <c r="AU12" s="17">
        <v>8.3342264979881897E-2</v>
      </c>
      <c r="AV12" s="17">
        <v>6.41393829798029E-2</v>
      </c>
      <c r="AW12" s="17"/>
      <c r="AX12" s="17">
        <v>7.8492341865415899E-2</v>
      </c>
      <c r="AY12" s="17">
        <v>6.8711687570427102E-2</v>
      </c>
      <c r="AZ12" s="17"/>
      <c r="BA12" s="17">
        <v>5.3935355666622102E-2</v>
      </c>
      <c r="BB12" s="17">
        <v>6.8613893028578898E-2</v>
      </c>
      <c r="BC12" s="17">
        <v>9.8508818682102303E-2</v>
      </c>
      <c r="BD12" s="17"/>
      <c r="BE12" s="17">
        <v>6.6081742947575295E-2</v>
      </c>
      <c r="BF12" s="17">
        <v>7.3785331528317399E-2</v>
      </c>
      <c r="BG12" s="17">
        <v>8.2806881180435707E-2</v>
      </c>
    </row>
    <row r="13" spans="2:59" x14ac:dyDescent="0.3">
      <c r="B13" s="18" t="s">
        <v>83</v>
      </c>
      <c r="C13" s="21">
        <v>2.9819828122052101E-2</v>
      </c>
      <c r="D13" s="21">
        <v>3.49578286354678E-2</v>
      </c>
      <c r="E13" s="21">
        <v>2.3992865325232399E-2</v>
      </c>
      <c r="F13" s="21"/>
      <c r="G13" s="21">
        <v>3.9556750592262803E-2</v>
      </c>
      <c r="H13" s="21">
        <v>2.6876004574453299E-2</v>
      </c>
      <c r="I13" s="21">
        <v>1.8233088173549399E-2</v>
      </c>
      <c r="J13" s="21">
        <v>3.6068185204955402E-2</v>
      </c>
      <c r="K13" s="21"/>
      <c r="L13" s="21">
        <v>1.8728262986145799E-2</v>
      </c>
      <c r="M13" s="21">
        <v>2.8998196978806699E-2</v>
      </c>
      <c r="N13" s="21">
        <v>3.51550768907051E-2</v>
      </c>
      <c r="O13" s="21">
        <v>3.7994009205077402E-2</v>
      </c>
      <c r="P13" s="21"/>
      <c r="Q13" s="21">
        <v>1.7723477195134198E-2</v>
      </c>
      <c r="R13" s="21">
        <v>3.4780178154647297E-2</v>
      </c>
      <c r="S13" s="21">
        <v>4.3161499960369602E-2</v>
      </c>
      <c r="T13" s="21">
        <v>4.8441936952570902E-2</v>
      </c>
      <c r="U13" s="21">
        <v>2.0010527429941399E-2</v>
      </c>
      <c r="V13" s="21">
        <v>1.8440175294044899E-2</v>
      </c>
      <c r="W13" s="21">
        <v>3.4150295347864602E-2</v>
      </c>
      <c r="X13" s="21">
        <v>2.30518526994287E-2</v>
      </c>
      <c r="Y13" s="21">
        <v>2.7351691700820802E-2</v>
      </c>
      <c r="Z13" s="21"/>
      <c r="AA13" s="21">
        <v>0.22032298773482101</v>
      </c>
      <c r="AB13" s="21">
        <v>3.5305912451102199E-2</v>
      </c>
      <c r="AC13" s="21">
        <v>0</v>
      </c>
      <c r="AD13" s="21">
        <v>5.94478341142093E-2</v>
      </c>
      <c r="AE13" s="21">
        <v>3.33701816005086E-2</v>
      </c>
      <c r="AF13" s="21">
        <v>3.6932232537148398E-2</v>
      </c>
      <c r="AG13" s="21">
        <v>2.7864091115147399E-2</v>
      </c>
      <c r="AH13" s="21">
        <v>3.5476486382206497E-2</v>
      </c>
      <c r="AI13" s="21">
        <v>3.0319071748754201E-2</v>
      </c>
      <c r="AJ13" s="21">
        <v>3.5770012533006601E-2</v>
      </c>
      <c r="AK13" s="21">
        <v>2.6690585878827201E-2</v>
      </c>
      <c r="AL13" s="21">
        <v>1.03670977113457E-2</v>
      </c>
      <c r="AM13" s="21">
        <v>9.9717537434016301E-3</v>
      </c>
      <c r="AN13" s="21">
        <v>0</v>
      </c>
      <c r="AO13" s="21">
        <v>4.0519957712674401E-2</v>
      </c>
      <c r="AP13" s="21">
        <v>1.4116777709712E-2</v>
      </c>
      <c r="AQ13" s="21"/>
      <c r="AR13" s="21">
        <v>3.31265148695409E-2</v>
      </c>
      <c r="AS13" s="21">
        <v>1.7822415227392498E-2</v>
      </c>
      <c r="AT13" s="21"/>
      <c r="AU13" s="21">
        <v>2.0962036990045001E-2</v>
      </c>
      <c r="AV13" s="21">
        <v>3.3299988211171402E-2</v>
      </c>
      <c r="AW13" s="21"/>
      <c r="AX13" s="21">
        <v>3.2816312528110701E-2</v>
      </c>
      <c r="AY13" s="21">
        <v>2.8504355076080901E-2</v>
      </c>
      <c r="AZ13" s="21"/>
      <c r="BA13" s="21">
        <v>1.9397445025515402E-2</v>
      </c>
      <c r="BB13" s="21">
        <v>4.0160007116873897E-2</v>
      </c>
      <c r="BC13" s="21">
        <v>3.08873862511501E-2</v>
      </c>
      <c r="BD13" s="21"/>
      <c r="BE13" s="21">
        <v>2.4002127437496499E-2</v>
      </c>
      <c r="BF13" s="21">
        <v>4.2941697805777397E-2</v>
      </c>
      <c r="BG13" s="21">
        <v>3.2935941530093001E-2</v>
      </c>
    </row>
    <row r="14" spans="2:59" x14ac:dyDescent="0.3">
      <c r="B14" s="18" t="s">
        <v>273</v>
      </c>
      <c r="C14" s="21">
        <v>0.68205548343496503</v>
      </c>
      <c r="D14" s="21">
        <v>0.68188060716241505</v>
      </c>
      <c r="E14" s="21">
        <v>0.68277770703233098</v>
      </c>
      <c r="F14" s="21"/>
      <c r="G14" s="21">
        <v>0.64820198145309305</v>
      </c>
      <c r="H14" s="21">
        <v>0.67183593589159796</v>
      </c>
      <c r="I14" s="21">
        <v>0.70537682982805505</v>
      </c>
      <c r="J14" s="21">
        <v>0.70115519488677203</v>
      </c>
      <c r="K14" s="21"/>
      <c r="L14" s="21">
        <v>0.70097263432270995</v>
      </c>
      <c r="M14" s="21">
        <v>0.675036065398124</v>
      </c>
      <c r="N14" s="21">
        <v>0.71391195783663697</v>
      </c>
      <c r="O14" s="21">
        <v>0.64027936419361597</v>
      </c>
      <c r="P14" s="21"/>
      <c r="Q14" s="21">
        <v>0.68253980099944001</v>
      </c>
      <c r="R14" s="21">
        <v>0.66175337256852895</v>
      </c>
      <c r="S14" s="21">
        <v>0.68022602567514401</v>
      </c>
      <c r="T14" s="21">
        <v>0.67562346143258201</v>
      </c>
      <c r="U14" s="21">
        <v>0.74068207888247595</v>
      </c>
      <c r="V14" s="21">
        <v>0.72478163477369595</v>
      </c>
      <c r="W14" s="21">
        <v>0.70664918954209299</v>
      </c>
      <c r="X14" s="21">
        <v>0.64338366207911601</v>
      </c>
      <c r="Y14" s="21">
        <v>0.63579887168544402</v>
      </c>
      <c r="Z14" s="21"/>
      <c r="AA14" s="21">
        <v>0.671992433810635</v>
      </c>
      <c r="AB14" s="21">
        <v>0.57408246679040498</v>
      </c>
      <c r="AC14" s="21">
        <v>0.63576567374183002</v>
      </c>
      <c r="AD14" s="21">
        <v>0.62897003995850098</v>
      </c>
      <c r="AE14" s="21">
        <v>0.69394922201003995</v>
      </c>
      <c r="AF14" s="21">
        <v>0.71857614270043402</v>
      </c>
      <c r="AG14" s="21">
        <v>0.64295868333041795</v>
      </c>
      <c r="AH14" s="21">
        <v>0.66203313875816605</v>
      </c>
      <c r="AI14" s="21">
        <v>0.63566732143353699</v>
      </c>
      <c r="AJ14" s="21">
        <v>0.745103716831514</v>
      </c>
      <c r="AK14" s="21">
        <v>0.69684940219236302</v>
      </c>
      <c r="AL14" s="21">
        <v>0.737533552153533</v>
      </c>
      <c r="AM14" s="21">
        <v>0.66825787850733298</v>
      </c>
      <c r="AN14" s="21">
        <v>0.65002507646914898</v>
      </c>
      <c r="AO14" s="21">
        <v>0.68741814291195102</v>
      </c>
      <c r="AP14" s="21">
        <v>0.69284586718789298</v>
      </c>
      <c r="AQ14" s="21"/>
      <c r="AR14" s="21">
        <v>0.69233350843873398</v>
      </c>
      <c r="AS14" s="21">
        <v>0.64476446704053403</v>
      </c>
      <c r="AT14" s="21"/>
      <c r="AU14" s="21">
        <v>0.68043580721604702</v>
      </c>
      <c r="AV14" s="21">
        <v>0.68282949767935797</v>
      </c>
      <c r="AW14" s="21"/>
      <c r="AX14" s="21">
        <v>0.67623651820088204</v>
      </c>
      <c r="AY14" s="21">
        <v>0.68135534621626304</v>
      </c>
      <c r="AZ14" s="21"/>
      <c r="BA14" s="21">
        <v>0.70530601658712</v>
      </c>
      <c r="BB14" s="21">
        <v>0.67077455721039403</v>
      </c>
      <c r="BC14" s="21">
        <v>0.66043816336431804</v>
      </c>
      <c r="BD14" s="21"/>
      <c r="BE14" s="21">
        <v>0.68399801057861598</v>
      </c>
      <c r="BF14" s="21">
        <v>0.68854851342955303</v>
      </c>
      <c r="BG14" s="21">
        <v>0.65053307232380997</v>
      </c>
    </row>
    <row r="15" spans="2:59" x14ac:dyDescent="0.3">
      <c r="B15" s="18" t="s">
        <v>178</v>
      </c>
      <c r="C15" s="22">
        <v>-0.65223565531291305</v>
      </c>
      <c r="D15" s="22">
        <v>-0.64692277852694702</v>
      </c>
      <c r="E15" s="22">
        <v>-0.65878484170709894</v>
      </c>
      <c r="F15" s="22"/>
      <c r="G15" s="22">
        <v>-0.608645230860831</v>
      </c>
      <c r="H15" s="22">
        <v>-0.64495993131714402</v>
      </c>
      <c r="I15" s="22">
        <v>-0.68714374165450498</v>
      </c>
      <c r="J15" s="22">
        <v>-0.665087009681817</v>
      </c>
      <c r="K15" s="22"/>
      <c r="L15" s="22">
        <v>-0.68224437133656401</v>
      </c>
      <c r="M15" s="22">
        <v>-0.64603786841931699</v>
      </c>
      <c r="N15" s="22">
        <v>-0.67875688094593201</v>
      </c>
      <c r="O15" s="22">
        <v>-0.60228535498853897</v>
      </c>
      <c r="P15" s="22"/>
      <c r="Q15" s="22">
        <v>-0.664816323804306</v>
      </c>
      <c r="R15" s="22">
        <v>-0.626973194413882</v>
      </c>
      <c r="S15" s="22">
        <v>-0.63706452571477501</v>
      </c>
      <c r="T15" s="22">
        <v>-0.62718152448001097</v>
      </c>
      <c r="U15" s="22">
        <v>-0.72067155145253503</v>
      </c>
      <c r="V15" s="22">
        <v>-0.70634145947965099</v>
      </c>
      <c r="W15" s="22">
        <v>-0.67249889419422804</v>
      </c>
      <c r="X15" s="22">
        <v>-0.62033180937968702</v>
      </c>
      <c r="Y15" s="22">
        <v>-0.60844717998462305</v>
      </c>
      <c r="Z15" s="22"/>
      <c r="AA15" s="22">
        <v>-0.451669446075815</v>
      </c>
      <c r="AB15" s="22">
        <v>-0.53877655433930205</v>
      </c>
      <c r="AC15" s="22">
        <v>-0.63576567374183002</v>
      </c>
      <c r="AD15" s="22">
        <v>-0.56952220584429203</v>
      </c>
      <c r="AE15" s="22">
        <v>-0.66057904040953097</v>
      </c>
      <c r="AF15" s="22">
        <v>-0.68164391016328596</v>
      </c>
      <c r="AG15" s="22">
        <v>-0.61509459221526996</v>
      </c>
      <c r="AH15" s="22">
        <v>-0.62655665237596003</v>
      </c>
      <c r="AI15" s="22">
        <v>-0.60534824968478296</v>
      </c>
      <c r="AJ15" s="22">
        <v>-0.70933370429850795</v>
      </c>
      <c r="AK15" s="22">
        <v>-0.67015881631353602</v>
      </c>
      <c r="AL15" s="22">
        <v>-0.72716645444218697</v>
      </c>
      <c r="AM15" s="22">
        <v>-0.658286124763932</v>
      </c>
      <c r="AN15" s="22">
        <v>-0.65002507646914898</v>
      </c>
      <c r="AO15" s="22">
        <v>-0.646898185199277</v>
      </c>
      <c r="AP15" s="22">
        <v>-0.678729089478181</v>
      </c>
      <c r="AQ15" s="22"/>
      <c r="AR15" s="22">
        <v>-0.65920699356919299</v>
      </c>
      <c r="AS15" s="22">
        <v>-0.626942051813141</v>
      </c>
      <c r="AT15" s="22"/>
      <c r="AU15" s="22">
        <v>-0.65947377022600195</v>
      </c>
      <c r="AV15" s="22">
        <v>-0.64952950946818599</v>
      </c>
      <c r="AW15" s="22"/>
      <c r="AX15" s="22">
        <v>-0.64342020567277103</v>
      </c>
      <c r="AY15" s="22">
        <v>-0.65285099114018197</v>
      </c>
      <c r="AZ15" s="22"/>
      <c r="BA15" s="22">
        <v>-0.68590857156160501</v>
      </c>
      <c r="BB15" s="22">
        <v>-0.63061455009351997</v>
      </c>
      <c r="BC15" s="22">
        <v>-0.62955077711316798</v>
      </c>
      <c r="BD15" s="22"/>
      <c r="BE15" s="22">
        <v>-0.65999588314112001</v>
      </c>
      <c r="BF15" s="22">
        <v>-0.64560681562377598</v>
      </c>
      <c r="BG15" s="22">
        <v>-0.61759713079371703</v>
      </c>
    </row>
    <row r="16" spans="2:59" x14ac:dyDescent="0.3">
      <c r="B16" s="16"/>
    </row>
    <row r="17" spans="2:2" x14ac:dyDescent="0.3">
      <c r="B17" t="s">
        <v>87</v>
      </c>
    </row>
    <row r="18" spans="2:2" x14ac:dyDescent="0.3">
      <c r="B18" t="s">
        <v>88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BG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269</v>
      </c>
      <c r="C9" s="17">
        <v>0.56367549243123405</v>
      </c>
      <c r="D9" s="17">
        <v>0.54544763784310701</v>
      </c>
      <c r="E9" s="17">
        <v>0.58197685802306498</v>
      </c>
      <c r="F9" s="17"/>
      <c r="G9" s="17">
        <v>0.53353995964592205</v>
      </c>
      <c r="H9" s="17">
        <v>0.54226818201028204</v>
      </c>
      <c r="I9" s="17">
        <v>0.57381329137998205</v>
      </c>
      <c r="J9" s="17">
        <v>0.608017399755308</v>
      </c>
      <c r="K9" s="17"/>
      <c r="L9" s="17">
        <v>0.65568660907891296</v>
      </c>
      <c r="M9" s="17">
        <v>0.55764534191114201</v>
      </c>
      <c r="N9" s="17">
        <v>0.52444264338302005</v>
      </c>
      <c r="O9" s="17">
        <v>0.50439906307218396</v>
      </c>
      <c r="P9" s="17"/>
      <c r="Q9" s="17">
        <v>0.60277813569826599</v>
      </c>
      <c r="R9" s="17">
        <v>0.56516537813897205</v>
      </c>
      <c r="S9" s="17">
        <v>0.49725561752401398</v>
      </c>
      <c r="T9" s="17">
        <v>0.58269449687980401</v>
      </c>
      <c r="U9" s="17">
        <v>0.52839996675063305</v>
      </c>
      <c r="V9" s="17">
        <v>0.53392123420684501</v>
      </c>
      <c r="W9" s="17">
        <v>0.57831566221728803</v>
      </c>
      <c r="X9" s="17">
        <v>0.57867592941470802</v>
      </c>
      <c r="Y9" s="17">
        <v>0.57914666334715803</v>
      </c>
      <c r="Z9" s="17"/>
      <c r="AA9" s="17">
        <v>0.48959482012817501</v>
      </c>
      <c r="AB9" s="17">
        <v>0.50289008415993797</v>
      </c>
      <c r="AC9" s="17">
        <v>0.60002712353145404</v>
      </c>
      <c r="AD9" s="17">
        <v>0.38743370745112199</v>
      </c>
      <c r="AE9" s="17">
        <v>0.5291025166369</v>
      </c>
      <c r="AF9" s="17">
        <v>0.49474736729417301</v>
      </c>
      <c r="AG9" s="17">
        <v>0.47622896389941499</v>
      </c>
      <c r="AH9" s="17">
        <v>0.61962195306933199</v>
      </c>
      <c r="AI9" s="17">
        <v>0.52628019169057105</v>
      </c>
      <c r="AJ9" s="17">
        <v>0.49597363705152903</v>
      </c>
      <c r="AK9" s="17">
        <v>0.62473222337478096</v>
      </c>
      <c r="AL9" s="17">
        <v>0.58602967001884798</v>
      </c>
      <c r="AM9" s="17">
        <v>0.63411341154219703</v>
      </c>
      <c r="AN9" s="17">
        <v>0.56370574219111902</v>
      </c>
      <c r="AO9" s="17">
        <v>0.646082202060556</v>
      </c>
      <c r="AP9" s="17">
        <v>0.70838480102180701</v>
      </c>
      <c r="AQ9" s="17"/>
      <c r="AR9" s="17">
        <v>0.55930959065086405</v>
      </c>
      <c r="AS9" s="17">
        <v>0.57951597879009797</v>
      </c>
      <c r="AT9" s="17"/>
      <c r="AU9" s="17">
        <v>0.571970543078547</v>
      </c>
      <c r="AV9" s="17">
        <v>0.55853572708597099</v>
      </c>
      <c r="AW9" s="17"/>
      <c r="AX9" s="17">
        <v>0.52815607425408095</v>
      </c>
      <c r="AY9" s="17">
        <v>0.57354159944974203</v>
      </c>
      <c r="AZ9" s="17"/>
      <c r="BA9" s="17">
        <v>0.60952181216642998</v>
      </c>
      <c r="BB9" s="17">
        <v>0.53771266229432502</v>
      </c>
      <c r="BC9" s="17">
        <v>0.52711866031528398</v>
      </c>
      <c r="BD9" s="17"/>
      <c r="BE9" s="17">
        <v>0.563890020733533</v>
      </c>
      <c r="BF9" s="17">
        <v>0.55299726858873999</v>
      </c>
      <c r="BG9" s="17">
        <v>0.59213625521397895</v>
      </c>
    </row>
    <row r="10" spans="2:59" x14ac:dyDescent="0.3">
      <c r="B10" s="18" t="s">
        <v>270</v>
      </c>
      <c r="C10" s="17">
        <v>0.36525783252516703</v>
      </c>
      <c r="D10" s="17">
        <v>0.37950357863567902</v>
      </c>
      <c r="E10" s="17">
        <v>0.35168744259576001</v>
      </c>
      <c r="F10" s="17"/>
      <c r="G10" s="17">
        <v>0.38624110344026003</v>
      </c>
      <c r="H10" s="17">
        <v>0.38392741093289301</v>
      </c>
      <c r="I10" s="17">
        <v>0.36520223969248999</v>
      </c>
      <c r="J10" s="17">
        <v>0.32672013599812899</v>
      </c>
      <c r="K10" s="17"/>
      <c r="L10" s="17">
        <v>0.30012204752402799</v>
      </c>
      <c r="M10" s="17">
        <v>0.37597443736705999</v>
      </c>
      <c r="N10" s="17">
        <v>0.40489446853439098</v>
      </c>
      <c r="O10" s="17">
        <v>0.39020064890744299</v>
      </c>
      <c r="P10" s="17"/>
      <c r="Q10" s="17">
        <v>0.31750565438276901</v>
      </c>
      <c r="R10" s="17">
        <v>0.360857787515317</v>
      </c>
      <c r="S10" s="17">
        <v>0.39682501722854802</v>
      </c>
      <c r="T10" s="17">
        <v>0.36541176088608301</v>
      </c>
      <c r="U10" s="17">
        <v>0.36446490154323902</v>
      </c>
      <c r="V10" s="17">
        <v>0.414373374396316</v>
      </c>
      <c r="W10" s="17">
        <v>0.375984710371013</v>
      </c>
      <c r="X10" s="17">
        <v>0.36759838147352503</v>
      </c>
      <c r="Y10" s="17">
        <v>0.35846100664278102</v>
      </c>
      <c r="Z10" s="17"/>
      <c r="AA10" s="17">
        <v>0.29008219213700398</v>
      </c>
      <c r="AB10" s="17">
        <v>0.339911103396696</v>
      </c>
      <c r="AC10" s="17">
        <v>0.33943951717201298</v>
      </c>
      <c r="AD10" s="17">
        <v>0.47946430266238899</v>
      </c>
      <c r="AE10" s="17">
        <v>0.39384483001992099</v>
      </c>
      <c r="AF10" s="17">
        <v>0.39871719582772303</v>
      </c>
      <c r="AG10" s="17">
        <v>0.45025621007588001</v>
      </c>
      <c r="AH10" s="17">
        <v>0.30854276884526799</v>
      </c>
      <c r="AI10" s="17">
        <v>0.425924921359571</v>
      </c>
      <c r="AJ10" s="17">
        <v>0.426422952266029</v>
      </c>
      <c r="AK10" s="17">
        <v>0.346537548632121</v>
      </c>
      <c r="AL10" s="17">
        <v>0.38610441527578998</v>
      </c>
      <c r="AM10" s="17">
        <v>0.29254645961492098</v>
      </c>
      <c r="AN10" s="17">
        <v>0.37852087865945899</v>
      </c>
      <c r="AO10" s="17">
        <v>0.32470491840139798</v>
      </c>
      <c r="AP10" s="17">
        <v>0.25818979712856799</v>
      </c>
      <c r="AQ10" s="17"/>
      <c r="AR10" s="17">
        <v>0.37119297868522699</v>
      </c>
      <c r="AS10" s="17">
        <v>0.34372377002998999</v>
      </c>
      <c r="AT10" s="17"/>
      <c r="AU10" s="17">
        <v>0.34260842355960602</v>
      </c>
      <c r="AV10" s="17">
        <v>0.37815207461911599</v>
      </c>
      <c r="AW10" s="17"/>
      <c r="AX10" s="17">
        <v>0.37371476915967</v>
      </c>
      <c r="AY10" s="17">
        <v>0.36404109805124302</v>
      </c>
      <c r="AZ10" s="17"/>
      <c r="BA10" s="17">
        <v>0.33693055078617001</v>
      </c>
      <c r="BB10" s="17">
        <v>0.39535019385966802</v>
      </c>
      <c r="BC10" s="17">
        <v>0.36491402671821899</v>
      </c>
      <c r="BD10" s="17"/>
      <c r="BE10" s="17">
        <v>0.37400185034514799</v>
      </c>
      <c r="BF10" s="17">
        <v>0.35846366533628099</v>
      </c>
      <c r="BG10" s="17">
        <v>0.324335890732531</v>
      </c>
    </row>
    <row r="11" spans="2:59" x14ac:dyDescent="0.3">
      <c r="B11" s="18" t="s">
        <v>271</v>
      </c>
      <c r="C11" s="17">
        <v>4.75092996498237E-2</v>
      </c>
      <c r="D11" s="17">
        <v>4.49911714621384E-2</v>
      </c>
      <c r="E11" s="17">
        <v>4.9167670720307297E-2</v>
      </c>
      <c r="F11" s="17"/>
      <c r="G11" s="17">
        <v>5.0345198557866802E-2</v>
      </c>
      <c r="H11" s="17">
        <v>4.8488721510856203E-2</v>
      </c>
      <c r="I11" s="17">
        <v>4.79335198187823E-2</v>
      </c>
      <c r="J11" s="17">
        <v>3.8343769812092601E-2</v>
      </c>
      <c r="K11" s="17"/>
      <c r="L11" s="17">
        <v>3.8489007316303898E-2</v>
      </c>
      <c r="M11" s="17">
        <v>4.5318161620982199E-2</v>
      </c>
      <c r="N11" s="17">
        <v>3.5459707724385198E-2</v>
      </c>
      <c r="O11" s="17">
        <v>7.0206235552981E-2</v>
      </c>
      <c r="P11" s="17"/>
      <c r="Q11" s="17">
        <v>6.4883388431030697E-2</v>
      </c>
      <c r="R11" s="17">
        <v>2.83518299599851E-2</v>
      </c>
      <c r="S11" s="17">
        <v>6.6797564939877693E-2</v>
      </c>
      <c r="T11" s="17">
        <v>2.2207106093024599E-2</v>
      </c>
      <c r="U11" s="17">
        <v>9.2989065531236606E-2</v>
      </c>
      <c r="V11" s="17">
        <v>3.6602259697500097E-2</v>
      </c>
      <c r="W11" s="17">
        <v>2.8805899696313399E-2</v>
      </c>
      <c r="X11" s="17">
        <v>4.4668220902906897E-2</v>
      </c>
      <c r="Y11" s="17">
        <v>4.8729028842712997E-2</v>
      </c>
      <c r="Z11" s="17"/>
      <c r="AA11" s="17">
        <v>0</v>
      </c>
      <c r="AB11" s="17">
        <v>0.157198812443366</v>
      </c>
      <c r="AC11" s="17">
        <v>6.05333592965333E-2</v>
      </c>
      <c r="AD11" s="17">
        <v>8.6661594372626993E-2</v>
      </c>
      <c r="AE11" s="17">
        <v>4.5083307930319998E-2</v>
      </c>
      <c r="AF11" s="17">
        <v>5.7399163750282901E-2</v>
      </c>
      <c r="AG11" s="17">
        <v>6.0414928202534399E-2</v>
      </c>
      <c r="AH11" s="17">
        <v>3.5710918011117601E-2</v>
      </c>
      <c r="AI11" s="17">
        <v>1.8030703119858198E-2</v>
      </c>
      <c r="AJ11" s="17">
        <v>4.64623695117478E-2</v>
      </c>
      <c r="AK11" s="17">
        <v>2.5580101719703301E-2</v>
      </c>
      <c r="AL11" s="17">
        <v>1.9209200420287301E-2</v>
      </c>
      <c r="AM11" s="17">
        <v>7.3340128842881297E-2</v>
      </c>
      <c r="AN11" s="17">
        <v>4.5520844496976E-2</v>
      </c>
      <c r="AO11" s="17">
        <v>2.64411759342612E-2</v>
      </c>
      <c r="AP11" s="17">
        <v>3.3425401849624899E-2</v>
      </c>
      <c r="AQ11" s="17"/>
      <c r="AR11" s="17">
        <v>4.3589757965760298E-2</v>
      </c>
      <c r="AS11" s="17">
        <v>6.1730289883401103E-2</v>
      </c>
      <c r="AT11" s="17"/>
      <c r="AU11" s="17">
        <v>7.0962291652447607E-2</v>
      </c>
      <c r="AV11" s="17">
        <v>3.6060905462400802E-2</v>
      </c>
      <c r="AW11" s="17"/>
      <c r="AX11" s="17">
        <v>6.6027990402918596E-2</v>
      </c>
      <c r="AY11" s="17">
        <v>4.1624581706605303E-2</v>
      </c>
      <c r="AZ11" s="17"/>
      <c r="BA11" s="17">
        <v>4.2370199440690301E-2</v>
      </c>
      <c r="BB11" s="17">
        <v>4.0669510595429698E-2</v>
      </c>
      <c r="BC11" s="17">
        <v>6.7519765099851595E-2</v>
      </c>
      <c r="BD11" s="17"/>
      <c r="BE11" s="17">
        <v>4.6088319233605998E-2</v>
      </c>
      <c r="BF11" s="17">
        <v>5.1350034645084898E-2</v>
      </c>
      <c r="BG11" s="17">
        <v>4.6488484135641599E-2</v>
      </c>
    </row>
    <row r="12" spans="2:59" x14ac:dyDescent="0.3">
      <c r="B12" s="18" t="s">
        <v>272</v>
      </c>
      <c r="C12" s="17">
        <v>5.0952191788576498E-3</v>
      </c>
      <c r="D12" s="17">
        <v>3.3650673295781502E-3</v>
      </c>
      <c r="E12" s="17">
        <v>6.8412882335109303E-3</v>
      </c>
      <c r="F12" s="17"/>
      <c r="G12" s="17">
        <v>1.04765580257983E-2</v>
      </c>
      <c r="H12" s="17">
        <v>7.0072862069558497E-3</v>
      </c>
      <c r="I12" s="17">
        <v>0</v>
      </c>
      <c r="J12" s="17">
        <v>3.2227423341091299E-3</v>
      </c>
      <c r="K12" s="17"/>
      <c r="L12" s="17">
        <v>0</v>
      </c>
      <c r="M12" s="17">
        <v>9.1245349000210196E-3</v>
      </c>
      <c r="N12" s="17">
        <v>0</v>
      </c>
      <c r="O12" s="17">
        <v>1.08994190508511E-2</v>
      </c>
      <c r="P12" s="17"/>
      <c r="Q12" s="17">
        <v>0</v>
      </c>
      <c r="R12" s="17">
        <v>1.7651318074323501E-2</v>
      </c>
      <c r="S12" s="17">
        <v>0</v>
      </c>
      <c r="T12" s="17">
        <v>1.65047967562089E-2</v>
      </c>
      <c r="U12" s="17">
        <v>0</v>
      </c>
      <c r="V12" s="17">
        <v>0</v>
      </c>
      <c r="W12" s="17">
        <v>0</v>
      </c>
      <c r="X12" s="17">
        <v>9.0574682088593907E-3</v>
      </c>
      <c r="Y12" s="17">
        <v>0</v>
      </c>
      <c r="Z12" s="17"/>
      <c r="AA12" s="17">
        <v>0</v>
      </c>
      <c r="AB12" s="17">
        <v>0</v>
      </c>
      <c r="AC12" s="17">
        <v>0</v>
      </c>
      <c r="AD12" s="17">
        <v>0</v>
      </c>
      <c r="AE12" s="17">
        <v>8.8182351428560297E-3</v>
      </c>
      <c r="AF12" s="17">
        <v>0</v>
      </c>
      <c r="AG12" s="17">
        <v>0</v>
      </c>
      <c r="AH12" s="17">
        <v>2.3097985406240199E-2</v>
      </c>
      <c r="AI12" s="17">
        <v>2.1960475712413E-2</v>
      </c>
      <c r="AJ12" s="17">
        <v>0</v>
      </c>
      <c r="AK12" s="17">
        <v>0</v>
      </c>
      <c r="AL12" s="17">
        <v>0</v>
      </c>
      <c r="AM12" s="17">
        <v>0</v>
      </c>
      <c r="AN12" s="17">
        <v>1.22525346524459E-2</v>
      </c>
      <c r="AO12" s="17">
        <v>0</v>
      </c>
      <c r="AP12" s="17">
        <v>0</v>
      </c>
      <c r="AQ12" s="17"/>
      <c r="AR12" s="17">
        <v>5.6265574874320599E-3</v>
      </c>
      <c r="AS12" s="17">
        <v>3.16740273856179E-3</v>
      </c>
      <c r="AT12" s="17"/>
      <c r="AU12" s="17">
        <v>1.4546759870576499E-3</v>
      </c>
      <c r="AV12" s="17">
        <v>6.8874349526350503E-3</v>
      </c>
      <c r="AW12" s="17"/>
      <c r="AX12" s="17">
        <v>1.0611929874692E-2</v>
      </c>
      <c r="AY12" s="17">
        <v>3.8444126490690201E-3</v>
      </c>
      <c r="AZ12" s="17"/>
      <c r="BA12" s="17">
        <v>2.8480227130601001E-3</v>
      </c>
      <c r="BB12" s="17">
        <v>0</v>
      </c>
      <c r="BC12" s="17">
        <v>1.7279707982204399E-2</v>
      </c>
      <c r="BD12" s="17"/>
      <c r="BE12" s="17">
        <v>3.88762947760787E-3</v>
      </c>
      <c r="BF12" s="17">
        <v>7.2645367332781399E-3</v>
      </c>
      <c r="BG12" s="17">
        <v>7.2960974242337398E-3</v>
      </c>
    </row>
    <row r="13" spans="2:59" x14ac:dyDescent="0.3">
      <c r="B13" s="18" t="s">
        <v>83</v>
      </c>
      <c r="C13" s="21">
        <v>1.8462156214917699E-2</v>
      </c>
      <c r="D13" s="21">
        <v>2.6692544729496798E-2</v>
      </c>
      <c r="E13" s="21">
        <v>1.0326740427357499E-2</v>
      </c>
      <c r="F13" s="21"/>
      <c r="G13" s="21">
        <v>1.9397180330152801E-2</v>
      </c>
      <c r="H13" s="21">
        <v>1.83083993390134E-2</v>
      </c>
      <c r="I13" s="21">
        <v>1.30509491087453E-2</v>
      </c>
      <c r="J13" s="21">
        <v>2.3695952100361101E-2</v>
      </c>
      <c r="K13" s="21"/>
      <c r="L13" s="21">
        <v>5.7023360807551098E-3</v>
      </c>
      <c r="M13" s="21">
        <v>1.19375242007958E-2</v>
      </c>
      <c r="N13" s="21">
        <v>3.5203180358203703E-2</v>
      </c>
      <c r="O13" s="21">
        <v>2.4294633416541801E-2</v>
      </c>
      <c r="P13" s="21"/>
      <c r="Q13" s="21">
        <v>1.4832821487933801E-2</v>
      </c>
      <c r="R13" s="21">
        <v>2.7973686311401999E-2</v>
      </c>
      <c r="S13" s="21">
        <v>3.9121800307560101E-2</v>
      </c>
      <c r="T13" s="21">
        <v>1.31818393848788E-2</v>
      </c>
      <c r="U13" s="21">
        <v>1.41460661748916E-2</v>
      </c>
      <c r="V13" s="21">
        <v>1.51031316993386E-2</v>
      </c>
      <c r="W13" s="21">
        <v>1.6893727715384901E-2</v>
      </c>
      <c r="X13" s="21">
        <v>0</v>
      </c>
      <c r="Y13" s="21">
        <v>1.3663301167348599E-2</v>
      </c>
      <c r="Z13" s="21"/>
      <c r="AA13" s="21">
        <v>0.22032298773482101</v>
      </c>
      <c r="AB13" s="21">
        <v>0</v>
      </c>
      <c r="AC13" s="21">
        <v>0</v>
      </c>
      <c r="AD13" s="21">
        <v>4.6440395513862399E-2</v>
      </c>
      <c r="AE13" s="21">
        <v>2.3151110270003002E-2</v>
      </c>
      <c r="AF13" s="21">
        <v>4.9136273127821199E-2</v>
      </c>
      <c r="AG13" s="21">
        <v>1.3099897822170701E-2</v>
      </c>
      <c r="AH13" s="21">
        <v>1.3026374668042601E-2</v>
      </c>
      <c r="AI13" s="21">
        <v>7.8037081175865303E-3</v>
      </c>
      <c r="AJ13" s="21">
        <v>3.1141041170693901E-2</v>
      </c>
      <c r="AK13" s="21">
        <v>3.1501262733947002E-3</v>
      </c>
      <c r="AL13" s="21">
        <v>8.6567142850744409E-3</v>
      </c>
      <c r="AM13" s="21">
        <v>0</v>
      </c>
      <c r="AN13" s="21">
        <v>0</v>
      </c>
      <c r="AO13" s="21">
        <v>2.7717036037845501E-3</v>
      </c>
      <c r="AP13" s="21">
        <v>0</v>
      </c>
      <c r="AQ13" s="21"/>
      <c r="AR13" s="21">
        <v>2.0281115210716901E-2</v>
      </c>
      <c r="AS13" s="21">
        <v>1.18625585579487E-2</v>
      </c>
      <c r="AT13" s="21"/>
      <c r="AU13" s="21">
        <v>1.3004065722341199E-2</v>
      </c>
      <c r="AV13" s="21">
        <v>2.0363857879877101E-2</v>
      </c>
      <c r="AW13" s="21"/>
      <c r="AX13" s="21">
        <v>2.1489236308638599E-2</v>
      </c>
      <c r="AY13" s="21">
        <v>1.6948308143339901E-2</v>
      </c>
      <c r="AZ13" s="21"/>
      <c r="BA13" s="21">
        <v>8.3294148936494308E-3</v>
      </c>
      <c r="BB13" s="21">
        <v>2.6267633250577498E-2</v>
      </c>
      <c r="BC13" s="21">
        <v>2.31678398844407E-2</v>
      </c>
      <c r="BD13" s="21"/>
      <c r="BE13" s="21">
        <v>1.2132180210105E-2</v>
      </c>
      <c r="BF13" s="21">
        <v>2.9924494696615699E-2</v>
      </c>
      <c r="BG13" s="21">
        <v>2.97432724936149E-2</v>
      </c>
    </row>
    <row r="14" spans="2:59" x14ac:dyDescent="0.3">
      <c r="B14" s="18" t="s">
        <v>273</v>
      </c>
      <c r="C14" s="21">
        <v>0.92893332495640102</v>
      </c>
      <c r="D14" s="21">
        <v>0.92495121647878698</v>
      </c>
      <c r="E14" s="21">
        <v>0.93366430061882399</v>
      </c>
      <c r="F14" s="21"/>
      <c r="G14" s="21">
        <v>0.91978106308618202</v>
      </c>
      <c r="H14" s="21">
        <v>0.926195592943174</v>
      </c>
      <c r="I14" s="21">
        <v>0.93901553107247204</v>
      </c>
      <c r="J14" s="21">
        <v>0.93473753575343699</v>
      </c>
      <c r="K14" s="21"/>
      <c r="L14" s="21">
        <v>0.95580865660294101</v>
      </c>
      <c r="M14" s="21">
        <v>0.93361977927820095</v>
      </c>
      <c r="N14" s="21">
        <v>0.92933711191741097</v>
      </c>
      <c r="O14" s="21">
        <v>0.89459971197962596</v>
      </c>
      <c r="P14" s="21"/>
      <c r="Q14" s="21">
        <v>0.920283790081035</v>
      </c>
      <c r="R14" s="21">
        <v>0.92602316565428899</v>
      </c>
      <c r="S14" s="21">
        <v>0.89408063475256205</v>
      </c>
      <c r="T14" s="21">
        <v>0.94810625776588797</v>
      </c>
      <c r="U14" s="21">
        <v>0.89286486829387202</v>
      </c>
      <c r="V14" s="21">
        <v>0.94829460860316095</v>
      </c>
      <c r="W14" s="21">
        <v>0.95430037258830203</v>
      </c>
      <c r="X14" s="21">
        <v>0.94627431088823399</v>
      </c>
      <c r="Y14" s="21">
        <v>0.93760766998993805</v>
      </c>
      <c r="Z14" s="21"/>
      <c r="AA14" s="21">
        <v>0.77967701226517905</v>
      </c>
      <c r="AB14" s="21">
        <v>0.84280118755663402</v>
      </c>
      <c r="AC14" s="21">
        <v>0.93946664070346697</v>
      </c>
      <c r="AD14" s="21">
        <v>0.86689801011351098</v>
      </c>
      <c r="AE14" s="21">
        <v>0.92294734665682099</v>
      </c>
      <c r="AF14" s="21">
        <v>0.89346456312189604</v>
      </c>
      <c r="AG14" s="21">
        <v>0.92648517397529495</v>
      </c>
      <c r="AH14" s="21">
        <v>0.92816472191459998</v>
      </c>
      <c r="AI14" s="21">
        <v>0.95220511305014199</v>
      </c>
      <c r="AJ14" s="21">
        <v>0.92239658931755797</v>
      </c>
      <c r="AK14" s="21">
        <v>0.97126977200690201</v>
      </c>
      <c r="AL14" s="21">
        <v>0.97213408529463796</v>
      </c>
      <c r="AM14" s="21">
        <v>0.92665987115711901</v>
      </c>
      <c r="AN14" s="21">
        <v>0.94222662085057796</v>
      </c>
      <c r="AO14" s="21">
        <v>0.97078712046195403</v>
      </c>
      <c r="AP14" s="21">
        <v>0.96657459815037505</v>
      </c>
      <c r="AQ14" s="21"/>
      <c r="AR14" s="21">
        <v>0.93050256933609099</v>
      </c>
      <c r="AS14" s="21">
        <v>0.92323974882008797</v>
      </c>
      <c r="AT14" s="21"/>
      <c r="AU14" s="21">
        <v>0.91457896663815397</v>
      </c>
      <c r="AV14" s="21">
        <v>0.93668780170508703</v>
      </c>
      <c r="AW14" s="21"/>
      <c r="AX14" s="21">
        <v>0.90187084341375101</v>
      </c>
      <c r="AY14" s="21">
        <v>0.937582697500986</v>
      </c>
      <c r="AZ14" s="21"/>
      <c r="BA14" s="21">
        <v>0.94645236295260005</v>
      </c>
      <c r="BB14" s="21">
        <v>0.93306285615399298</v>
      </c>
      <c r="BC14" s="21">
        <v>0.89203268703350302</v>
      </c>
      <c r="BD14" s="21"/>
      <c r="BE14" s="21">
        <v>0.93789187107868099</v>
      </c>
      <c r="BF14" s="21">
        <v>0.91146093392502103</v>
      </c>
      <c r="BG14" s="21">
        <v>0.91647214594651005</v>
      </c>
    </row>
    <row r="15" spans="2:59" x14ac:dyDescent="0.3">
      <c r="B15" s="18" t="s">
        <v>178</v>
      </c>
      <c r="C15" s="22">
        <v>-0.91047116874148304</v>
      </c>
      <c r="D15" s="22">
        <v>-0.89825867174928997</v>
      </c>
      <c r="E15" s="22">
        <v>-0.92333756019146696</v>
      </c>
      <c r="F15" s="22"/>
      <c r="G15" s="22">
        <v>-0.90038388275602899</v>
      </c>
      <c r="H15" s="22">
        <v>-0.90788719360416104</v>
      </c>
      <c r="I15" s="22">
        <v>-0.925964581963727</v>
      </c>
      <c r="J15" s="22">
        <v>-0.91104158365307597</v>
      </c>
      <c r="K15" s="22"/>
      <c r="L15" s="22">
        <v>-0.95010632052218602</v>
      </c>
      <c r="M15" s="22">
        <v>-0.92168225507740498</v>
      </c>
      <c r="N15" s="22">
        <v>-0.89413393155920795</v>
      </c>
      <c r="O15" s="22">
        <v>-0.87030507856308403</v>
      </c>
      <c r="P15" s="22"/>
      <c r="Q15" s="22">
        <v>-0.90545096859310203</v>
      </c>
      <c r="R15" s="22">
        <v>-0.89804947934288704</v>
      </c>
      <c r="S15" s="22">
        <v>-0.85495883444500198</v>
      </c>
      <c r="T15" s="22">
        <v>-0.93492441838100904</v>
      </c>
      <c r="U15" s="22">
        <v>-0.87871880211898001</v>
      </c>
      <c r="V15" s="22">
        <v>-0.93319147690382298</v>
      </c>
      <c r="W15" s="22">
        <v>-0.93740664487291703</v>
      </c>
      <c r="X15" s="22">
        <v>-0.94627431088823399</v>
      </c>
      <c r="Y15" s="22">
        <v>-0.92394436882259001</v>
      </c>
      <c r="Z15" s="22"/>
      <c r="AA15" s="22">
        <v>-0.55935402453035898</v>
      </c>
      <c r="AB15" s="22">
        <v>-0.84280118755663402</v>
      </c>
      <c r="AC15" s="22">
        <v>-0.93946664070346697</v>
      </c>
      <c r="AD15" s="22">
        <v>-0.82045761459964806</v>
      </c>
      <c r="AE15" s="22">
        <v>-0.89979623638681805</v>
      </c>
      <c r="AF15" s="22">
        <v>-0.84432828999407505</v>
      </c>
      <c r="AG15" s="22">
        <v>-0.91338527615312404</v>
      </c>
      <c r="AH15" s="22">
        <v>-0.91513834724655696</v>
      </c>
      <c r="AI15" s="22">
        <v>-0.94440140493255598</v>
      </c>
      <c r="AJ15" s="22">
        <v>-0.89125554814686403</v>
      </c>
      <c r="AK15" s="22">
        <v>-0.96811964573350695</v>
      </c>
      <c r="AL15" s="22">
        <v>-0.96347737100956399</v>
      </c>
      <c r="AM15" s="22">
        <v>-0.92665987115711901</v>
      </c>
      <c r="AN15" s="22">
        <v>-0.94222662085057796</v>
      </c>
      <c r="AO15" s="22">
        <v>-0.96801541685817005</v>
      </c>
      <c r="AP15" s="22">
        <v>-0.96657459815037505</v>
      </c>
      <c r="AQ15" s="22"/>
      <c r="AR15" s="22">
        <v>-0.91022145412537403</v>
      </c>
      <c r="AS15" s="22">
        <v>-0.91137719026214004</v>
      </c>
      <c r="AT15" s="22"/>
      <c r="AU15" s="22">
        <v>-0.90157490091581205</v>
      </c>
      <c r="AV15" s="22">
        <v>-0.91632394382520999</v>
      </c>
      <c r="AW15" s="22"/>
      <c r="AX15" s="22">
        <v>-0.88038160710511204</v>
      </c>
      <c r="AY15" s="22">
        <v>-0.92063438935764597</v>
      </c>
      <c r="AZ15" s="22"/>
      <c r="BA15" s="22">
        <v>-0.93812294805895102</v>
      </c>
      <c r="BB15" s="22">
        <v>-0.90679522290341497</v>
      </c>
      <c r="BC15" s="22">
        <v>-0.86886484714906298</v>
      </c>
      <c r="BD15" s="22"/>
      <c r="BE15" s="22">
        <v>-0.92575969086857601</v>
      </c>
      <c r="BF15" s="22">
        <v>-0.88153643922840597</v>
      </c>
      <c r="BG15" s="22">
        <v>-0.88672887345289497</v>
      </c>
    </row>
    <row r="16" spans="2:59" x14ac:dyDescent="0.3">
      <c r="B16" s="16"/>
    </row>
    <row r="17" spans="2:2" x14ac:dyDescent="0.3">
      <c r="B17" t="s">
        <v>87</v>
      </c>
    </row>
    <row r="18" spans="2:2" x14ac:dyDescent="0.3">
      <c r="B18" t="s">
        <v>88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285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282</v>
      </c>
      <c r="C9" s="17">
        <v>0.15227060478283</v>
      </c>
      <c r="D9" s="17">
        <v>0.162335500355759</v>
      </c>
      <c r="E9" s="17">
        <v>0.14284029089988201</v>
      </c>
      <c r="F9" s="17"/>
      <c r="G9" s="17">
        <v>0.10901138415156</v>
      </c>
      <c r="H9" s="17">
        <v>0.16128167939822599</v>
      </c>
      <c r="I9" s="17">
        <v>0.12572897438312799</v>
      </c>
      <c r="J9" s="17">
        <v>0.21320852484681499</v>
      </c>
      <c r="K9" s="17"/>
      <c r="L9" s="17">
        <v>0.22394718751828599</v>
      </c>
      <c r="M9" s="17">
        <v>0.13113625517503499</v>
      </c>
      <c r="N9" s="17">
        <v>0.124580068363841</v>
      </c>
      <c r="O9" s="17">
        <v>0.121612916745177</v>
      </c>
      <c r="P9" s="17"/>
      <c r="Q9" s="17">
        <v>0.272658651527247</v>
      </c>
      <c r="R9" s="17">
        <v>0.116256221281513</v>
      </c>
      <c r="S9" s="17">
        <v>8.4746263499051705E-2</v>
      </c>
      <c r="T9" s="17">
        <v>0.12974106447597999</v>
      </c>
      <c r="U9" s="17">
        <v>0.104254615047553</v>
      </c>
      <c r="V9" s="17">
        <v>0.14189487632536699</v>
      </c>
      <c r="W9" s="17">
        <v>0.149862053286175</v>
      </c>
      <c r="X9" s="17">
        <v>0.20765479699037301</v>
      </c>
      <c r="Y9" s="17">
        <v>0.14167839055926501</v>
      </c>
      <c r="Z9" s="17"/>
      <c r="AA9" s="17">
        <v>9.1572357115879202E-2</v>
      </c>
      <c r="AB9" s="17">
        <v>3.4324153695865903E-2</v>
      </c>
      <c r="AC9" s="17">
        <v>0.16398637252225701</v>
      </c>
      <c r="AD9" s="17">
        <v>0.14473168106460799</v>
      </c>
      <c r="AE9" s="17">
        <v>0.106162739670732</v>
      </c>
      <c r="AF9" s="17">
        <v>0.134632750483441</v>
      </c>
      <c r="AG9" s="17">
        <v>0.127402078321845</v>
      </c>
      <c r="AH9" s="17">
        <v>9.7049747302193803E-2</v>
      </c>
      <c r="AI9" s="17">
        <v>0.192786882819448</v>
      </c>
      <c r="AJ9" s="17">
        <v>0.165504710994299</v>
      </c>
      <c r="AK9" s="17">
        <v>0.14471011595573299</v>
      </c>
      <c r="AL9" s="17">
        <v>0.14587683706643201</v>
      </c>
      <c r="AM9" s="17">
        <v>0.11622839181660601</v>
      </c>
      <c r="AN9" s="17">
        <v>0.195917270829256</v>
      </c>
      <c r="AO9" s="17">
        <v>0.158906254903012</v>
      </c>
      <c r="AP9" s="17">
        <v>0.36438522163728199</v>
      </c>
      <c r="AQ9" s="17"/>
      <c r="AR9" s="17">
        <v>0.13706827684360101</v>
      </c>
      <c r="AS9" s="17">
        <v>0.20742811414940901</v>
      </c>
      <c r="AT9" s="17"/>
      <c r="AU9" s="17">
        <v>0.23043022815891701</v>
      </c>
      <c r="AV9" s="17">
        <v>0.118727766362711</v>
      </c>
      <c r="AW9" s="17"/>
      <c r="AX9" s="17">
        <v>0.19163621783206999</v>
      </c>
      <c r="AY9" s="17">
        <v>0.142227034437933</v>
      </c>
      <c r="AZ9" s="17"/>
      <c r="BA9" s="17">
        <v>0.22843390127041899</v>
      </c>
      <c r="BB9" s="17">
        <v>0.108387503177925</v>
      </c>
      <c r="BC9" s="17">
        <v>9.2766555133861797E-2</v>
      </c>
      <c r="BD9" s="17"/>
      <c r="BE9" s="17">
        <v>0.20496780576222101</v>
      </c>
      <c r="BF9" s="17">
        <v>6.8516689180661797E-2</v>
      </c>
      <c r="BG9" s="17">
        <v>2.5642094975095699E-2</v>
      </c>
    </row>
    <row r="10" spans="2:59" ht="28.8" x14ac:dyDescent="0.3">
      <c r="B10" s="18" t="s">
        <v>283</v>
      </c>
      <c r="C10" s="17">
        <v>0.49700032255363202</v>
      </c>
      <c r="D10" s="17">
        <v>0.49965789863101101</v>
      </c>
      <c r="E10" s="17">
        <v>0.49551492510099499</v>
      </c>
      <c r="F10" s="17"/>
      <c r="G10" s="17">
        <v>0.45590348738554398</v>
      </c>
      <c r="H10" s="17">
        <v>0.52791807433504701</v>
      </c>
      <c r="I10" s="17">
        <v>0.55494774380584599</v>
      </c>
      <c r="J10" s="17">
        <v>0.445129294308998</v>
      </c>
      <c r="K10" s="17"/>
      <c r="L10" s="17">
        <v>0.53185774508455197</v>
      </c>
      <c r="M10" s="17">
        <v>0.52909709760100099</v>
      </c>
      <c r="N10" s="17">
        <v>0.47574057340658898</v>
      </c>
      <c r="O10" s="17">
        <v>0.44581014846063499</v>
      </c>
      <c r="P10" s="17"/>
      <c r="Q10" s="17">
        <v>0.48454040143663302</v>
      </c>
      <c r="R10" s="17">
        <v>0.47285697133138799</v>
      </c>
      <c r="S10" s="17">
        <v>0.51465612072487499</v>
      </c>
      <c r="T10" s="17">
        <v>0.44230820150226402</v>
      </c>
      <c r="U10" s="17">
        <v>0.57667554010077504</v>
      </c>
      <c r="V10" s="17">
        <v>0.52036824228209699</v>
      </c>
      <c r="W10" s="17">
        <v>0.50675791729109199</v>
      </c>
      <c r="X10" s="17">
        <v>0.493037625520723</v>
      </c>
      <c r="Y10" s="17">
        <v>0.49558102924810898</v>
      </c>
      <c r="Z10" s="17"/>
      <c r="AA10" s="17">
        <v>0.33652237023562898</v>
      </c>
      <c r="AB10" s="17">
        <v>0.40034516378048701</v>
      </c>
      <c r="AC10" s="17">
        <v>0.43565034337335401</v>
      </c>
      <c r="AD10" s="17">
        <v>0.461769577592064</v>
      </c>
      <c r="AE10" s="17">
        <v>0.578077720877338</v>
      </c>
      <c r="AF10" s="17">
        <v>0.407724706089513</v>
      </c>
      <c r="AG10" s="17">
        <v>0.50541407685908202</v>
      </c>
      <c r="AH10" s="17">
        <v>0.60921273624153605</v>
      </c>
      <c r="AI10" s="17">
        <v>0.46988525507833201</v>
      </c>
      <c r="AJ10" s="17">
        <v>0.46014418912801303</v>
      </c>
      <c r="AK10" s="17">
        <v>0.50676179333986304</v>
      </c>
      <c r="AL10" s="17">
        <v>0.47484241259582999</v>
      </c>
      <c r="AM10" s="17">
        <v>0.58241525188004295</v>
      </c>
      <c r="AN10" s="17">
        <v>0.50844172659964204</v>
      </c>
      <c r="AO10" s="17">
        <v>0.57141163220786995</v>
      </c>
      <c r="AP10" s="17">
        <v>0.48577483510124803</v>
      </c>
      <c r="AQ10" s="17"/>
      <c r="AR10" s="17">
        <v>0.495694452052032</v>
      </c>
      <c r="AS10" s="17">
        <v>0.50173831825478099</v>
      </c>
      <c r="AT10" s="17"/>
      <c r="AU10" s="17">
        <v>0.46606230523882902</v>
      </c>
      <c r="AV10" s="17">
        <v>0.511606612077527</v>
      </c>
      <c r="AW10" s="17"/>
      <c r="AX10" s="17">
        <v>0.43187160639730898</v>
      </c>
      <c r="AY10" s="17">
        <v>0.51550406977784102</v>
      </c>
      <c r="AZ10" s="17"/>
      <c r="BA10" s="17">
        <v>0.52948108534649596</v>
      </c>
      <c r="BB10" s="17">
        <v>0.50035753299541197</v>
      </c>
      <c r="BC10" s="17">
        <v>0.43560185039513999</v>
      </c>
      <c r="BD10" s="17"/>
      <c r="BE10" s="17">
        <v>0.51648098855710101</v>
      </c>
      <c r="BF10" s="17">
        <v>0.49550912467633801</v>
      </c>
      <c r="BG10" s="17">
        <v>0.36758161581994098</v>
      </c>
    </row>
    <row r="11" spans="2:59" x14ac:dyDescent="0.3">
      <c r="B11" s="18" t="s">
        <v>284</v>
      </c>
      <c r="C11" s="17">
        <v>0.31647149473344299</v>
      </c>
      <c r="D11" s="17">
        <v>0.29231884789124002</v>
      </c>
      <c r="E11" s="17">
        <v>0.33865103642474897</v>
      </c>
      <c r="F11" s="17"/>
      <c r="G11" s="17">
        <v>0.37563506483548598</v>
      </c>
      <c r="H11" s="17">
        <v>0.28569227666214803</v>
      </c>
      <c r="I11" s="17">
        <v>0.28567881199943101</v>
      </c>
      <c r="J11" s="17">
        <v>0.32174761396757001</v>
      </c>
      <c r="K11" s="17"/>
      <c r="L11" s="17">
        <v>0.22979789280582999</v>
      </c>
      <c r="M11" s="17">
        <v>0.30086442206951203</v>
      </c>
      <c r="N11" s="17">
        <v>0.35977132059585798</v>
      </c>
      <c r="O11" s="17">
        <v>0.38663487526711199</v>
      </c>
      <c r="P11" s="17"/>
      <c r="Q11" s="17">
        <v>0.217801704672279</v>
      </c>
      <c r="R11" s="17">
        <v>0.36898896588571201</v>
      </c>
      <c r="S11" s="17">
        <v>0.36925193985499399</v>
      </c>
      <c r="T11" s="17">
        <v>0.37388571935352199</v>
      </c>
      <c r="U11" s="17">
        <v>0.29106528506235202</v>
      </c>
      <c r="V11" s="17">
        <v>0.30907539225606601</v>
      </c>
      <c r="W11" s="17">
        <v>0.328077003169783</v>
      </c>
      <c r="X11" s="17">
        <v>0.27649161759204699</v>
      </c>
      <c r="Y11" s="17">
        <v>0.31343293739127598</v>
      </c>
      <c r="Z11" s="17"/>
      <c r="AA11" s="17">
        <v>0.50942152712883904</v>
      </c>
      <c r="AB11" s="17">
        <v>0.53833509861102102</v>
      </c>
      <c r="AC11" s="17">
        <v>0.32603614837623202</v>
      </c>
      <c r="AD11" s="17">
        <v>0.33024486960440602</v>
      </c>
      <c r="AE11" s="17">
        <v>0.27423295785586099</v>
      </c>
      <c r="AF11" s="17">
        <v>0.41426393721061</v>
      </c>
      <c r="AG11" s="17">
        <v>0.33234221935460201</v>
      </c>
      <c r="AH11" s="17">
        <v>0.27699563026405299</v>
      </c>
      <c r="AI11" s="17">
        <v>0.29153639369267997</v>
      </c>
      <c r="AJ11" s="17">
        <v>0.34627812887978499</v>
      </c>
      <c r="AK11" s="17">
        <v>0.32679051248431701</v>
      </c>
      <c r="AL11" s="17">
        <v>0.35992826486878998</v>
      </c>
      <c r="AM11" s="17">
        <v>0.301356356303351</v>
      </c>
      <c r="AN11" s="17">
        <v>0.26222112666571501</v>
      </c>
      <c r="AO11" s="17">
        <v>0.26968211288911798</v>
      </c>
      <c r="AP11" s="17">
        <v>0.13654792634332999</v>
      </c>
      <c r="AQ11" s="17"/>
      <c r="AR11" s="17">
        <v>0.33279898958109</v>
      </c>
      <c r="AS11" s="17">
        <v>0.257231623472153</v>
      </c>
      <c r="AT11" s="17"/>
      <c r="AU11" s="17">
        <v>0.28163148903510099</v>
      </c>
      <c r="AV11" s="17">
        <v>0.33169122463992601</v>
      </c>
      <c r="AW11" s="17"/>
      <c r="AX11" s="17">
        <v>0.340500975657822</v>
      </c>
      <c r="AY11" s="17">
        <v>0.30867313616366299</v>
      </c>
      <c r="AZ11" s="17"/>
      <c r="BA11" s="17">
        <v>0.222794834351696</v>
      </c>
      <c r="BB11" s="17">
        <v>0.35376116594436502</v>
      </c>
      <c r="BC11" s="17">
        <v>0.41688763628006098</v>
      </c>
      <c r="BD11" s="17"/>
      <c r="BE11" s="17">
        <v>0.24842236354712</v>
      </c>
      <c r="BF11" s="17">
        <v>0.38772400203593999</v>
      </c>
      <c r="BG11" s="17">
        <v>0.58342629242964195</v>
      </c>
    </row>
    <row r="12" spans="2:59" x14ac:dyDescent="0.3">
      <c r="B12" s="18" t="s">
        <v>83</v>
      </c>
      <c r="C12" s="19">
        <v>3.42575779300947E-2</v>
      </c>
      <c r="D12" s="19">
        <v>4.5687753121989798E-2</v>
      </c>
      <c r="E12" s="19">
        <v>2.2993747574374099E-2</v>
      </c>
      <c r="F12" s="19"/>
      <c r="G12" s="19">
        <v>5.9450063627410399E-2</v>
      </c>
      <c r="H12" s="19">
        <v>2.51079696045797E-2</v>
      </c>
      <c r="I12" s="19">
        <v>3.3644469811595898E-2</v>
      </c>
      <c r="J12" s="19">
        <v>1.9914566876616399E-2</v>
      </c>
      <c r="K12" s="19"/>
      <c r="L12" s="19">
        <v>1.43971745913315E-2</v>
      </c>
      <c r="M12" s="19">
        <v>3.8902225154450999E-2</v>
      </c>
      <c r="N12" s="19">
        <v>3.9908037633712097E-2</v>
      </c>
      <c r="O12" s="19">
        <v>4.5942059527076702E-2</v>
      </c>
      <c r="P12" s="19"/>
      <c r="Q12" s="19">
        <v>2.4999242363840601E-2</v>
      </c>
      <c r="R12" s="19">
        <v>4.1897841501387E-2</v>
      </c>
      <c r="S12" s="19">
        <v>3.1345675921079001E-2</v>
      </c>
      <c r="T12" s="19">
        <v>5.40650146682344E-2</v>
      </c>
      <c r="U12" s="19">
        <v>2.8004559789319001E-2</v>
      </c>
      <c r="V12" s="19">
        <v>2.866148913647E-2</v>
      </c>
      <c r="W12" s="19">
        <v>1.5303026252949801E-2</v>
      </c>
      <c r="X12" s="19">
        <v>2.28159598968573E-2</v>
      </c>
      <c r="Y12" s="19">
        <v>4.9307642801349701E-2</v>
      </c>
      <c r="Z12" s="19"/>
      <c r="AA12" s="19">
        <v>6.2483745519652599E-2</v>
      </c>
      <c r="AB12" s="19">
        <v>2.69955839126256E-2</v>
      </c>
      <c r="AC12" s="19">
        <v>7.4327135728157204E-2</v>
      </c>
      <c r="AD12" s="19">
        <v>6.3253871738922093E-2</v>
      </c>
      <c r="AE12" s="19">
        <v>4.1526581596068902E-2</v>
      </c>
      <c r="AF12" s="19">
        <v>4.3378606216436001E-2</v>
      </c>
      <c r="AG12" s="19">
        <v>3.4841625464469901E-2</v>
      </c>
      <c r="AH12" s="19">
        <v>1.67418861922175E-2</v>
      </c>
      <c r="AI12" s="19">
        <v>4.5791468409539099E-2</v>
      </c>
      <c r="AJ12" s="19">
        <v>2.8072970997903301E-2</v>
      </c>
      <c r="AK12" s="19">
        <v>2.1737578220086502E-2</v>
      </c>
      <c r="AL12" s="19">
        <v>1.9352485468947699E-2</v>
      </c>
      <c r="AM12" s="19">
        <v>0</v>
      </c>
      <c r="AN12" s="19">
        <v>3.3419875905386802E-2</v>
      </c>
      <c r="AO12" s="19">
        <v>0</v>
      </c>
      <c r="AP12" s="19">
        <v>1.32920169181397E-2</v>
      </c>
      <c r="AQ12" s="19"/>
      <c r="AR12" s="19">
        <v>3.4438281523276701E-2</v>
      </c>
      <c r="AS12" s="19">
        <v>3.3601944123657301E-2</v>
      </c>
      <c r="AT12" s="19"/>
      <c r="AU12" s="19">
        <v>2.1875977567152899E-2</v>
      </c>
      <c r="AV12" s="19">
        <v>3.7974396919835597E-2</v>
      </c>
      <c r="AW12" s="19"/>
      <c r="AX12" s="19">
        <v>3.5991200112798702E-2</v>
      </c>
      <c r="AY12" s="19">
        <v>3.3595759620562798E-2</v>
      </c>
      <c r="AZ12" s="19"/>
      <c r="BA12" s="19">
        <v>1.9290179031388101E-2</v>
      </c>
      <c r="BB12" s="19">
        <v>3.7493797882299298E-2</v>
      </c>
      <c r="BC12" s="19">
        <v>5.4743958190937497E-2</v>
      </c>
      <c r="BD12" s="19"/>
      <c r="BE12" s="19">
        <v>3.0128842133558001E-2</v>
      </c>
      <c r="BF12" s="19">
        <v>4.8250184107060098E-2</v>
      </c>
      <c r="BG12" s="19">
        <v>2.3349996775321201E-2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BG2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299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286</v>
      </c>
      <c r="C9" s="17">
        <v>0.50736238611433504</v>
      </c>
      <c r="D9" s="17">
        <v>0.48338784987844002</v>
      </c>
      <c r="E9" s="17">
        <v>0.53134653776149499</v>
      </c>
      <c r="F9" s="17"/>
      <c r="G9" s="17">
        <v>0.514915600544254</v>
      </c>
      <c r="H9" s="17">
        <v>0.49251727824380498</v>
      </c>
      <c r="I9" s="17">
        <v>0.49558637186675603</v>
      </c>
      <c r="J9" s="17">
        <v>0.52759300289974398</v>
      </c>
      <c r="K9" s="17"/>
      <c r="L9" s="17">
        <v>0.51489538737403795</v>
      </c>
      <c r="M9" s="17">
        <v>0.49481326226544597</v>
      </c>
      <c r="N9" s="17">
        <v>0.488989632706188</v>
      </c>
      <c r="O9" s="17">
        <v>0.52745054908292199</v>
      </c>
      <c r="P9" s="17"/>
      <c r="Q9" s="17">
        <v>0.43571601605305099</v>
      </c>
      <c r="R9" s="17">
        <v>0.52346586476150603</v>
      </c>
      <c r="S9" s="17">
        <v>0.53716224413223601</v>
      </c>
      <c r="T9" s="17">
        <v>0.512082466712524</v>
      </c>
      <c r="U9" s="17">
        <v>0.53076011575279802</v>
      </c>
      <c r="V9" s="17">
        <v>0.48880550553443702</v>
      </c>
      <c r="W9" s="17">
        <v>0.52176708797468996</v>
      </c>
      <c r="X9" s="17">
        <v>0.51293902679301695</v>
      </c>
      <c r="Y9" s="17">
        <v>0.53337560953550101</v>
      </c>
      <c r="Z9" s="17"/>
      <c r="AA9" s="17">
        <v>0.25828626849659497</v>
      </c>
      <c r="AB9" s="17">
        <v>0.39548400998424899</v>
      </c>
      <c r="AC9" s="17">
        <v>0.51984905248360103</v>
      </c>
      <c r="AD9" s="17">
        <v>0.51521409493221004</v>
      </c>
      <c r="AE9" s="17">
        <v>0.54242050584734003</v>
      </c>
      <c r="AF9" s="17">
        <v>0.44692729765100497</v>
      </c>
      <c r="AG9" s="17">
        <v>0.43971085729959197</v>
      </c>
      <c r="AH9" s="17">
        <v>0.49663089306101299</v>
      </c>
      <c r="AI9" s="17">
        <v>0.51990040651251601</v>
      </c>
      <c r="AJ9" s="17">
        <v>0.52691524257802103</v>
      </c>
      <c r="AK9" s="17">
        <v>0.57483127070358897</v>
      </c>
      <c r="AL9" s="17">
        <v>0.546417123928857</v>
      </c>
      <c r="AM9" s="17">
        <v>0.56647863896595196</v>
      </c>
      <c r="AN9" s="17">
        <v>0.54582519253007999</v>
      </c>
      <c r="AO9" s="17">
        <v>0.54592532561922202</v>
      </c>
      <c r="AP9" s="17">
        <v>0.44410542040219497</v>
      </c>
      <c r="AQ9" s="17"/>
      <c r="AR9" s="17">
        <v>0.52074738711666102</v>
      </c>
      <c r="AS9" s="17">
        <v>0.45879855292321597</v>
      </c>
      <c r="AT9" s="17"/>
      <c r="AU9" s="17">
        <v>0.47461135732152099</v>
      </c>
      <c r="AV9" s="17">
        <v>0.52554567968853705</v>
      </c>
      <c r="AW9" s="17"/>
      <c r="AX9" s="17">
        <v>0.443263807921423</v>
      </c>
      <c r="AY9" s="17">
        <v>0.51937470895319704</v>
      </c>
      <c r="AZ9" s="17"/>
      <c r="BA9" s="17">
        <v>0.48618386797465801</v>
      </c>
      <c r="BB9" s="17">
        <v>0.51858229431371505</v>
      </c>
      <c r="BC9" s="17">
        <v>0.52551208231768298</v>
      </c>
      <c r="BD9" s="17"/>
      <c r="BE9" s="17">
        <v>0.48383382962575699</v>
      </c>
      <c r="BF9" s="17">
        <v>0.55950833309540904</v>
      </c>
      <c r="BG9" s="17">
        <v>0.52255186192970005</v>
      </c>
    </row>
    <row r="10" spans="2:59" ht="43.2" x14ac:dyDescent="0.3">
      <c r="B10" s="18" t="s">
        <v>287</v>
      </c>
      <c r="C10" s="17">
        <v>0.30437594274452601</v>
      </c>
      <c r="D10" s="17">
        <v>0.300645282940603</v>
      </c>
      <c r="E10" s="17">
        <v>0.30713505547230102</v>
      </c>
      <c r="F10" s="17"/>
      <c r="G10" s="17">
        <v>0.27415240251728301</v>
      </c>
      <c r="H10" s="17">
        <v>0.26904830191806001</v>
      </c>
      <c r="I10" s="17">
        <v>0.33051620175198698</v>
      </c>
      <c r="J10" s="17">
        <v>0.346474232472056</v>
      </c>
      <c r="K10" s="17"/>
      <c r="L10" s="17">
        <v>0.31948550743637899</v>
      </c>
      <c r="M10" s="17">
        <v>0.32808207398379402</v>
      </c>
      <c r="N10" s="17">
        <v>0.30482166465562099</v>
      </c>
      <c r="O10" s="17">
        <v>0.26169738438407197</v>
      </c>
      <c r="P10" s="17"/>
      <c r="Q10" s="17">
        <v>0.26251263662983698</v>
      </c>
      <c r="R10" s="17">
        <v>0.372506080800592</v>
      </c>
      <c r="S10" s="17">
        <v>0.31355424329735698</v>
      </c>
      <c r="T10" s="17">
        <v>0.29138289602862899</v>
      </c>
      <c r="U10" s="17">
        <v>0.348545679154322</v>
      </c>
      <c r="V10" s="17">
        <v>0.28946760740755401</v>
      </c>
      <c r="W10" s="17">
        <v>0.27197810428452102</v>
      </c>
      <c r="X10" s="17">
        <v>0.28379514540232298</v>
      </c>
      <c r="Y10" s="17">
        <v>0.28954251741760301</v>
      </c>
      <c r="Z10" s="17"/>
      <c r="AA10" s="17">
        <v>0.34037606268293003</v>
      </c>
      <c r="AB10" s="17">
        <v>0.25456453343390401</v>
      </c>
      <c r="AC10" s="17">
        <v>0.224859006721395</v>
      </c>
      <c r="AD10" s="17">
        <v>0.21931809251054901</v>
      </c>
      <c r="AE10" s="17">
        <v>0.26384351005700402</v>
      </c>
      <c r="AF10" s="17">
        <v>0.34035893938950301</v>
      </c>
      <c r="AG10" s="17">
        <v>0.30876344975400699</v>
      </c>
      <c r="AH10" s="17">
        <v>0.25635692361170398</v>
      </c>
      <c r="AI10" s="17">
        <v>0.23530618500631501</v>
      </c>
      <c r="AJ10" s="17">
        <v>0.29256024878721498</v>
      </c>
      <c r="AK10" s="17">
        <v>0.39385087327691198</v>
      </c>
      <c r="AL10" s="17">
        <v>0.373968707098567</v>
      </c>
      <c r="AM10" s="17">
        <v>0.26112782826942599</v>
      </c>
      <c r="AN10" s="17">
        <v>0.403004925905801</v>
      </c>
      <c r="AO10" s="17">
        <v>0.36852361884825502</v>
      </c>
      <c r="AP10" s="17">
        <v>0.27599849626183698</v>
      </c>
      <c r="AQ10" s="17"/>
      <c r="AR10" s="17">
        <v>0.30951935082334298</v>
      </c>
      <c r="AS10" s="17">
        <v>0.285714486392737</v>
      </c>
      <c r="AT10" s="17"/>
      <c r="AU10" s="17">
        <v>0.223978445178387</v>
      </c>
      <c r="AV10" s="17">
        <v>0.34272174001090699</v>
      </c>
      <c r="AW10" s="17"/>
      <c r="AX10" s="17">
        <v>0.23544371736150599</v>
      </c>
      <c r="AY10" s="17">
        <v>0.31963402880687097</v>
      </c>
      <c r="AZ10" s="17"/>
      <c r="BA10" s="17">
        <v>0.31507639790296499</v>
      </c>
      <c r="BB10" s="17">
        <v>0.31288154539267998</v>
      </c>
      <c r="BC10" s="17">
        <v>0.27207227248375598</v>
      </c>
      <c r="BD10" s="17"/>
      <c r="BE10" s="17">
        <v>0.31209728906765499</v>
      </c>
      <c r="BF10" s="17">
        <v>0.300032351943122</v>
      </c>
      <c r="BG10" s="17">
        <v>0.26359831445196402</v>
      </c>
    </row>
    <row r="11" spans="2:59" ht="28.8" x14ac:dyDescent="0.3">
      <c r="B11" s="18" t="s">
        <v>288</v>
      </c>
      <c r="C11" s="17">
        <v>0.26953375996157602</v>
      </c>
      <c r="D11" s="17">
        <v>0.25985647894736502</v>
      </c>
      <c r="E11" s="17">
        <v>0.27922039522362702</v>
      </c>
      <c r="F11" s="17"/>
      <c r="G11" s="17">
        <v>0.28898104705611299</v>
      </c>
      <c r="H11" s="17">
        <v>0.26959180466306298</v>
      </c>
      <c r="I11" s="17">
        <v>0.25887182628107003</v>
      </c>
      <c r="J11" s="17">
        <v>0.25835720089290598</v>
      </c>
      <c r="K11" s="17"/>
      <c r="L11" s="17">
        <v>0.26427600626824699</v>
      </c>
      <c r="M11" s="17">
        <v>0.29854055830421899</v>
      </c>
      <c r="N11" s="17">
        <v>0.26126364026856902</v>
      </c>
      <c r="O11" s="17">
        <v>0.25290933461309101</v>
      </c>
      <c r="P11" s="17"/>
      <c r="Q11" s="17">
        <v>0.28726468463962601</v>
      </c>
      <c r="R11" s="17">
        <v>0.24810708823126101</v>
      </c>
      <c r="S11" s="17">
        <v>0.26683018143773202</v>
      </c>
      <c r="T11" s="17">
        <v>0.26988791217674901</v>
      </c>
      <c r="U11" s="17">
        <v>0.20280876592920699</v>
      </c>
      <c r="V11" s="17">
        <v>0.29707188814023</v>
      </c>
      <c r="W11" s="17">
        <v>0.32264435694249799</v>
      </c>
      <c r="X11" s="17">
        <v>0.255174517835146</v>
      </c>
      <c r="Y11" s="17">
        <v>0.265611166757795</v>
      </c>
      <c r="Z11" s="17"/>
      <c r="AA11" s="17">
        <v>0.13504816049642801</v>
      </c>
      <c r="AB11" s="17">
        <v>0.22946036191571401</v>
      </c>
      <c r="AC11" s="17">
        <v>0.25290015054868098</v>
      </c>
      <c r="AD11" s="17">
        <v>0.28237119580622899</v>
      </c>
      <c r="AE11" s="17">
        <v>0.22475250664261001</v>
      </c>
      <c r="AF11" s="17">
        <v>0.29737002507918298</v>
      </c>
      <c r="AG11" s="17">
        <v>0.31031463566883599</v>
      </c>
      <c r="AH11" s="17">
        <v>0.28622419868971</v>
      </c>
      <c r="AI11" s="17">
        <v>0.30894942967233502</v>
      </c>
      <c r="AJ11" s="17">
        <v>0.23812647930609701</v>
      </c>
      <c r="AK11" s="17">
        <v>0.26697873029484498</v>
      </c>
      <c r="AL11" s="17">
        <v>0.269114046992946</v>
      </c>
      <c r="AM11" s="17">
        <v>0.28337891446743302</v>
      </c>
      <c r="AN11" s="17">
        <v>0.19875676596200501</v>
      </c>
      <c r="AO11" s="17">
        <v>0.29814194400918897</v>
      </c>
      <c r="AP11" s="17">
        <v>0.31167099394602099</v>
      </c>
      <c r="AQ11" s="17"/>
      <c r="AR11" s="17">
        <v>0.269449376905598</v>
      </c>
      <c r="AS11" s="17">
        <v>0.26983992091397002</v>
      </c>
      <c r="AT11" s="17"/>
      <c r="AU11" s="17">
        <v>0.28504962610592099</v>
      </c>
      <c r="AV11" s="17">
        <v>0.26008773916963601</v>
      </c>
      <c r="AW11" s="17"/>
      <c r="AX11" s="17">
        <v>0.28647087619231199</v>
      </c>
      <c r="AY11" s="17">
        <v>0.26543687891019102</v>
      </c>
      <c r="AZ11" s="17"/>
      <c r="BA11" s="17">
        <v>0.24734089146584501</v>
      </c>
      <c r="BB11" s="17">
        <v>0.282007323213742</v>
      </c>
      <c r="BC11" s="17">
        <v>0.28738373947079898</v>
      </c>
      <c r="BD11" s="17"/>
      <c r="BE11" s="17">
        <v>0.26213395894638303</v>
      </c>
      <c r="BF11" s="17">
        <v>0.29130491088761901</v>
      </c>
      <c r="BG11" s="17">
        <v>0.259255242257173</v>
      </c>
    </row>
    <row r="12" spans="2:59" ht="28.8" x14ac:dyDescent="0.3">
      <c r="B12" s="18" t="s">
        <v>289</v>
      </c>
      <c r="C12" s="17">
        <v>0.234045808259423</v>
      </c>
      <c r="D12" s="17">
        <v>0.25138602681920202</v>
      </c>
      <c r="E12" s="17">
        <v>0.21586701862341201</v>
      </c>
      <c r="F12" s="17"/>
      <c r="G12" s="17">
        <v>0.248211773125352</v>
      </c>
      <c r="H12" s="17">
        <v>0.19923034373354301</v>
      </c>
      <c r="I12" s="17">
        <v>0.22313164694356699</v>
      </c>
      <c r="J12" s="17">
        <v>0.26924354943263901</v>
      </c>
      <c r="K12" s="17"/>
      <c r="L12" s="17">
        <v>0.198909867877305</v>
      </c>
      <c r="M12" s="17">
        <v>0.243913275389713</v>
      </c>
      <c r="N12" s="17">
        <v>0.28592789065041502</v>
      </c>
      <c r="O12" s="17">
        <v>0.216491780222553</v>
      </c>
      <c r="P12" s="17"/>
      <c r="Q12" s="17">
        <v>0.22430260473077199</v>
      </c>
      <c r="R12" s="17">
        <v>0.225183811070921</v>
      </c>
      <c r="S12" s="17">
        <v>0.31265677625084698</v>
      </c>
      <c r="T12" s="17">
        <v>0.216433797386065</v>
      </c>
      <c r="U12" s="17">
        <v>0.25195386485870502</v>
      </c>
      <c r="V12" s="17">
        <v>0.243909099683149</v>
      </c>
      <c r="W12" s="17">
        <v>0.28101916008052102</v>
      </c>
      <c r="X12" s="17">
        <v>0.20298585182588599</v>
      </c>
      <c r="Y12" s="17">
        <v>0.167165116507036</v>
      </c>
      <c r="Z12" s="17"/>
      <c r="AA12" s="17">
        <v>0.26957061065518001</v>
      </c>
      <c r="AB12" s="17">
        <v>0.19526038915072999</v>
      </c>
      <c r="AC12" s="17">
        <v>0.18004418535144401</v>
      </c>
      <c r="AD12" s="17">
        <v>0.205374156685112</v>
      </c>
      <c r="AE12" s="17">
        <v>0.226293937668371</v>
      </c>
      <c r="AF12" s="17">
        <v>0.196481613483379</v>
      </c>
      <c r="AG12" s="17">
        <v>0.277589270393998</v>
      </c>
      <c r="AH12" s="17">
        <v>0.23145099476031</v>
      </c>
      <c r="AI12" s="17">
        <v>0.27800930104349603</v>
      </c>
      <c r="AJ12" s="17">
        <v>0.237247086730381</v>
      </c>
      <c r="AK12" s="17">
        <v>0.26153510086957998</v>
      </c>
      <c r="AL12" s="17">
        <v>0.25138121720880802</v>
      </c>
      <c r="AM12" s="17">
        <v>0.29292251940034197</v>
      </c>
      <c r="AN12" s="17">
        <v>0.22603446536819</v>
      </c>
      <c r="AO12" s="17">
        <v>0.259395406011315</v>
      </c>
      <c r="AP12" s="17">
        <v>0.16186931066262</v>
      </c>
      <c r="AQ12" s="17"/>
      <c r="AR12" s="17">
        <v>0.239290873103813</v>
      </c>
      <c r="AS12" s="17">
        <v>0.2150155180013</v>
      </c>
      <c r="AT12" s="17"/>
      <c r="AU12" s="17">
        <v>0.22916464947179799</v>
      </c>
      <c r="AV12" s="17">
        <v>0.24025415393400901</v>
      </c>
      <c r="AW12" s="17"/>
      <c r="AX12" s="17">
        <v>0.25110383054848301</v>
      </c>
      <c r="AY12" s="17">
        <v>0.22952276555600601</v>
      </c>
      <c r="AZ12" s="17"/>
      <c r="BA12" s="17">
        <v>0.21731070144567799</v>
      </c>
      <c r="BB12" s="17">
        <v>0.24435160857600699</v>
      </c>
      <c r="BC12" s="17">
        <v>0.24603754382631199</v>
      </c>
      <c r="BD12" s="17"/>
      <c r="BE12" s="17">
        <v>0.23171191743532499</v>
      </c>
      <c r="BF12" s="17">
        <v>0.24257554571984499</v>
      </c>
      <c r="BG12" s="17">
        <v>0.226142058047855</v>
      </c>
    </row>
    <row r="13" spans="2:59" ht="28.8" x14ac:dyDescent="0.3">
      <c r="B13" s="18" t="s">
        <v>290</v>
      </c>
      <c r="C13" s="17">
        <v>0.21892985607900201</v>
      </c>
      <c r="D13" s="17">
        <v>0.213208042133504</v>
      </c>
      <c r="E13" s="17">
        <v>0.223693350070617</v>
      </c>
      <c r="F13" s="17"/>
      <c r="G13" s="17">
        <v>0.20667052307498601</v>
      </c>
      <c r="H13" s="17">
        <v>0.23943747833267601</v>
      </c>
      <c r="I13" s="17">
        <v>0.221782094250708</v>
      </c>
      <c r="J13" s="17">
        <v>0.20740812779009199</v>
      </c>
      <c r="K13" s="17"/>
      <c r="L13" s="17">
        <v>0.22982158678067899</v>
      </c>
      <c r="M13" s="17">
        <v>0.20547946469110501</v>
      </c>
      <c r="N13" s="17">
        <v>0.207829117038935</v>
      </c>
      <c r="O13" s="17">
        <v>0.22935658671064699</v>
      </c>
      <c r="P13" s="17"/>
      <c r="Q13" s="17">
        <v>0.17172130267806801</v>
      </c>
      <c r="R13" s="17">
        <v>0.25033379023617802</v>
      </c>
      <c r="S13" s="17">
        <v>0.14375526021709001</v>
      </c>
      <c r="T13" s="17">
        <v>0.25275362916059502</v>
      </c>
      <c r="U13" s="17">
        <v>0.251898912318191</v>
      </c>
      <c r="V13" s="17">
        <v>0.26608690969254301</v>
      </c>
      <c r="W13" s="17">
        <v>0.23497107984741</v>
      </c>
      <c r="X13" s="17">
        <v>0.12799330034779099</v>
      </c>
      <c r="Y13" s="17">
        <v>0.230939133436838</v>
      </c>
      <c r="Z13" s="17"/>
      <c r="AA13" s="17">
        <v>0.238879046503672</v>
      </c>
      <c r="AB13" s="17">
        <v>0.37097537855373602</v>
      </c>
      <c r="AC13" s="17">
        <v>0.245335743020029</v>
      </c>
      <c r="AD13" s="17">
        <v>0.11720258377116199</v>
      </c>
      <c r="AE13" s="17">
        <v>0.28639518624954502</v>
      </c>
      <c r="AF13" s="17">
        <v>0.237143292847874</v>
      </c>
      <c r="AG13" s="17">
        <v>0.253960919401365</v>
      </c>
      <c r="AH13" s="17">
        <v>0.24260469308028401</v>
      </c>
      <c r="AI13" s="17">
        <v>0.155310639842271</v>
      </c>
      <c r="AJ13" s="17">
        <v>0.22176842811592701</v>
      </c>
      <c r="AK13" s="17">
        <v>0.19054633378394001</v>
      </c>
      <c r="AL13" s="17">
        <v>0.21286164787760201</v>
      </c>
      <c r="AM13" s="17">
        <v>0.182295628067184</v>
      </c>
      <c r="AN13" s="17">
        <v>0.204101460720267</v>
      </c>
      <c r="AO13" s="17">
        <v>0.21250824083716099</v>
      </c>
      <c r="AP13" s="17">
        <v>0.194826197605727</v>
      </c>
      <c r="AQ13" s="17"/>
      <c r="AR13" s="17">
        <v>0.215530657150931</v>
      </c>
      <c r="AS13" s="17">
        <v>0.23126292424220901</v>
      </c>
      <c r="AT13" s="17"/>
      <c r="AU13" s="17">
        <v>0.21461067676776299</v>
      </c>
      <c r="AV13" s="17">
        <v>0.221047048130322</v>
      </c>
      <c r="AW13" s="17"/>
      <c r="AX13" s="17">
        <v>0.18611369195643501</v>
      </c>
      <c r="AY13" s="17">
        <v>0.22676678001926401</v>
      </c>
      <c r="AZ13" s="17"/>
      <c r="BA13" s="17">
        <v>0.209646613086476</v>
      </c>
      <c r="BB13" s="17">
        <v>0.21529674350632599</v>
      </c>
      <c r="BC13" s="17">
        <v>0.24084145606688401</v>
      </c>
      <c r="BD13" s="17"/>
      <c r="BE13" s="17">
        <v>0.21615607279419199</v>
      </c>
      <c r="BF13" s="17">
        <v>0.226711187988614</v>
      </c>
      <c r="BG13" s="17">
        <v>0.216140740782341</v>
      </c>
    </row>
    <row r="14" spans="2:59" ht="28.8" x14ac:dyDescent="0.3">
      <c r="B14" s="18" t="s">
        <v>291</v>
      </c>
      <c r="C14" s="17">
        <v>0.214444725407401</v>
      </c>
      <c r="D14" s="17">
        <v>0.206098323468724</v>
      </c>
      <c r="E14" s="17">
        <v>0.221494031383734</v>
      </c>
      <c r="F14" s="17"/>
      <c r="G14" s="17">
        <v>0.21381726940036</v>
      </c>
      <c r="H14" s="17">
        <v>0.22516735356491099</v>
      </c>
      <c r="I14" s="17">
        <v>0.212120148568572</v>
      </c>
      <c r="J14" s="17">
        <v>0.204684652017255</v>
      </c>
      <c r="K14" s="17"/>
      <c r="L14" s="17">
        <v>0.222124698650915</v>
      </c>
      <c r="M14" s="17">
        <v>0.230160571098877</v>
      </c>
      <c r="N14" s="17">
        <v>0.229330942529543</v>
      </c>
      <c r="O14" s="17">
        <v>0.17718168480647201</v>
      </c>
      <c r="P14" s="17"/>
      <c r="Q14" s="17">
        <v>0.18834215743319599</v>
      </c>
      <c r="R14" s="17">
        <v>0.20024883523123899</v>
      </c>
      <c r="S14" s="17">
        <v>0.25407119581090698</v>
      </c>
      <c r="T14" s="17">
        <v>0.19950491428557099</v>
      </c>
      <c r="U14" s="17">
        <v>0.21051772184112799</v>
      </c>
      <c r="V14" s="17">
        <v>0.24471703531296601</v>
      </c>
      <c r="W14" s="17">
        <v>0.21191851420299099</v>
      </c>
      <c r="X14" s="17">
        <v>0.16970936024820399</v>
      </c>
      <c r="Y14" s="17">
        <v>0.24468172855266701</v>
      </c>
      <c r="Z14" s="17"/>
      <c r="AA14" s="17">
        <v>9.1572357115879202E-2</v>
      </c>
      <c r="AB14" s="17">
        <v>0.21011151994895499</v>
      </c>
      <c r="AC14" s="17">
        <v>0.23094747564548801</v>
      </c>
      <c r="AD14" s="17">
        <v>0.14867989864925499</v>
      </c>
      <c r="AE14" s="17">
        <v>0.222271034630391</v>
      </c>
      <c r="AF14" s="17">
        <v>0.196329704943385</v>
      </c>
      <c r="AG14" s="17">
        <v>0.21686769154222901</v>
      </c>
      <c r="AH14" s="17">
        <v>0.180830352396324</v>
      </c>
      <c r="AI14" s="17">
        <v>0.244007940382026</v>
      </c>
      <c r="AJ14" s="17">
        <v>0.26769294497649399</v>
      </c>
      <c r="AK14" s="17">
        <v>0.21910044888709701</v>
      </c>
      <c r="AL14" s="17">
        <v>0.21172175840428401</v>
      </c>
      <c r="AM14" s="17">
        <v>0.24195408496969201</v>
      </c>
      <c r="AN14" s="17">
        <v>0.203242863833168</v>
      </c>
      <c r="AO14" s="17">
        <v>0.321834314607227</v>
      </c>
      <c r="AP14" s="17">
        <v>0.188690516328929</v>
      </c>
      <c r="AQ14" s="17"/>
      <c r="AR14" s="17">
        <v>0.22759877600112699</v>
      </c>
      <c r="AS14" s="17">
        <v>0.16671883291697301</v>
      </c>
      <c r="AT14" s="17"/>
      <c r="AU14" s="17">
        <v>0.17685616530328599</v>
      </c>
      <c r="AV14" s="17">
        <v>0.23321348628864699</v>
      </c>
      <c r="AW14" s="17"/>
      <c r="AX14" s="17">
        <v>0.212505550970847</v>
      </c>
      <c r="AY14" s="17">
        <v>0.215314601258462</v>
      </c>
      <c r="AZ14" s="17"/>
      <c r="BA14" s="17">
        <v>0.20450803223677599</v>
      </c>
      <c r="BB14" s="17">
        <v>0.224890325603434</v>
      </c>
      <c r="BC14" s="17">
        <v>0.21450405991909199</v>
      </c>
      <c r="BD14" s="17"/>
      <c r="BE14" s="17">
        <v>0.19172001182921999</v>
      </c>
      <c r="BF14" s="17">
        <v>0.24708913886796799</v>
      </c>
      <c r="BG14" s="17">
        <v>0.27878594977008497</v>
      </c>
    </row>
    <row r="15" spans="2:59" ht="28.8" x14ac:dyDescent="0.3">
      <c r="B15" s="18" t="s">
        <v>292</v>
      </c>
      <c r="C15" s="17">
        <v>0.206715679088602</v>
      </c>
      <c r="D15" s="17">
        <v>0.21377436434514399</v>
      </c>
      <c r="E15" s="17">
        <v>0.20050148284789801</v>
      </c>
      <c r="F15" s="17"/>
      <c r="G15" s="17">
        <v>0.19278607242592899</v>
      </c>
      <c r="H15" s="17">
        <v>0.21795093214972899</v>
      </c>
      <c r="I15" s="17">
        <v>0.19191261285908201</v>
      </c>
      <c r="J15" s="17">
        <v>0.22418503486163499</v>
      </c>
      <c r="K15" s="17"/>
      <c r="L15" s="17">
        <v>0.15758973324658099</v>
      </c>
      <c r="M15" s="17">
        <v>0.19414832872555601</v>
      </c>
      <c r="N15" s="17">
        <v>0.22775218386639101</v>
      </c>
      <c r="O15" s="17">
        <v>0.25461966553686399</v>
      </c>
      <c r="P15" s="17"/>
      <c r="Q15" s="17">
        <v>0.123520730262978</v>
      </c>
      <c r="R15" s="17">
        <v>0.19124958321997801</v>
      </c>
      <c r="S15" s="17">
        <v>0.21131345701190599</v>
      </c>
      <c r="T15" s="17">
        <v>0.25267263016442598</v>
      </c>
      <c r="U15" s="17">
        <v>0.214067154030879</v>
      </c>
      <c r="V15" s="17">
        <v>0.28897250052017698</v>
      </c>
      <c r="W15" s="17">
        <v>0.23179230001347001</v>
      </c>
      <c r="X15" s="17">
        <v>0.25907366093349699</v>
      </c>
      <c r="Y15" s="17">
        <v>0.17760304398723201</v>
      </c>
      <c r="Z15" s="17"/>
      <c r="AA15" s="17">
        <v>0.107684578454544</v>
      </c>
      <c r="AB15" s="17">
        <v>0.214386488224273</v>
      </c>
      <c r="AC15" s="17">
        <v>0.33870543690648103</v>
      </c>
      <c r="AD15" s="17">
        <v>0.32474639793120402</v>
      </c>
      <c r="AE15" s="17">
        <v>0.21650938551946999</v>
      </c>
      <c r="AF15" s="17">
        <v>0.227505629794724</v>
      </c>
      <c r="AG15" s="17">
        <v>0.192047341399016</v>
      </c>
      <c r="AH15" s="17">
        <v>0.21619466272216301</v>
      </c>
      <c r="AI15" s="17">
        <v>0.21457312585155999</v>
      </c>
      <c r="AJ15" s="17">
        <v>0.27027896150897601</v>
      </c>
      <c r="AK15" s="17">
        <v>0.191579916407874</v>
      </c>
      <c r="AL15" s="17">
        <v>0.16830404792305501</v>
      </c>
      <c r="AM15" s="17">
        <v>0.167073315749319</v>
      </c>
      <c r="AN15" s="17">
        <v>0.133780657385835</v>
      </c>
      <c r="AO15" s="17">
        <v>0.28289104945832499</v>
      </c>
      <c r="AP15" s="17">
        <v>9.1679623855270898E-2</v>
      </c>
      <c r="AQ15" s="17"/>
      <c r="AR15" s="17">
        <v>0.21909027180364499</v>
      </c>
      <c r="AS15" s="17">
        <v>0.16181783736883201</v>
      </c>
      <c r="AT15" s="17"/>
      <c r="AU15" s="17">
        <v>0.20622177297935801</v>
      </c>
      <c r="AV15" s="17">
        <v>0.20417659702792501</v>
      </c>
      <c r="AW15" s="17"/>
      <c r="AX15" s="17">
        <v>0.25674949995716001</v>
      </c>
      <c r="AY15" s="17">
        <v>0.193274084533582</v>
      </c>
      <c r="AZ15" s="17"/>
      <c r="BA15" s="17">
        <v>0.17617902535111299</v>
      </c>
      <c r="BB15" s="17">
        <v>0.205111494796168</v>
      </c>
      <c r="BC15" s="17">
        <v>0.26190610948218201</v>
      </c>
      <c r="BD15" s="17"/>
      <c r="BE15" s="17">
        <v>0.19984008326386599</v>
      </c>
      <c r="BF15" s="17">
        <v>0.18312935136789099</v>
      </c>
      <c r="BG15" s="17">
        <v>0.31998315768276098</v>
      </c>
    </row>
    <row r="16" spans="2:59" x14ac:dyDescent="0.3">
      <c r="B16" s="18" t="s">
        <v>293</v>
      </c>
      <c r="C16" s="17">
        <v>0.179932795005222</v>
      </c>
      <c r="D16" s="17">
        <v>0.17467210349354501</v>
      </c>
      <c r="E16" s="17">
        <v>0.184856028223543</v>
      </c>
      <c r="F16" s="17"/>
      <c r="G16" s="17">
        <v>0.20134468070953901</v>
      </c>
      <c r="H16" s="17">
        <v>0.21517553274238799</v>
      </c>
      <c r="I16" s="17">
        <v>0.18519814440594601</v>
      </c>
      <c r="J16" s="17">
        <v>0.113642399291374</v>
      </c>
      <c r="K16" s="17"/>
      <c r="L16" s="17">
        <v>0.24453467949975999</v>
      </c>
      <c r="M16" s="17">
        <v>0.16302301878730199</v>
      </c>
      <c r="N16" s="17">
        <v>0.15240693808662001</v>
      </c>
      <c r="O16" s="17">
        <v>0.15242693091269199</v>
      </c>
      <c r="P16" s="17"/>
      <c r="Q16" s="17">
        <v>0.27465006526844199</v>
      </c>
      <c r="R16" s="17">
        <v>0.18765364471553</v>
      </c>
      <c r="S16" s="17">
        <v>0.13625567144215101</v>
      </c>
      <c r="T16" s="17">
        <v>0.14518953557419401</v>
      </c>
      <c r="U16" s="17">
        <v>0.14119319722253501</v>
      </c>
      <c r="V16" s="17">
        <v>0.152193765551176</v>
      </c>
      <c r="W16" s="17">
        <v>0.18366759783214701</v>
      </c>
      <c r="X16" s="17">
        <v>0.105281645869911</v>
      </c>
      <c r="Y16" s="17">
        <v>0.191219073855637</v>
      </c>
      <c r="Z16" s="17"/>
      <c r="AA16" s="17">
        <v>0.37078715223898001</v>
      </c>
      <c r="AB16" s="17">
        <v>0.20038325246868</v>
      </c>
      <c r="AC16" s="17">
        <v>0.20439031866660601</v>
      </c>
      <c r="AD16" s="17">
        <v>0.10175951004756301</v>
      </c>
      <c r="AE16" s="17">
        <v>0.13961392761053801</v>
      </c>
      <c r="AF16" s="17">
        <v>0.116726171949479</v>
      </c>
      <c r="AG16" s="17">
        <v>0.15531815154862999</v>
      </c>
      <c r="AH16" s="17">
        <v>0.115089771278248</v>
      </c>
      <c r="AI16" s="17">
        <v>0.12725644291489799</v>
      </c>
      <c r="AJ16" s="17">
        <v>0.19282636883704099</v>
      </c>
      <c r="AK16" s="17">
        <v>0.200818483841953</v>
      </c>
      <c r="AL16" s="17">
        <v>0.18799621458137999</v>
      </c>
      <c r="AM16" s="17">
        <v>0.223129866535068</v>
      </c>
      <c r="AN16" s="17">
        <v>0.23288183220717501</v>
      </c>
      <c r="AO16" s="17">
        <v>0.14169580801227</v>
      </c>
      <c r="AP16" s="17">
        <v>0.36788475518684299</v>
      </c>
      <c r="AQ16" s="17"/>
      <c r="AR16" s="17">
        <v>0.15196902782776101</v>
      </c>
      <c r="AS16" s="17">
        <v>0.28139171341439001</v>
      </c>
      <c r="AT16" s="17"/>
      <c r="AU16" s="17">
        <v>0.222283277693852</v>
      </c>
      <c r="AV16" s="17">
        <v>0.15930662092877501</v>
      </c>
      <c r="AW16" s="17"/>
      <c r="AX16" s="17">
        <v>0.163163191540001</v>
      </c>
      <c r="AY16" s="17">
        <v>0.18474615631454</v>
      </c>
      <c r="AZ16" s="17"/>
      <c r="BA16" s="17">
        <v>0.233888231942942</v>
      </c>
      <c r="BB16" s="17">
        <v>0.157726972899738</v>
      </c>
      <c r="BC16" s="17">
        <v>0.123283549165597</v>
      </c>
      <c r="BD16" s="17"/>
      <c r="BE16" s="17">
        <v>0.19848435672058701</v>
      </c>
      <c r="BF16" s="17">
        <v>0.16364547979289701</v>
      </c>
      <c r="BG16" s="17">
        <v>9.8360716194495004E-2</v>
      </c>
    </row>
    <row r="17" spans="2:59" ht="28.8" x14ac:dyDescent="0.3">
      <c r="B17" s="18" t="s">
        <v>294</v>
      </c>
      <c r="C17" s="17">
        <v>0.17607064928746899</v>
      </c>
      <c r="D17" s="17">
        <v>0.19172306614899601</v>
      </c>
      <c r="E17" s="17">
        <v>0.161162326266165</v>
      </c>
      <c r="F17" s="17"/>
      <c r="G17" s="17">
        <v>0.17352182719352299</v>
      </c>
      <c r="H17" s="17">
        <v>0.17950036622532201</v>
      </c>
      <c r="I17" s="17">
        <v>0.209943612965795</v>
      </c>
      <c r="J17" s="17">
        <v>0.13936237000673499</v>
      </c>
      <c r="K17" s="17"/>
      <c r="L17" s="17">
        <v>0.210468343698379</v>
      </c>
      <c r="M17" s="17">
        <v>0.160012776967764</v>
      </c>
      <c r="N17" s="17">
        <v>0.20345106228689799</v>
      </c>
      <c r="O17" s="17">
        <v>0.13191538403944</v>
      </c>
      <c r="P17" s="17"/>
      <c r="Q17" s="17">
        <v>0.215266618715373</v>
      </c>
      <c r="R17" s="17">
        <v>0.18163835824243699</v>
      </c>
      <c r="S17" s="17">
        <v>0.14915583931370299</v>
      </c>
      <c r="T17" s="17">
        <v>0.18725244900326601</v>
      </c>
      <c r="U17" s="17">
        <v>0.17964339636521501</v>
      </c>
      <c r="V17" s="17">
        <v>0.158095972301315</v>
      </c>
      <c r="W17" s="17">
        <v>0.151198535712391</v>
      </c>
      <c r="X17" s="17">
        <v>0.201772453555738</v>
      </c>
      <c r="Y17" s="17">
        <v>0.152973192268963</v>
      </c>
      <c r="Z17" s="17"/>
      <c r="AA17" s="17">
        <v>0</v>
      </c>
      <c r="AB17" s="17">
        <v>0.218545778490082</v>
      </c>
      <c r="AC17" s="17">
        <v>0.15082098707099401</v>
      </c>
      <c r="AD17" s="17">
        <v>0.13720052090184101</v>
      </c>
      <c r="AE17" s="17">
        <v>0.1907415664354</v>
      </c>
      <c r="AF17" s="17">
        <v>0.153873563370969</v>
      </c>
      <c r="AG17" s="17">
        <v>0.175472998591964</v>
      </c>
      <c r="AH17" s="17">
        <v>0.18282760781773799</v>
      </c>
      <c r="AI17" s="17">
        <v>0.144270387984273</v>
      </c>
      <c r="AJ17" s="17">
        <v>0.146147962453342</v>
      </c>
      <c r="AK17" s="17">
        <v>0.18071312505599199</v>
      </c>
      <c r="AL17" s="17">
        <v>0.24302557843029499</v>
      </c>
      <c r="AM17" s="17">
        <v>0.19011836939580201</v>
      </c>
      <c r="AN17" s="17">
        <v>0.120906870144127</v>
      </c>
      <c r="AO17" s="17">
        <v>0.13409408796797601</v>
      </c>
      <c r="AP17" s="17">
        <v>0.247842349209591</v>
      </c>
      <c r="AQ17" s="17"/>
      <c r="AR17" s="17">
        <v>0.165436027239725</v>
      </c>
      <c r="AS17" s="17">
        <v>0.21465548100227699</v>
      </c>
      <c r="AT17" s="17"/>
      <c r="AU17" s="17">
        <v>0.18297085120374501</v>
      </c>
      <c r="AV17" s="17">
        <v>0.173377297580184</v>
      </c>
      <c r="AW17" s="17"/>
      <c r="AX17" s="17">
        <v>0.12508306601818101</v>
      </c>
      <c r="AY17" s="17">
        <v>0.19026274324768899</v>
      </c>
      <c r="AZ17" s="17"/>
      <c r="BA17" s="17">
        <v>0.18965114867889299</v>
      </c>
      <c r="BB17" s="17">
        <v>0.17952219287638199</v>
      </c>
      <c r="BC17" s="17">
        <v>0.14705716610052399</v>
      </c>
      <c r="BD17" s="17"/>
      <c r="BE17" s="17">
        <v>0.19774411130311501</v>
      </c>
      <c r="BF17" s="17">
        <v>0.145997012431336</v>
      </c>
      <c r="BG17" s="17">
        <v>0.11173280911266301</v>
      </c>
    </row>
    <row r="18" spans="2:59" ht="28.8" x14ac:dyDescent="0.3">
      <c r="B18" s="18" t="s">
        <v>295</v>
      </c>
      <c r="C18" s="17">
        <v>0.143131860824534</v>
      </c>
      <c r="D18" s="17">
        <v>0.14061876550771599</v>
      </c>
      <c r="E18" s="17">
        <v>0.146210651184629</v>
      </c>
      <c r="F18" s="17"/>
      <c r="G18" s="17">
        <v>0.12976679075095099</v>
      </c>
      <c r="H18" s="17">
        <v>0.13361289319122699</v>
      </c>
      <c r="I18" s="17">
        <v>0.14477553394209799</v>
      </c>
      <c r="J18" s="17">
        <v>0.163623132166894</v>
      </c>
      <c r="K18" s="17"/>
      <c r="L18" s="17">
        <v>0.13316110690902999</v>
      </c>
      <c r="M18" s="17">
        <v>0.14149132871800901</v>
      </c>
      <c r="N18" s="17">
        <v>0.15022815718033</v>
      </c>
      <c r="O18" s="17">
        <v>0.14962472880057001</v>
      </c>
      <c r="P18" s="17"/>
      <c r="Q18" s="17">
        <v>0.15121109109889599</v>
      </c>
      <c r="R18" s="17">
        <v>0.138928436904101</v>
      </c>
      <c r="S18" s="17">
        <v>0.165286324073355</v>
      </c>
      <c r="T18" s="17">
        <v>0.11408667678633901</v>
      </c>
      <c r="U18" s="17">
        <v>0.20393985074145099</v>
      </c>
      <c r="V18" s="17">
        <v>0.15166837300008101</v>
      </c>
      <c r="W18" s="17">
        <v>0.103040888165912</v>
      </c>
      <c r="X18" s="17">
        <v>0.16338689519642799</v>
      </c>
      <c r="Y18" s="17">
        <v>0.120312515947889</v>
      </c>
      <c r="Z18" s="17"/>
      <c r="AA18" s="17">
        <v>6.5580502593005394E-2</v>
      </c>
      <c r="AB18" s="17">
        <v>0.105827495519906</v>
      </c>
      <c r="AC18" s="17">
        <v>5.7154087313341803E-2</v>
      </c>
      <c r="AD18" s="17">
        <v>0.130079330400034</v>
      </c>
      <c r="AE18" s="17">
        <v>0.16558114746956801</v>
      </c>
      <c r="AF18" s="17">
        <v>0.14875262748551499</v>
      </c>
      <c r="AG18" s="17">
        <v>0.15125874913618001</v>
      </c>
      <c r="AH18" s="17">
        <v>0.112909853360282</v>
      </c>
      <c r="AI18" s="17">
        <v>0.200534201101434</v>
      </c>
      <c r="AJ18" s="17">
        <v>0.133155407095158</v>
      </c>
      <c r="AK18" s="17">
        <v>0.15419313868948401</v>
      </c>
      <c r="AL18" s="17">
        <v>0.136600379083505</v>
      </c>
      <c r="AM18" s="17">
        <v>0.120841154249737</v>
      </c>
      <c r="AN18" s="17">
        <v>0.148373781626532</v>
      </c>
      <c r="AO18" s="17">
        <v>0.19336968960717199</v>
      </c>
      <c r="AP18" s="17">
        <v>0.151617398561258</v>
      </c>
      <c r="AQ18" s="17"/>
      <c r="AR18" s="17">
        <v>0.14652718185064501</v>
      </c>
      <c r="AS18" s="17">
        <v>0.130812862573157</v>
      </c>
      <c r="AT18" s="17"/>
      <c r="AU18" s="17">
        <v>0.131711208715141</v>
      </c>
      <c r="AV18" s="17">
        <v>0.150377293426429</v>
      </c>
      <c r="AW18" s="17"/>
      <c r="AX18" s="17">
        <v>0.15005423930046899</v>
      </c>
      <c r="AY18" s="17">
        <v>0.142833820833348</v>
      </c>
      <c r="AZ18" s="17"/>
      <c r="BA18" s="17">
        <v>0.16819225681896199</v>
      </c>
      <c r="BB18" s="17">
        <v>0.134196643933502</v>
      </c>
      <c r="BC18" s="17">
        <v>0.114570326647345</v>
      </c>
      <c r="BD18" s="17"/>
      <c r="BE18" s="17">
        <v>0.155127143501993</v>
      </c>
      <c r="BF18" s="17">
        <v>0.116762599404891</v>
      </c>
      <c r="BG18" s="17">
        <v>0.134783412581301</v>
      </c>
    </row>
    <row r="19" spans="2:59" ht="43.2" x14ac:dyDescent="0.3">
      <c r="B19" s="18" t="s">
        <v>296</v>
      </c>
      <c r="C19" s="17">
        <v>0.141783701653696</v>
      </c>
      <c r="D19" s="17">
        <v>0.13576023108316901</v>
      </c>
      <c r="E19" s="17">
        <v>0.14835844813677901</v>
      </c>
      <c r="F19" s="17"/>
      <c r="G19" s="17">
        <v>0.147379939056484</v>
      </c>
      <c r="H19" s="17">
        <v>0.15310195062347901</v>
      </c>
      <c r="I19" s="17">
        <v>0.14023339295720799</v>
      </c>
      <c r="J19" s="17">
        <v>0.12662471950903501</v>
      </c>
      <c r="K19" s="17"/>
      <c r="L19" s="17">
        <v>0.15821837331563701</v>
      </c>
      <c r="M19" s="17">
        <v>0.14048106561332299</v>
      </c>
      <c r="N19" s="17">
        <v>0.12990033147997701</v>
      </c>
      <c r="O19" s="17">
        <v>0.136160194968211</v>
      </c>
      <c r="P19" s="17"/>
      <c r="Q19" s="17">
        <v>0.172349888116935</v>
      </c>
      <c r="R19" s="17">
        <v>0.15285480182870601</v>
      </c>
      <c r="S19" s="17">
        <v>0.119256047446665</v>
      </c>
      <c r="T19" s="17">
        <v>0.13463941418212999</v>
      </c>
      <c r="U19" s="17">
        <v>9.7941761665551505E-2</v>
      </c>
      <c r="V19" s="17">
        <v>0.12038058823997801</v>
      </c>
      <c r="W19" s="17">
        <v>8.1564972849494197E-2</v>
      </c>
      <c r="X19" s="17">
        <v>0.18447977005817801</v>
      </c>
      <c r="Y19" s="17">
        <v>0.19074985041766801</v>
      </c>
      <c r="Z19" s="17"/>
      <c r="AA19" s="17">
        <v>0</v>
      </c>
      <c r="AB19" s="17">
        <v>6.5016741991942198E-2</v>
      </c>
      <c r="AC19" s="17">
        <v>0.145020268589962</v>
      </c>
      <c r="AD19" s="17">
        <v>0.137152275145909</v>
      </c>
      <c r="AE19" s="17">
        <v>0.12661654876512601</v>
      </c>
      <c r="AF19" s="17">
        <v>0.166081250971339</v>
      </c>
      <c r="AG19" s="17">
        <v>0.14413581762678199</v>
      </c>
      <c r="AH19" s="17">
        <v>0.163547582066845</v>
      </c>
      <c r="AI19" s="17">
        <v>0.17891746704585401</v>
      </c>
      <c r="AJ19" s="17">
        <v>0.119761200671635</v>
      </c>
      <c r="AK19" s="17">
        <v>0.121123922493129</v>
      </c>
      <c r="AL19" s="17">
        <v>0.13905825560820101</v>
      </c>
      <c r="AM19" s="17">
        <v>7.0381943269260505E-2</v>
      </c>
      <c r="AN19" s="17">
        <v>0.10626737488101699</v>
      </c>
      <c r="AO19" s="17">
        <v>0.13962319980976101</v>
      </c>
      <c r="AP19" s="17">
        <v>0.200386643869263</v>
      </c>
      <c r="AQ19" s="17"/>
      <c r="AR19" s="17">
        <v>0.13712562050514901</v>
      </c>
      <c r="AS19" s="17">
        <v>0.15868428132862</v>
      </c>
      <c r="AT19" s="17"/>
      <c r="AU19" s="17">
        <v>0.16180461281806499</v>
      </c>
      <c r="AV19" s="17">
        <v>0.13306031609508501</v>
      </c>
      <c r="AW19" s="17"/>
      <c r="AX19" s="17">
        <v>0.150389688800247</v>
      </c>
      <c r="AY19" s="17">
        <v>0.13854469791145499</v>
      </c>
      <c r="AZ19" s="17"/>
      <c r="BA19" s="17">
        <v>0.160603923280494</v>
      </c>
      <c r="BB19" s="17">
        <v>0.13081895992284301</v>
      </c>
      <c r="BC19" s="17">
        <v>0.12727763415375601</v>
      </c>
      <c r="BD19" s="17"/>
      <c r="BE19" s="17">
        <v>0.16245407816115701</v>
      </c>
      <c r="BF19" s="17">
        <v>0.1054551280097</v>
      </c>
      <c r="BG19" s="17">
        <v>0.10185817320528601</v>
      </c>
    </row>
    <row r="20" spans="2:59" ht="28.8" x14ac:dyDescent="0.3">
      <c r="B20" s="18" t="s">
        <v>297</v>
      </c>
      <c r="C20" s="17">
        <v>0.133908190664982</v>
      </c>
      <c r="D20" s="17">
        <v>0.14571073452542599</v>
      </c>
      <c r="E20" s="17">
        <v>0.122671295885786</v>
      </c>
      <c r="F20" s="17"/>
      <c r="G20" s="17">
        <v>0.13480285907345299</v>
      </c>
      <c r="H20" s="17">
        <v>0.14010476134838601</v>
      </c>
      <c r="I20" s="17">
        <v>0.13203902681542101</v>
      </c>
      <c r="J20" s="17">
        <v>0.129270620857656</v>
      </c>
      <c r="K20" s="17"/>
      <c r="L20" s="17">
        <v>0.168373481984915</v>
      </c>
      <c r="M20" s="17">
        <v>0.14133835834758501</v>
      </c>
      <c r="N20" s="17">
        <v>0.102565218997047</v>
      </c>
      <c r="O20" s="17">
        <v>0.11689172401666501</v>
      </c>
      <c r="P20" s="17"/>
      <c r="Q20" s="17">
        <v>0.196072199959688</v>
      </c>
      <c r="R20" s="17">
        <v>0.13407247625597901</v>
      </c>
      <c r="S20" s="17">
        <v>7.6260140859575595E-2</v>
      </c>
      <c r="T20" s="17">
        <v>0.11945092972483801</v>
      </c>
      <c r="U20" s="17">
        <v>0.123339429467666</v>
      </c>
      <c r="V20" s="17">
        <v>0.133085955485261</v>
      </c>
      <c r="W20" s="17">
        <v>8.9291923312226101E-2</v>
      </c>
      <c r="X20" s="17">
        <v>0.159889523692581</v>
      </c>
      <c r="Y20" s="17">
        <v>0.14629542549013799</v>
      </c>
      <c r="Z20" s="17"/>
      <c r="AA20" s="17">
        <v>0</v>
      </c>
      <c r="AB20" s="17">
        <v>0.17435392017262599</v>
      </c>
      <c r="AC20" s="17">
        <v>9.1140021214099004E-2</v>
      </c>
      <c r="AD20" s="17">
        <v>8.5914557903435093E-2</v>
      </c>
      <c r="AE20" s="17">
        <v>0.110819509036617</v>
      </c>
      <c r="AF20" s="17">
        <v>0.15835644893554601</v>
      </c>
      <c r="AG20" s="17">
        <v>0.14273152695573399</v>
      </c>
      <c r="AH20" s="17">
        <v>0.15340949313542901</v>
      </c>
      <c r="AI20" s="17">
        <v>9.3777662259967101E-2</v>
      </c>
      <c r="AJ20" s="17">
        <v>0.147612671750707</v>
      </c>
      <c r="AK20" s="17">
        <v>0.14908323344038299</v>
      </c>
      <c r="AL20" s="17">
        <v>0.136167247134965</v>
      </c>
      <c r="AM20" s="17">
        <v>0.15776974963526999</v>
      </c>
      <c r="AN20" s="17">
        <v>9.9778251591563394E-2</v>
      </c>
      <c r="AO20" s="17">
        <v>8.6831016217251103E-2</v>
      </c>
      <c r="AP20" s="17">
        <v>0.21394495407497699</v>
      </c>
      <c r="AQ20" s="17"/>
      <c r="AR20" s="17">
        <v>0.12025898962415001</v>
      </c>
      <c r="AS20" s="17">
        <v>0.183430601789486</v>
      </c>
      <c r="AT20" s="17"/>
      <c r="AU20" s="17">
        <v>0.138307593275622</v>
      </c>
      <c r="AV20" s="17">
        <v>0.13266443226748201</v>
      </c>
      <c r="AW20" s="17"/>
      <c r="AX20" s="17">
        <v>0.13311337394654599</v>
      </c>
      <c r="AY20" s="17">
        <v>0.13635221631567401</v>
      </c>
      <c r="AZ20" s="17"/>
      <c r="BA20" s="17">
        <v>0.164485241267151</v>
      </c>
      <c r="BB20" s="17">
        <v>0.114875323921777</v>
      </c>
      <c r="BC20" s="17">
        <v>0.112329044816628</v>
      </c>
      <c r="BD20" s="17"/>
      <c r="BE20" s="17">
        <v>0.145011066938626</v>
      </c>
      <c r="BF20" s="17">
        <v>0.119337870454402</v>
      </c>
      <c r="BG20" s="17">
        <v>9.8606407280045202E-2</v>
      </c>
    </row>
    <row r="21" spans="2:59" x14ac:dyDescent="0.3">
      <c r="B21" s="18" t="s">
        <v>83</v>
      </c>
      <c r="C21" s="17">
        <v>2.3150393415834601E-2</v>
      </c>
      <c r="D21" s="17">
        <v>2.8412996840042198E-2</v>
      </c>
      <c r="E21" s="17">
        <v>1.79938694003298E-2</v>
      </c>
      <c r="F21" s="17"/>
      <c r="G21" s="17">
        <v>1.8699905449866001E-2</v>
      </c>
      <c r="H21" s="17">
        <v>1.8639039419452198E-2</v>
      </c>
      <c r="I21" s="17">
        <v>2.1085883411964199E-2</v>
      </c>
      <c r="J21" s="17">
        <v>3.4870661823010997E-2</v>
      </c>
      <c r="K21" s="17"/>
      <c r="L21" s="17">
        <v>1.45749630886593E-2</v>
      </c>
      <c r="M21" s="17">
        <v>1.3115825872731701E-2</v>
      </c>
      <c r="N21" s="17">
        <v>3.22393106003925E-2</v>
      </c>
      <c r="O21" s="17">
        <v>3.48586420826913E-2</v>
      </c>
      <c r="P21" s="17"/>
      <c r="Q21" s="17">
        <v>2.2202400771468699E-2</v>
      </c>
      <c r="R21" s="17">
        <v>2.47425943328081E-2</v>
      </c>
      <c r="S21" s="17">
        <v>3.8135901803223397E-2</v>
      </c>
      <c r="T21" s="17">
        <v>2.9674499250747902E-2</v>
      </c>
      <c r="U21" s="17">
        <v>2.2952008936276799E-2</v>
      </c>
      <c r="V21" s="17">
        <v>1.1685376333927799E-2</v>
      </c>
      <c r="W21" s="17">
        <v>1.1190161743413401E-2</v>
      </c>
      <c r="X21" s="17">
        <v>1.2854352174414E-2</v>
      </c>
      <c r="Y21" s="17">
        <v>2.7423071087405899E-2</v>
      </c>
      <c r="Z21" s="17"/>
      <c r="AA21" s="17">
        <v>0.26359203110451401</v>
      </c>
      <c r="AB21" s="17">
        <v>2.0648053949974699E-2</v>
      </c>
      <c r="AC21" s="17">
        <v>6.2977254193800097E-2</v>
      </c>
      <c r="AD21" s="17">
        <v>5.7641279050052001E-2</v>
      </c>
      <c r="AE21" s="17">
        <v>3.5596334431328598E-2</v>
      </c>
      <c r="AF21" s="17">
        <v>3.10405877581558E-2</v>
      </c>
      <c r="AG21" s="17">
        <v>1.5857796035383901E-2</v>
      </c>
      <c r="AH21" s="17">
        <v>0</v>
      </c>
      <c r="AI21" s="17">
        <v>2.1424236981004399E-2</v>
      </c>
      <c r="AJ21" s="17">
        <v>2.6576711756321099E-2</v>
      </c>
      <c r="AK21" s="17">
        <v>1.88049294394993E-2</v>
      </c>
      <c r="AL21" s="17">
        <v>4.2044308643479399E-3</v>
      </c>
      <c r="AM21" s="17">
        <v>1.21372176301661E-2</v>
      </c>
      <c r="AN21" s="17">
        <v>0</v>
      </c>
      <c r="AO21" s="17">
        <v>2.7717036037845501E-3</v>
      </c>
      <c r="AP21" s="17">
        <v>7.2247893112640004E-3</v>
      </c>
      <c r="AQ21" s="17"/>
      <c r="AR21" s="17">
        <v>2.35947496825346E-2</v>
      </c>
      <c r="AS21" s="17">
        <v>2.1538167640901999E-2</v>
      </c>
      <c r="AT21" s="17"/>
      <c r="AU21" s="17">
        <v>2.4354263005448299E-2</v>
      </c>
      <c r="AV21" s="17">
        <v>2.2114945898463498E-2</v>
      </c>
      <c r="AW21" s="17"/>
      <c r="AX21" s="17">
        <v>2.9131930681531401E-2</v>
      </c>
      <c r="AY21" s="17">
        <v>2.1014754875841E-2</v>
      </c>
      <c r="AZ21" s="17"/>
      <c r="BA21" s="17">
        <v>1.7957862085863498E-2</v>
      </c>
      <c r="BB21" s="17">
        <v>2.3614871088472499E-2</v>
      </c>
      <c r="BC21" s="17">
        <v>3.1331870946281003E-2</v>
      </c>
      <c r="BD21" s="17"/>
      <c r="BE21" s="17">
        <v>1.6211490460467E-2</v>
      </c>
      <c r="BF21" s="17">
        <v>2.8685399772366799E-2</v>
      </c>
      <c r="BG21" s="17">
        <v>5.52223721237005E-2</v>
      </c>
    </row>
    <row r="22" spans="2:59" ht="28.8" x14ac:dyDescent="0.3">
      <c r="B22" s="18" t="s">
        <v>298</v>
      </c>
      <c r="C22" s="19">
        <v>6.08860375207419E-3</v>
      </c>
      <c r="D22" s="19">
        <v>8.5146749449831801E-3</v>
      </c>
      <c r="E22" s="19">
        <v>3.6931120633088401E-3</v>
      </c>
      <c r="F22" s="19"/>
      <c r="G22" s="19">
        <v>7.3103424138533197E-3</v>
      </c>
      <c r="H22" s="19">
        <v>5.9441135917558301E-3</v>
      </c>
      <c r="I22" s="19">
        <v>1.7218250256077301E-3</v>
      </c>
      <c r="J22" s="19">
        <v>9.8070830216262991E-3</v>
      </c>
      <c r="K22" s="19"/>
      <c r="L22" s="19">
        <v>0</v>
      </c>
      <c r="M22" s="19">
        <v>9.8393337281071601E-3</v>
      </c>
      <c r="N22" s="19">
        <v>5.4008710688784496E-3</v>
      </c>
      <c r="O22" s="19">
        <v>9.3762428504043406E-3</v>
      </c>
      <c r="P22" s="19"/>
      <c r="Q22" s="19">
        <v>6.9021304926180499E-3</v>
      </c>
      <c r="R22" s="19">
        <v>7.3474118744670299E-3</v>
      </c>
      <c r="S22" s="19">
        <v>0</v>
      </c>
      <c r="T22" s="19">
        <v>0</v>
      </c>
      <c r="U22" s="19">
        <v>0</v>
      </c>
      <c r="V22" s="19">
        <v>4.4774246136574398E-3</v>
      </c>
      <c r="W22" s="19">
        <v>7.9633111085053998E-3</v>
      </c>
      <c r="X22" s="19">
        <v>0</v>
      </c>
      <c r="Y22" s="19">
        <v>1.9731039920307301E-2</v>
      </c>
      <c r="Z22" s="19"/>
      <c r="AA22" s="19">
        <v>0</v>
      </c>
      <c r="AB22" s="19">
        <v>0</v>
      </c>
      <c r="AC22" s="19">
        <v>2.43464959416138E-2</v>
      </c>
      <c r="AD22" s="19">
        <v>0</v>
      </c>
      <c r="AE22" s="19">
        <v>0</v>
      </c>
      <c r="AF22" s="19">
        <v>0</v>
      </c>
      <c r="AG22" s="19">
        <v>8.20702266754526E-3</v>
      </c>
      <c r="AH22" s="19">
        <v>3.39946479342004E-2</v>
      </c>
      <c r="AI22" s="19">
        <v>0</v>
      </c>
      <c r="AJ22" s="19">
        <v>0</v>
      </c>
      <c r="AK22" s="19">
        <v>0</v>
      </c>
      <c r="AL22" s="19">
        <v>0</v>
      </c>
      <c r="AM22" s="19">
        <v>1.89455412516761E-2</v>
      </c>
      <c r="AN22" s="19">
        <v>1.80920257785189E-2</v>
      </c>
      <c r="AO22" s="19">
        <v>0</v>
      </c>
      <c r="AP22" s="19">
        <v>0</v>
      </c>
      <c r="AQ22" s="19"/>
      <c r="AR22" s="19">
        <v>5.1899579947942698E-3</v>
      </c>
      <c r="AS22" s="19">
        <v>9.3490953012991297E-3</v>
      </c>
      <c r="AT22" s="19"/>
      <c r="AU22" s="19">
        <v>9.8672817998624804E-3</v>
      </c>
      <c r="AV22" s="19">
        <v>4.4735270195191803E-3</v>
      </c>
      <c r="AW22" s="19"/>
      <c r="AX22" s="19">
        <v>7.8031462931613203E-3</v>
      </c>
      <c r="AY22" s="19">
        <v>5.7756107353460397E-3</v>
      </c>
      <c r="AZ22" s="19"/>
      <c r="BA22" s="19">
        <v>3.13987895190506E-3</v>
      </c>
      <c r="BB22" s="19">
        <v>1.0568385284107799E-2</v>
      </c>
      <c r="BC22" s="19">
        <v>3.85391140480795E-3</v>
      </c>
      <c r="BD22" s="19"/>
      <c r="BE22" s="19">
        <v>6.3524599746341403E-3</v>
      </c>
      <c r="BF22" s="19">
        <v>5.0705450215105504E-3</v>
      </c>
      <c r="BG22" s="19">
        <v>7.1327824554498704E-3</v>
      </c>
    </row>
    <row r="23" spans="2:59" x14ac:dyDescent="0.3">
      <c r="B23" s="16"/>
    </row>
    <row r="24" spans="2:59" x14ac:dyDescent="0.3">
      <c r="B24" t="s">
        <v>87</v>
      </c>
    </row>
    <row r="25" spans="2:59" x14ac:dyDescent="0.3">
      <c r="B25" t="s">
        <v>88</v>
      </c>
    </row>
    <row r="27" spans="2:59" x14ac:dyDescent="0.3">
      <c r="B2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O17"/>
  <sheetViews>
    <sheetView showGridLines="0" topLeftCell="A4" workbookViewId="0">
      <pane xSplit="2" topLeftCell="C1" activePane="topRight" state="frozen"/>
      <selection pane="topRight" activeCell="B17" sqref="B17"/>
    </sheetView>
  </sheetViews>
  <sheetFormatPr defaultColWidth="10.88671875" defaultRowHeight="14.4" x14ac:dyDescent="0.3"/>
  <cols>
    <col min="2" max="2" width="25.77734375" customWidth="1"/>
    <col min="3" max="15" width="20.77734375" customWidth="1"/>
  </cols>
  <sheetData>
    <row r="2" spans="2:15" ht="40.049999999999997" customHeight="1" x14ac:dyDescent="0.3">
      <c r="D2" s="30" t="s">
        <v>315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6" spans="2:15" ht="49.95" customHeight="1" x14ac:dyDescent="0.3">
      <c r="B6" s="20" t="s">
        <v>12</v>
      </c>
      <c r="C6" s="20" t="s">
        <v>300</v>
      </c>
      <c r="D6" s="20" t="s">
        <v>301</v>
      </c>
      <c r="E6" s="20" t="s">
        <v>302</v>
      </c>
      <c r="F6" s="20" t="s">
        <v>303</v>
      </c>
      <c r="G6" s="20" t="s">
        <v>304</v>
      </c>
      <c r="H6" s="20" t="s">
        <v>305</v>
      </c>
      <c r="I6" s="20" t="s">
        <v>306</v>
      </c>
      <c r="J6" s="20" t="s">
        <v>307</v>
      </c>
      <c r="K6" s="20" t="s">
        <v>308</v>
      </c>
      <c r="L6" s="20" t="s">
        <v>309</v>
      </c>
      <c r="M6" s="20" t="s">
        <v>310</v>
      </c>
      <c r="N6" s="20" t="s">
        <v>311</v>
      </c>
    </row>
    <row r="7" spans="2:15" ht="28.8" x14ac:dyDescent="0.3">
      <c r="B7" s="18" t="s">
        <v>312</v>
      </c>
      <c r="C7" s="17">
        <v>0.355894843688978</v>
      </c>
      <c r="D7" s="17">
        <v>0.407599491339456</v>
      </c>
      <c r="E7" s="17">
        <v>0.48609339928219703</v>
      </c>
      <c r="F7" s="17">
        <v>0.377350144651458</v>
      </c>
      <c r="G7" s="17">
        <v>0.29168563468290998</v>
      </c>
      <c r="H7" s="17">
        <v>0.479008934036662</v>
      </c>
      <c r="I7" s="17">
        <v>0.339332294216943</v>
      </c>
      <c r="J7" s="17">
        <v>0.45774189107702201</v>
      </c>
      <c r="K7" s="17">
        <v>0.41333674292906097</v>
      </c>
      <c r="L7" s="17">
        <v>0.37206764016323901</v>
      </c>
      <c r="M7" s="17">
        <v>0.42843467355465797</v>
      </c>
      <c r="N7" s="17">
        <v>0.401138195549609</v>
      </c>
    </row>
    <row r="8" spans="2:15" ht="28.8" x14ac:dyDescent="0.3">
      <c r="B8" s="18" t="s">
        <v>313</v>
      </c>
      <c r="C8" s="17">
        <v>0.51613565237731196</v>
      </c>
      <c r="D8" s="17">
        <v>0.46211437145601297</v>
      </c>
      <c r="E8" s="17">
        <v>0.441848215396278</v>
      </c>
      <c r="F8" s="17">
        <v>0.47551357294058899</v>
      </c>
      <c r="G8" s="17">
        <v>0.58078842333422098</v>
      </c>
      <c r="H8" s="17">
        <v>0.41847831614089598</v>
      </c>
      <c r="I8" s="17">
        <v>0.50925608591008298</v>
      </c>
      <c r="J8" s="17">
        <v>0.41484988727863098</v>
      </c>
      <c r="K8" s="17">
        <v>0.468361804311344</v>
      </c>
      <c r="L8" s="17">
        <v>0.48166900709727201</v>
      </c>
      <c r="M8" s="17">
        <v>0.468169739894777</v>
      </c>
      <c r="N8" s="17">
        <v>0.39611723268146498</v>
      </c>
    </row>
    <row r="9" spans="2:15" ht="28.8" x14ac:dyDescent="0.3">
      <c r="B9" s="18" t="s">
        <v>314</v>
      </c>
      <c r="C9" s="17">
        <v>7.6464413274952597E-2</v>
      </c>
      <c r="D9" s="17">
        <v>7.1731376036814704E-2</v>
      </c>
      <c r="E9" s="17">
        <v>3.9354570755227802E-2</v>
      </c>
      <c r="F9" s="17">
        <v>9.7075511522402805E-2</v>
      </c>
      <c r="G9" s="17">
        <v>7.7780644055607806E-2</v>
      </c>
      <c r="H9" s="17">
        <v>6.1710410092861698E-2</v>
      </c>
      <c r="I9" s="17">
        <v>8.7723128354539201E-2</v>
      </c>
      <c r="J9" s="17">
        <v>7.5679654159474904E-2</v>
      </c>
      <c r="K9" s="17">
        <v>7.9874478698851406E-2</v>
      </c>
      <c r="L9" s="17">
        <v>0.104298834333099</v>
      </c>
      <c r="M9" s="17">
        <v>5.7508879305445001E-2</v>
      </c>
      <c r="N9" s="17">
        <v>0.14651585995896699</v>
      </c>
    </row>
    <row r="10" spans="2:15" x14ac:dyDescent="0.3">
      <c r="B10" s="18" t="s">
        <v>83</v>
      </c>
      <c r="C10" s="17">
        <v>5.1505090658757698E-2</v>
      </c>
      <c r="D10" s="17">
        <v>5.8554761167716601E-2</v>
      </c>
      <c r="E10" s="17">
        <v>3.2703814566297798E-2</v>
      </c>
      <c r="F10" s="17">
        <v>5.0060770885550603E-2</v>
      </c>
      <c r="G10" s="17">
        <v>4.9745297927261199E-2</v>
      </c>
      <c r="H10" s="17">
        <v>4.0802339729580903E-2</v>
      </c>
      <c r="I10" s="17">
        <v>6.3688491518434601E-2</v>
      </c>
      <c r="J10" s="17">
        <v>5.1728567484872597E-2</v>
      </c>
      <c r="K10" s="17">
        <v>3.8426974060743198E-2</v>
      </c>
      <c r="L10" s="17">
        <v>4.1964518406390303E-2</v>
      </c>
      <c r="M10" s="17">
        <v>4.5886707245120201E-2</v>
      </c>
      <c r="N10" s="17">
        <v>5.62287118099591E-2</v>
      </c>
    </row>
    <row r="11" spans="2:15" x14ac:dyDescent="0.3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2:15" x14ac:dyDescent="0.3">
      <c r="B12" t="s">
        <v>87</v>
      </c>
    </row>
    <row r="13" spans="2:15" x14ac:dyDescent="0.3">
      <c r="B13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">
    <mergeCell ref="D2:O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316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312</v>
      </c>
      <c r="C9" s="17">
        <v>0.355894843688978</v>
      </c>
      <c r="D9" s="17">
        <v>0.35710208607050797</v>
      </c>
      <c r="E9" s="17">
        <v>0.35611337160106399</v>
      </c>
      <c r="F9" s="17"/>
      <c r="G9" s="17">
        <v>0.33549855128121198</v>
      </c>
      <c r="H9" s="17">
        <v>0.35943469357274999</v>
      </c>
      <c r="I9" s="17">
        <v>0.38683782327604899</v>
      </c>
      <c r="J9" s="17">
        <v>0.339523477281713</v>
      </c>
      <c r="K9" s="17"/>
      <c r="L9" s="17">
        <v>0.33443067797835102</v>
      </c>
      <c r="M9" s="17">
        <v>0.34599466791035399</v>
      </c>
      <c r="N9" s="17">
        <v>0.36832142188604799</v>
      </c>
      <c r="O9" s="17">
        <v>0.37908599765720202</v>
      </c>
      <c r="P9" s="17"/>
      <c r="Q9" s="17">
        <v>0.33676831574188099</v>
      </c>
      <c r="R9" s="17">
        <v>0.304907188443654</v>
      </c>
      <c r="S9" s="17">
        <v>0.372208462762736</v>
      </c>
      <c r="T9" s="17">
        <v>0.36837663817390898</v>
      </c>
      <c r="U9" s="17">
        <v>0.38918910174869398</v>
      </c>
      <c r="V9" s="17">
        <v>0.41656588119568599</v>
      </c>
      <c r="W9" s="17">
        <v>0.377194592473793</v>
      </c>
      <c r="X9" s="17">
        <v>0.37468225324911603</v>
      </c>
      <c r="Y9" s="17">
        <v>0.32567320352407902</v>
      </c>
      <c r="Z9" s="17"/>
      <c r="AA9" s="17">
        <v>0.33688597762717798</v>
      </c>
      <c r="AB9" s="17">
        <v>0.35436714308599299</v>
      </c>
      <c r="AC9" s="17">
        <v>0.31974278490144398</v>
      </c>
      <c r="AD9" s="17">
        <v>0.394880637979104</v>
      </c>
      <c r="AE9" s="17">
        <v>0.32981483318693899</v>
      </c>
      <c r="AF9" s="17">
        <v>0.36402098544327699</v>
      </c>
      <c r="AG9" s="17">
        <v>0.30688577368434</v>
      </c>
      <c r="AH9" s="17">
        <v>0.43016128424056899</v>
      </c>
      <c r="AI9" s="17">
        <v>0.333707855252797</v>
      </c>
      <c r="AJ9" s="17">
        <v>0.386739053727369</v>
      </c>
      <c r="AK9" s="17">
        <v>0.39505334055126601</v>
      </c>
      <c r="AL9" s="17">
        <v>0.32288170089226298</v>
      </c>
      <c r="AM9" s="17">
        <v>0.42123038607893298</v>
      </c>
      <c r="AN9" s="17">
        <v>0.24460753165471699</v>
      </c>
      <c r="AO9" s="17">
        <v>0.45797828589405898</v>
      </c>
      <c r="AP9" s="17">
        <v>0.32427217188186902</v>
      </c>
      <c r="AQ9" s="17"/>
      <c r="AR9" s="17">
        <v>0.35885304192010098</v>
      </c>
      <c r="AS9" s="17">
        <v>0.34516182652912902</v>
      </c>
      <c r="AT9" s="17"/>
      <c r="AU9" s="17">
        <v>0.37705450024756898</v>
      </c>
      <c r="AV9" s="17">
        <v>0.34790970379448799</v>
      </c>
      <c r="AW9" s="17"/>
      <c r="AX9" s="17">
        <v>0.37035015702989899</v>
      </c>
      <c r="AY9" s="17">
        <v>0.35231586503819601</v>
      </c>
      <c r="AZ9" s="17"/>
      <c r="BA9" s="17">
        <v>0.36992645903465698</v>
      </c>
      <c r="BB9" s="17">
        <v>0.32629739765274801</v>
      </c>
      <c r="BC9" s="17">
        <v>0.38004253005255501</v>
      </c>
      <c r="BD9" s="17"/>
      <c r="BE9" s="17">
        <v>0.36537274420268101</v>
      </c>
      <c r="BF9" s="17">
        <v>0.34110496015519098</v>
      </c>
      <c r="BG9" s="17">
        <v>0.332352620903753</v>
      </c>
    </row>
    <row r="10" spans="2:59" ht="28.8" x14ac:dyDescent="0.3">
      <c r="B10" s="18" t="s">
        <v>313</v>
      </c>
      <c r="C10" s="17">
        <v>0.51613565237731196</v>
      </c>
      <c r="D10" s="17">
        <v>0.50352458669146305</v>
      </c>
      <c r="E10" s="17">
        <v>0.52760144559695199</v>
      </c>
      <c r="F10" s="17"/>
      <c r="G10" s="17">
        <v>0.51903790966787999</v>
      </c>
      <c r="H10" s="17">
        <v>0.52452305979477798</v>
      </c>
      <c r="I10" s="17">
        <v>0.50606358843516497</v>
      </c>
      <c r="J10" s="17">
        <v>0.513529699846762</v>
      </c>
      <c r="K10" s="17"/>
      <c r="L10" s="17">
        <v>0.56054158862069803</v>
      </c>
      <c r="M10" s="17">
        <v>0.54151513124443396</v>
      </c>
      <c r="N10" s="17">
        <v>0.49208314994318703</v>
      </c>
      <c r="O10" s="17">
        <v>0.46412062748965199</v>
      </c>
      <c r="P10" s="17"/>
      <c r="Q10" s="17">
        <v>0.564966991568851</v>
      </c>
      <c r="R10" s="17">
        <v>0.580477879471891</v>
      </c>
      <c r="S10" s="17">
        <v>0.46790821641724101</v>
      </c>
      <c r="T10" s="17">
        <v>0.49373655716788201</v>
      </c>
      <c r="U10" s="17">
        <v>0.52369995969765104</v>
      </c>
      <c r="V10" s="17">
        <v>0.44598759316095299</v>
      </c>
      <c r="W10" s="17">
        <v>0.48135342099203499</v>
      </c>
      <c r="X10" s="17">
        <v>0.49338005305341998</v>
      </c>
      <c r="Y10" s="17">
        <v>0.51731850411969404</v>
      </c>
      <c r="Z10" s="17"/>
      <c r="AA10" s="17">
        <v>0.44279103463800201</v>
      </c>
      <c r="AB10" s="17">
        <v>0.51196082716549896</v>
      </c>
      <c r="AC10" s="17">
        <v>0.48328081715844901</v>
      </c>
      <c r="AD10" s="17">
        <v>0.47558816099448697</v>
      </c>
      <c r="AE10" s="17">
        <v>0.55608705554272098</v>
      </c>
      <c r="AF10" s="17">
        <v>0.50299794737321502</v>
      </c>
      <c r="AG10" s="17">
        <v>0.55111020534302502</v>
      </c>
      <c r="AH10" s="17">
        <v>0.46219168266427402</v>
      </c>
      <c r="AI10" s="17">
        <v>0.52815599230866095</v>
      </c>
      <c r="AJ10" s="17">
        <v>0.43710091576375298</v>
      </c>
      <c r="AK10" s="17">
        <v>0.47879538973686298</v>
      </c>
      <c r="AL10" s="17">
        <v>0.59539025695146497</v>
      </c>
      <c r="AM10" s="17">
        <v>0.46183871073781502</v>
      </c>
      <c r="AN10" s="17">
        <v>0.63360995477762205</v>
      </c>
      <c r="AO10" s="17">
        <v>0.47311621004323001</v>
      </c>
      <c r="AP10" s="17">
        <v>0.60010983844332699</v>
      </c>
      <c r="AQ10" s="17"/>
      <c r="AR10" s="17">
        <v>0.51010127717809395</v>
      </c>
      <c r="AS10" s="17">
        <v>0.53802974043427299</v>
      </c>
      <c r="AT10" s="17"/>
      <c r="AU10" s="17">
        <v>0.49145660335833802</v>
      </c>
      <c r="AV10" s="17">
        <v>0.52539011134257896</v>
      </c>
      <c r="AW10" s="17"/>
      <c r="AX10" s="17">
        <v>0.49168080988635199</v>
      </c>
      <c r="AY10" s="17">
        <v>0.52279688555289205</v>
      </c>
      <c r="AZ10" s="17"/>
      <c r="BA10" s="17">
        <v>0.52881885509217796</v>
      </c>
      <c r="BB10" s="17">
        <v>0.52708658553582199</v>
      </c>
      <c r="BC10" s="17">
        <v>0.47642753999170201</v>
      </c>
      <c r="BD10" s="17"/>
      <c r="BE10" s="17">
        <v>0.521195693379508</v>
      </c>
      <c r="BF10" s="17">
        <v>0.51435205147308605</v>
      </c>
      <c r="BG10" s="17">
        <v>0.486433414368863</v>
      </c>
    </row>
    <row r="11" spans="2:59" ht="28.8" x14ac:dyDescent="0.3">
      <c r="B11" s="18" t="s">
        <v>314</v>
      </c>
      <c r="C11" s="17">
        <v>7.6464413274952597E-2</v>
      </c>
      <c r="D11" s="17">
        <v>8.1992853716226194E-2</v>
      </c>
      <c r="E11" s="17">
        <v>7.12558551494957E-2</v>
      </c>
      <c r="F11" s="17"/>
      <c r="G11" s="17">
        <v>7.6849011901738706E-2</v>
      </c>
      <c r="H11" s="17">
        <v>6.9243308026452496E-2</v>
      </c>
      <c r="I11" s="17">
        <v>6.3038364136231997E-2</v>
      </c>
      <c r="J11" s="17">
        <v>9.89896921663901E-2</v>
      </c>
      <c r="K11" s="17"/>
      <c r="L11" s="17">
        <v>7.6545263480709905E-2</v>
      </c>
      <c r="M11" s="17">
        <v>7.9103833265941004E-2</v>
      </c>
      <c r="N11" s="17">
        <v>7.6551247990673296E-2</v>
      </c>
      <c r="O11" s="17">
        <v>7.1714053079215995E-2</v>
      </c>
      <c r="P11" s="17"/>
      <c r="Q11" s="17">
        <v>6.9597514858036599E-2</v>
      </c>
      <c r="R11" s="17">
        <v>6.4561908308026605E-2</v>
      </c>
      <c r="S11" s="17">
        <v>7.0692575480256606E-2</v>
      </c>
      <c r="T11" s="17">
        <v>7.8517037997516595E-2</v>
      </c>
      <c r="U11" s="17">
        <v>4.4283330976120798E-2</v>
      </c>
      <c r="V11" s="17">
        <v>8.09910735156152E-2</v>
      </c>
      <c r="W11" s="17">
        <v>0.102549253140509</v>
      </c>
      <c r="X11" s="17">
        <v>0.11908334152305</v>
      </c>
      <c r="Y11" s="17">
        <v>8.4581432625603303E-2</v>
      </c>
      <c r="Z11" s="17"/>
      <c r="AA11" s="17">
        <v>0</v>
      </c>
      <c r="AB11" s="17">
        <v>6.3162117843207202E-2</v>
      </c>
      <c r="AC11" s="17">
        <v>0.102499596330635</v>
      </c>
      <c r="AD11" s="17">
        <v>5.3737571670803598E-2</v>
      </c>
      <c r="AE11" s="17">
        <v>6.6475614982359196E-2</v>
      </c>
      <c r="AF11" s="17">
        <v>6.6275150770702701E-2</v>
      </c>
      <c r="AG11" s="17">
        <v>6.9526484790953899E-2</v>
      </c>
      <c r="AH11" s="17">
        <v>7.9706798283630503E-2</v>
      </c>
      <c r="AI11" s="17">
        <v>6.4642632045075601E-2</v>
      </c>
      <c r="AJ11" s="17">
        <v>0.138737058447086</v>
      </c>
      <c r="AK11" s="17">
        <v>7.3157618187703097E-2</v>
      </c>
      <c r="AL11" s="17">
        <v>7.3245297500838094E-2</v>
      </c>
      <c r="AM11" s="17">
        <v>6.1655839521581303E-2</v>
      </c>
      <c r="AN11" s="17">
        <v>9.6613710205507797E-2</v>
      </c>
      <c r="AO11" s="17">
        <v>4.6431635892347403E-2</v>
      </c>
      <c r="AP11" s="17">
        <v>5.1733409781780502E-2</v>
      </c>
      <c r="AQ11" s="17"/>
      <c r="AR11" s="17">
        <v>7.7887396796640807E-2</v>
      </c>
      <c r="AS11" s="17">
        <v>7.1301504854626899E-2</v>
      </c>
      <c r="AT11" s="17"/>
      <c r="AU11" s="17">
        <v>8.0030081915425599E-2</v>
      </c>
      <c r="AV11" s="17">
        <v>7.6464153826060699E-2</v>
      </c>
      <c r="AW11" s="17"/>
      <c r="AX11" s="17">
        <v>7.4043085585484197E-2</v>
      </c>
      <c r="AY11" s="17">
        <v>7.6770749286328793E-2</v>
      </c>
      <c r="AZ11" s="17"/>
      <c r="BA11" s="17">
        <v>7.0178315424803794E-2</v>
      </c>
      <c r="BB11" s="17">
        <v>8.4757080825848805E-2</v>
      </c>
      <c r="BC11" s="17">
        <v>7.3752541726102697E-2</v>
      </c>
      <c r="BD11" s="17"/>
      <c r="BE11" s="17">
        <v>7.7375103850687105E-2</v>
      </c>
      <c r="BF11" s="17">
        <v>6.9390339142646806E-2</v>
      </c>
      <c r="BG11" s="17">
        <v>9.0048137292375305E-2</v>
      </c>
    </row>
    <row r="12" spans="2:59" x14ac:dyDescent="0.3">
      <c r="B12" s="18" t="s">
        <v>83</v>
      </c>
      <c r="C12" s="19">
        <v>5.1505090658757698E-2</v>
      </c>
      <c r="D12" s="19">
        <v>5.7380473521802797E-2</v>
      </c>
      <c r="E12" s="19">
        <v>4.5029327652488599E-2</v>
      </c>
      <c r="F12" s="19"/>
      <c r="G12" s="19">
        <v>6.8614527149168797E-2</v>
      </c>
      <c r="H12" s="19">
        <v>4.6798938606019497E-2</v>
      </c>
      <c r="I12" s="19">
        <v>4.4060224152553902E-2</v>
      </c>
      <c r="J12" s="19">
        <v>4.7957130705134597E-2</v>
      </c>
      <c r="K12" s="19"/>
      <c r="L12" s="19">
        <v>2.8482469920241098E-2</v>
      </c>
      <c r="M12" s="19">
        <v>3.3386367579270597E-2</v>
      </c>
      <c r="N12" s="19">
        <v>6.3044180180091294E-2</v>
      </c>
      <c r="O12" s="19">
        <v>8.50793217739301E-2</v>
      </c>
      <c r="P12" s="19"/>
      <c r="Q12" s="19">
        <v>2.86671778312312E-2</v>
      </c>
      <c r="R12" s="19">
        <v>5.0053023776428798E-2</v>
      </c>
      <c r="S12" s="19">
        <v>8.91907453397668E-2</v>
      </c>
      <c r="T12" s="19">
        <v>5.9369766660692103E-2</v>
      </c>
      <c r="U12" s="19">
        <v>4.2827607577533601E-2</v>
      </c>
      <c r="V12" s="19">
        <v>5.6455452127746303E-2</v>
      </c>
      <c r="W12" s="19">
        <v>3.8902733393662903E-2</v>
      </c>
      <c r="X12" s="19">
        <v>1.2854352174414E-2</v>
      </c>
      <c r="Y12" s="19">
        <v>7.2426859730622697E-2</v>
      </c>
      <c r="Z12" s="19"/>
      <c r="AA12" s="19">
        <v>0.22032298773482101</v>
      </c>
      <c r="AB12" s="19">
        <v>7.0509911905301106E-2</v>
      </c>
      <c r="AC12" s="19">
        <v>9.4476801609472E-2</v>
      </c>
      <c r="AD12" s="19">
        <v>7.5793629355605296E-2</v>
      </c>
      <c r="AE12" s="19">
        <v>4.7622496287980598E-2</v>
      </c>
      <c r="AF12" s="19">
        <v>6.6705916412805003E-2</v>
      </c>
      <c r="AG12" s="19">
        <v>7.2477536181680902E-2</v>
      </c>
      <c r="AH12" s="19">
        <v>2.7940234811526202E-2</v>
      </c>
      <c r="AI12" s="19">
        <v>7.3493520393466197E-2</v>
      </c>
      <c r="AJ12" s="19">
        <v>3.7422972061791897E-2</v>
      </c>
      <c r="AK12" s="19">
        <v>5.2993651524167899E-2</v>
      </c>
      <c r="AL12" s="19">
        <v>8.4827446554342299E-3</v>
      </c>
      <c r="AM12" s="19">
        <v>5.52750636616706E-2</v>
      </c>
      <c r="AN12" s="19">
        <v>2.5168803362152901E-2</v>
      </c>
      <c r="AO12" s="19">
        <v>2.24738681703631E-2</v>
      </c>
      <c r="AP12" s="19">
        <v>2.38845798930243E-2</v>
      </c>
      <c r="AQ12" s="19"/>
      <c r="AR12" s="19">
        <v>5.31582841051636E-2</v>
      </c>
      <c r="AS12" s="19">
        <v>4.5506928181970399E-2</v>
      </c>
      <c r="AT12" s="19"/>
      <c r="AU12" s="19">
        <v>5.1458814478667597E-2</v>
      </c>
      <c r="AV12" s="19">
        <v>5.0236031036871999E-2</v>
      </c>
      <c r="AW12" s="19"/>
      <c r="AX12" s="19">
        <v>6.3925947498264801E-2</v>
      </c>
      <c r="AY12" s="19">
        <v>4.8116500122583297E-2</v>
      </c>
      <c r="AZ12" s="19"/>
      <c r="BA12" s="19">
        <v>3.1076370448361701E-2</v>
      </c>
      <c r="BB12" s="19">
        <v>6.1858935985581599E-2</v>
      </c>
      <c r="BC12" s="19">
        <v>6.9777388229640205E-2</v>
      </c>
      <c r="BD12" s="19"/>
      <c r="BE12" s="19">
        <v>3.6056458567124E-2</v>
      </c>
      <c r="BF12" s="19">
        <v>7.5152649229075802E-2</v>
      </c>
      <c r="BG12" s="19">
        <v>9.1165827435008603E-2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317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312</v>
      </c>
      <c r="C9" s="17">
        <v>0.407599491339456</v>
      </c>
      <c r="D9" s="17">
        <v>0.40360272752763499</v>
      </c>
      <c r="E9" s="17">
        <v>0.41221794813543</v>
      </c>
      <c r="F9" s="17"/>
      <c r="G9" s="17">
        <v>0.395547115058419</v>
      </c>
      <c r="H9" s="17">
        <v>0.41293486297279902</v>
      </c>
      <c r="I9" s="17">
        <v>0.44172415038157098</v>
      </c>
      <c r="J9" s="17">
        <v>0.37506604898601098</v>
      </c>
      <c r="K9" s="17"/>
      <c r="L9" s="17">
        <v>0.42570122866469101</v>
      </c>
      <c r="M9" s="17">
        <v>0.420575055018655</v>
      </c>
      <c r="N9" s="17">
        <v>0.38811628401359</v>
      </c>
      <c r="O9" s="17">
        <v>0.39257760483328602</v>
      </c>
      <c r="P9" s="17"/>
      <c r="Q9" s="17">
        <v>0.41109869798158499</v>
      </c>
      <c r="R9" s="17">
        <v>0.380881095669452</v>
      </c>
      <c r="S9" s="17">
        <v>0.42189287981454598</v>
      </c>
      <c r="T9" s="17">
        <v>0.41287202059777001</v>
      </c>
      <c r="U9" s="17">
        <v>0.42300141238772099</v>
      </c>
      <c r="V9" s="17">
        <v>0.44792177173763698</v>
      </c>
      <c r="W9" s="17">
        <v>0.410384519864404</v>
      </c>
      <c r="X9" s="17">
        <v>0.42333238259676198</v>
      </c>
      <c r="Y9" s="17">
        <v>0.37086063172022299</v>
      </c>
      <c r="Z9" s="17"/>
      <c r="AA9" s="17">
        <v>0.55345356490753705</v>
      </c>
      <c r="AB9" s="17">
        <v>0.34951341840202699</v>
      </c>
      <c r="AC9" s="17">
        <v>0.419404596207266</v>
      </c>
      <c r="AD9" s="17">
        <v>0.32891606902041898</v>
      </c>
      <c r="AE9" s="17">
        <v>0.438630962945667</v>
      </c>
      <c r="AF9" s="17">
        <v>0.44658339022779298</v>
      </c>
      <c r="AG9" s="17">
        <v>0.352525032565909</v>
      </c>
      <c r="AH9" s="17">
        <v>0.42494492572815001</v>
      </c>
      <c r="AI9" s="17">
        <v>0.41868532018235599</v>
      </c>
      <c r="AJ9" s="17">
        <v>0.42364375429162998</v>
      </c>
      <c r="AK9" s="17">
        <v>0.43316941068407</v>
      </c>
      <c r="AL9" s="17">
        <v>0.35043288969569703</v>
      </c>
      <c r="AM9" s="17">
        <v>0.44889469220300798</v>
      </c>
      <c r="AN9" s="17">
        <v>0.40815249692682098</v>
      </c>
      <c r="AO9" s="17">
        <v>0.45076031650017401</v>
      </c>
      <c r="AP9" s="17">
        <v>0.41349519964926801</v>
      </c>
      <c r="AQ9" s="17"/>
      <c r="AR9" s="17">
        <v>0.408646671929492</v>
      </c>
      <c r="AS9" s="17">
        <v>0.40380008157574798</v>
      </c>
      <c r="AT9" s="17"/>
      <c r="AU9" s="17">
        <v>0.416464224062989</v>
      </c>
      <c r="AV9" s="17">
        <v>0.40588349428631498</v>
      </c>
      <c r="AW9" s="17"/>
      <c r="AX9" s="17">
        <v>0.40250419163745699</v>
      </c>
      <c r="AY9" s="17">
        <v>0.410414582295414</v>
      </c>
      <c r="AZ9" s="17"/>
      <c r="BA9" s="17">
        <v>0.41712196865759898</v>
      </c>
      <c r="BB9" s="17">
        <v>0.39046493423596101</v>
      </c>
      <c r="BC9" s="17">
        <v>0.41917003166268801</v>
      </c>
      <c r="BD9" s="17"/>
      <c r="BE9" s="17">
        <v>0.424345579832686</v>
      </c>
      <c r="BF9" s="17">
        <v>0.379691478891648</v>
      </c>
      <c r="BG9" s="17">
        <v>0.37098320835299697</v>
      </c>
    </row>
    <row r="10" spans="2:59" ht="28.8" x14ac:dyDescent="0.3">
      <c r="B10" s="18" t="s">
        <v>313</v>
      </c>
      <c r="C10" s="17">
        <v>0.46211437145601297</v>
      </c>
      <c r="D10" s="17">
        <v>0.45710461665080099</v>
      </c>
      <c r="E10" s="17">
        <v>0.466779837261664</v>
      </c>
      <c r="F10" s="17"/>
      <c r="G10" s="17">
        <v>0.46414258066904102</v>
      </c>
      <c r="H10" s="17">
        <v>0.46446642435694202</v>
      </c>
      <c r="I10" s="17">
        <v>0.44595403731562</v>
      </c>
      <c r="J10" s="17">
        <v>0.47593950982098798</v>
      </c>
      <c r="K10" s="17"/>
      <c r="L10" s="17">
        <v>0.481595366808929</v>
      </c>
      <c r="M10" s="17">
        <v>0.47005061918023</v>
      </c>
      <c r="N10" s="17">
        <v>0.45559453106286801</v>
      </c>
      <c r="O10" s="17">
        <v>0.43753772161671101</v>
      </c>
      <c r="P10" s="17"/>
      <c r="Q10" s="17">
        <v>0.47017475759949201</v>
      </c>
      <c r="R10" s="17">
        <v>0.50299642915049303</v>
      </c>
      <c r="S10" s="17">
        <v>0.43792146141089999</v>
      </c>
      <c r="T10" s="17">
        <v>0.42690966557475102</v>
      </c>
      <c r="U10" s="17">
        <v>0.47164656993285697</v>
      </c>
      <c r="V10" s="17">
        <v>0.42727805451390399</v>
      </c>
      <c r="W10" s="17">
        <v>0.43367076940962201</v>
      </c>
      <c r="X10" s="17">
        <v>0.45460479640365298</v>
      </c>
      <c r="Y10" s="17">
        <v>0.49527387088038799</v>
      </c>
      <c r="Z10" s="17"/>
      <c r="AA10" s="17">
        <v>0.22622344735764199</v>
      </c>
      <c r="AB10" s="17">
        <v>0.45399788412728997</v>
      </c>
      <c r="AC10" s="17">
        <v>0.41178925289438501</v>
      </c>
      <c r="AD10" s="17">
        <v>0.52839766736717098</v>
      </c>
      <c r="AE10" s="17">
        <v>0.40688828970582602</v>
      </c>
      <c r="AF10" s="17">
        <v>0.43258853437165801</v>
      </c>
      <c r="AG10" s="17">
        <v>0.54147298379851805</v>
      </c>
      <c r="AH10" s="17">
        <v>0.40249373516832598</v>
      </c>
      <c r="AI10" s="17">
        <v>0.48074319901121498</v>
      </c>
      <c r="AJ10" s="17">
        <v>0.43996848016637102</v>
      </c>
      <c r="AK10" s="17">
        <v>0.450776827569076</v>
      </c>
      <c r="AL10" s="17">
        <v>0.560922746166579</v>
      </c>
      <c r="AM10" s="17">
        <v>0.40329116639039703</v>
      </c>
      <c r="AN10" s="17">
        <v>0.47400268236141602</v>
      </c>
      <c r="AO10" s="17">
        <v>0.48231651221974797</v>
      </c>
      <c r="AP10" s="17">
        <v>0.51611809124740404</v>
      </c>
      <c r="AQ10" s="17"/>
      <c r="AR10" s="17">
        <v>0.453671230938341</v>
      </c>
      <c r="AS10" s="17">
        <v>0.49274800888630699</v>
      </c>
      <c r="AT10" s="17"/>
      <c r="AU10" s="17">
        <v>0.43989085872300299</v>
      </c>
      <c r="AV10" s="17">
        <v>0.46982979224937199</v>
      </c>
      <c r="AW10" s="17"/>
      <c r="AX10" s="17">
        <v>0.42938866621904198</v>
      </c>
      <c r="AY10" s="17">
        <v>0.46847133689324799</v>
      </c>
      <c r="AZ10" s="17"/>
      <c r="BA10" s="17">
        <v>0.49259004047688498</v>
      </c>
      <c r="BB10" s="17">
        <v>0.45813114643891401</v>
      </c>
      <c r="BC10" s="17">
        <v>0.41614790058821299</v>
      </c>
      <c r="BD10" s="17"/>
      <c r="BE10" s="17">
        <v>0.46604204247481101</v>
      </c>
      <c r="BF10" s="17">
        <v>0.46561532495241298</v>
      </c>
      <c r="BG10" s="17">
        <v>0.42536487096491199</v>
      </c>
    </row>
    <row r="11" spans="2:59" ht="28.8" x14ac:dyDescent="0.3">
      <c r="B11" s="18" t="s">
        <v>314</v>
      </c>
      <c r="C11" s="17">
        <v>7.1731376036814704E-2</v>
      </c>
      <c r="D11" s="17">
        <v>7.2733656975185301E-2</v>
      </c>
      <c r="E11" s="17">
        <v>7.1018414503894706E-2</v>
      </c>
      <c r="F11" s="17"/>
      <c r="G11" s="17">
        <v>6.5098711204257406E-2</v>
      </c>
      <c r="H11" s="17">
        <v>7.3106867253518296E-2</v>
      </c>
      <c r="I11" s="17">
        <v>6.3480293448242894E-2</v>
      </c>
      <c r="J11" s="17">
        <v>8.6314214658757799E-2</v>
      </c>
      <c r="K11" s="17"/>
      <c r="L11" s="17">
        <v>6.7551968992676695E-2</v>
      </c>
      <c r="M11" s="17">
        <v>8.0008674480031003E-2</v>
      </c>
      <c r="N11" s="17">
        <v>7.8772968814931094E-2</v>
      </c>
      <c r="O11" s="17">
        <v>6.1591802153668301E-2</v>
      </c>
      <c r="P11" s="17"/>
      <c r="Q11" s="17">
        <v>6.9994435037394095E-2</v>
      </c>
      <c r="R11" s="17">
        <v>7.0943560903510297E-2</v>
      </c>
      <c r="S11" s="17">
        <v>5.8920684719237101E-2</v>
      </c>
      <c r="T11" s="17">
        <v>0.101415738455295</v>
      </c>
      <c r="U11" s="17">
        <v>6.7776143760256105E-2</v>
      </c>
      <c r="V11" s="17">
        <v>4.5093097378270303E-2</v>
      </c>
      <c r="W11" s="17">
        <v>0.121913877028656</v>
      </c>
      <c r="X11" s="17">
        <v>5.4764569959897598E-2</v>
      </c>
      <c r="Y11" s="17">
        <v>5.0721090518032502E-2</v>
      </c>
      <c r="Z11" s="17"/>
      <c r="AA11" s="17">
        <v>0</v>
      </c>
      <c r="AB11" s="17">
        <v>6.5195975304233794E-2</v>
      </c>
      <c r="AC11" s="17">
        <v>7.4124918626475203E-2</v>
      </c>
      <c r="AD11" s="17">
        <v>6.7895039365735405E-2</v>
      </c>
      <c r="AE11" s="17">
        <v>7.15863242866282E-2</v>
      </c>
      <c r="AF11" s="17">
        <v>5.8905477628400003E-2</v>
      </c>
      <c r="AG11" s="17">
        <v>3.2245039230173599E-2</v>
      </c>
      <c r="AH11" s="17">
        <v>0.13925189934377299</v>
      </c>
      <c r="AI11" s="17">
        <v>5.7143728923903597E-2</v>
      </c>
      <c r="AJ11" s="17">
        <v>6.5137610373255703E-2</v>
      </c>
      <c r="AK11" s="17">
        <v>6.8598596781658805E-2</v>
      </c>
      <c r="AL11" s="17">
        <v>8.0161619482289906E-2</v>
      </c>
      <c r="AM11" s="17">
        <v>8.6316540669151703E-2</v>
      </c>
      <c r="AN11" s="17">
        <v>9.7113392706159707E-2</v>
      </c>
      <c r="AO11" s="17">
        <v>5.24910152245169E-2</v>
      </c>
      <c r="AP11" s="17">
        <v>4.7668349888613501E-2</v>
      </c>
      <c r="AQ11" s="17"/>
      <c r="AR11" s="17">
        <v>7.8208590445910706E-2</v>
      </c>
      <c r="AS11" s="17">
        <v>4.8230566432706103E-2</v>
      </c>
      <c r="AT11" s="17"/>
      <c r="AU11" s="17">
        <v>7.0450311668077803E-2</v>
      </c>
      <c r="AV11" s="17">
        <v>7.3868989264542703E-2</v>
      </c>
      <c r="AW11" s="17"/>
      <c r="AX11" s="17">
        <v>0.104208040157645</v>
      </c>
      <c r="AY11" s="17">
        <v>6.3518167200157405E-2</v>
      </c>
      <c r="AZ11" s="17"/>
      <c r="BA11" s="17">
        <v>5.2765695253471002E-2</v>
      </c>
      <c r="BB11" s="17">
        <v>8.0972811019916199E-2</v>
      </c>
      <c r="BC11" s="17">
        <v>8.9300401863406903E-2</v>
      </c>
      <c r="BD11" s="17"/>
      <c r="BE11" s="17">
        <v>6.6836663667315804E-2</v>
      </c>
      <c r="BF11" s="17">
        <v>7.2207731763750199E-2</v>
      </c>
      <c r="BG11" s="17">
        <v>0.10396411131329</v>
      </c>
    </row>
    <row r="12" spans="2:59" x14ac:dyDescent="0.3">
      <c r="B12" s="18" t="s">
        <v>83</v>
      </c>
      <c r="C12" s="19">
        <v>5.8554761167716601E-2</v>
      </c>
      <c r="D12" s="19">
        <v>6.6558998846379003E-2</v>
      </c>
      <c r="E12" s="19">
        <v>4.9983800099011801E-2</v>
      </c>
      <c r="F12" s="19"/>
      <c r="G12" s="19">
        <v>7.5211593068282304E-2</v>
      </c>
      <c r="H12" s="19">
        <v>4.9491845416740302E-2</v>
      </c>
      <c r="I12" s="19">
        <v>4.8841518854566598E-2</v>
      </c>
      <c r="J12" s="19">
        <v>6.2680226534243794E-2</v>
      </c>
      <c r="K12" s="19"/>
      <c r="L12" s="19">
        <v>2.5151435533703501E-2</v>
      </c>
      <c r="M12" s="19">
        <v>2.93656513210841E-2</v>
      </c>
      <c r="N12" s="19">
        <v>7.7516216108611494E-2</v>
      </c>
      <c r="O12" s="19">
        <v>0.10829287139633501</v>
      </c>
      <c r="P12" s="19"/>
      <c r="Q12" s="19">
        <v>4.87321093815292E-2</v>
      </c>
      <c r="R12" s="19">
        <v>4.5178914276545197E-2</v>
      </c>
      <c r="S12" s="19">
        <v>8.1264974055317199E-2</v>
      </c>
      <c r="T12" s="19">
        <v>5.8802575372183398E-2</v>
      </c>
      <c r="U12" s="19">
        <v>3.7575873919166301E-2</v>
      </c>
      <c r="V12" s="19">
        <v>7.9707076370188701E-2</v>
      </c>
      <c r="W12" s="19">
        <v>3.4030833697317998E-2</v>
      </c>
      <c r="X12" s="19">
        <v>6.7298251039686799E-2</v>
      </c>
      <c r="Y12" s="19">
        <v>8.3144406881356298E-2</v>
      </c>
      <c r="Z12" s="19"/>
      <c r="AA12" s="19">
        <v>0.22032298773482101</v>
      </c>
      <c r="AB12" s="19">
        <v>0.13129272216644899</v>
      </c>
      <c r="AC12" s="19">
        <v>9.4681232271874194E-2</v>
      </c>
      <c r="AD12" s="19">
        <v>7.4791224246674795E-2</v>
      </c>
      <c r="AE12" s="19">
        <v>8.2894423061878303E-2</v>
      </c>
      <c r="AF12" s="19">
        <v>6.1922597772149202E-2</v>
      </c>
      <c r="AG12" s="19">
        <v>7.3756944405399899E-2</v>
      </c>
      <c r="AH12" s="19">
        <v>3.33094397597513E-2</v>
      </c>
      <c r="AI12" s="19">
        <v>4.3427751882525498E-2</v>
      </c>
      <c r="AJ12" s="19">
        <v>7.1250155168742904E-2</v>
      </c>
      <c r="AK12" s="19">
        <v>4.7455164965195598E-2</v>
      </c>
      <c r="AL12" s="19">
        <v>8.4827446554342299E-3</v>
      </c>
      <c r="AM12" s="19">
        <v>6.1497600737443703E-2</v>
      </c>
      <c r="AN12" s="19">
        <v>2.0731428005603399E-2</v>
      </c>
      <c r="AO12" s="19">
        <v>1.44321560555613E-2</v>
      </c>
      <c r="AP12" s="19">
        <v>2.2718359214714001E-2</v>
      </c>
      <c r="AQ12" s="19"/>
      <c r="AR12" s="19">
        <v>5.9473506686255902E-2</v>
      </c>
      <c r="AS12" s="19">
        <v>5.52213431052389E-2</v>
      </c>
      <c r="AT12" s="19"/>
      <c r="AU12" s="19">
        <v>7.3194605545930505E-2</v>
      </c>
      <c r="AV12" s="19">
        <v>5.0417724199770197E-2</v>
      </c>
      <c r="AW12" s="19"/>
      <c r="AX12" s="19">
        <v>6.3899101985855994E-2</v>
      </c>
      <c r="AY12" s="19">
        <v>5.7595913611180501E-2</v>
      </c>
      <c r="AZ12" s="19"/>
      <c r="BA12" s="19">
        <v>3.7522295612044801E-2</v>
      </c>
      <c r="BB12" s="19">
        <v>7.0431108305208906E-2</v>
      </c>
      <c r="BC12" s="19">
        <v>7.5381665885692895E-2</v>
      </c>
      <c r="BD12" s="19"/>
      <c r="BE12" s="19">
        <v>4.27757140251879E-2</v>
      </c>
      <c r="BF12" s="19">
        <v>8.2485464392188498E-2</v>
      </c>
      <c r="BG12" s="19">
        <v>9.9687809368801006E-2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318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312</v>
      </c>
      <c r="C9" s="17">
        <v>0.48609339928219703</v>
      </c>
      <c r="D9" s="17">
        <v>0.46851955608004497</v>
      </c>
      <c r="E9" s="17">
        <v>0.50338648858441903</v>
      </c>
      <c r="F9" s="17"/>
      <c r="G9" s="17">
        <v>0.51095723440240504</v>
      </c>
      <c r="H9" s="17">
        <v>0.48107071350394698</v>
      </c>
      <c r="I9" s="17">
        <v>0.48282362969019399</v>
      </c>
      <c r="J9" s="17">
        <v>0.469049545780375</v>
      </c>
      <c r="K9" s="17"/>
      <c r="L9" s="17">
        <v>0.48438883953825701</v>
      </c>
      <c r="M9" s="17">
        <v>0.46080045279242399</v>
      </c>
      <c r="N9" s="17">
        <v>0.47942607102198898</v>
      </c>
      <c r="O9" s="17">
        <v>0.52102442881009403</v>
      </c>
      <c r="P9" s="17"/>
      <c r="Q9" s="17">
        <v>0.42596261966457</v>
      </c>
      <c r="R9" s="17">
        <v>0.48362012846783298</v>
      </c>
      <c r="S9" s="17">
        <v>0.48605149843112699</v>
      </c>
      <c r="T9" s="17">
        <v>0.51933996437545904</v>
      </c>
      <c r="U9" s="17">
        <v>0.50007887193013201</v>
      </c>
      <c r="V9" s="17">
        <v>0.54184445702341599</v>
      </c>
      <c r="W9" s="17">
        <v>0.53701794803679503</v>
      </c>
      <c r="X9" s="17">
        <v>0.47901638006158198</v>
      </c>
      <c r="Y9" s="17">
        <v>0.44578954318967701</v>
      </c>
      <c r="Z9" s="17"/>
      <c r="AA9" s="17">
        <v>0.64502592202341602</v>
      </c>
      <c r="AB9" s="17">
        <v>0.50789051089765003</v>
      </c>
      <c r="AC9" s="17">
        <v>0.55781967279161604</v>
      </c>
      <c r="AD9" s="17">
        <v>0.492393828798461</v>
      </c>
      <c r="AE9" s="17">
        <v>0.46262883544628403</v>
      </c>
      <c r="AF9" s="17">
        <v>0.47204762545708001</v>
      </c>
      <c r="AG9" s="17">
        <v>0.418919655486165</v>
      </c>
      <c r="AH9" s="17">
        <v>0.49365050256254001</v>
      </c>
      <c r="AI9" s="17">
        <v>0.51726077228390499</v>
      </c>
      <c r="AJ9" s="17">
        <v>0.51451595791846405</v>
      </c>
      <c r="AK9" s="17">
        <v>0.48871155053231602</v>
      </c>
      <c r="AL9" s="17">
        <v>0.47995398289549002</v>
      </c>
      <c r="AM9" s="17">
        <v>0.56099076109299195</v>
      </c>
      <c r="AN9" s="17">
        <v>0.48902954522226599</v>
      </c>
      <c r="AO9" s="17">
        <v>0.50986093175310199</v>
      </c>
      <c r="AP9" s="17">
        <v>0.452815200235197</v>
      </c>
      <c r="AQ9" s="17"/>
      <c r="AR9" s="17">
        <v>0.48807456062197302</v>
      </c>
      <c r="AS9" s="17">
        <v>0.47890529456611503</v>
      </c>
      <c r="AT9" s="17"/>
      <c r="AU9" s="17">
        <v>0.491187446935415</v>
      </c>
      <c r="AV9" s="17">
        <v>0.48310776618501899</v>
      </c>
      <c r="AW9" s="17"/>
      <c r="AX9" s="17">
        <v>0.52536550149014805</v>
      </c>
      <c r="AY9" s="17">
        <v>0.47607646784126001</v>
      </c>
      <c r="AZ9" s="17"/>
      <c r="BA9" s="17">
        <v>0.48936641126290897</v>
      </c>
      <c r="BB9" s="17">
        <v>0.45732167878451901</v>
      </c>
      <c r="BC9" s="17">
        <v>0.52741561024748096</v>
      </c>
      <c r="BD9" s="17"/>
      <c r="BE9" s="17">
        <v>0.46857168294728802</v>
      </c>
      <c r="BF9" s="17">
        <v>0.51364445648401802</v>
      </c>
      <c r="BG9" s="17">
        <v>0.52902952523677405</v>
      </c>
    </row>
    <row r="10" spans="2:59" ht="28.8" x14ac:dyDescent="0.3">
      <c r="B10" s="18" t="s">
        <v>313</v>
      </c>
      <c r="C10" s="17">
        <v>0.441848215396278</v>
      </c>
      <c r="D10" s="17">
        <v>0.45027190068540401</v>
      </c>
      <c r="E10" s="17">
        <v>0.43339369810987899</v>
      </c>
      <c r="F10" s="17"/>
      <c r="G10" s="17">
        <v>0.42128841568166397</v>
      </c>
      <c r="H10" s="17">
        <v>0.46107593489522197</v>
      </c>
      <c r="I10" s="17">
        <v>0.45105193553563799</v>
      </c>
      <c r="J10" s="17">
        <v>0.43229774252009501</v>
      </c>
      <c r="K10" s="17"/>
      <c r="L10" s="17">
        <v>0.45734773780170701</v>
      </c>
      <c r="M10" s="17">
        <v>0.46926780020659897</v>
      </c>
      <c r="N10" s="17">
        <v>0.457123992040953</v>
      </c>
      <c r="O10" s="17">
        <v>0.38211921419358902</v>
      </c>
      <c r="P10" s="17"/>
      <c r="Q10" s="17">
        <v>0.47913983143654898</v>
      </c>
      <c r="R10" s="17">
        <v>0.44699673233897802</v>
      </c>
      <c r="S10" s="17">
        <v>0.43235436160358098</v>
      </c>
      <c r="T10" s="17">
        <v>0.427192147049966</v>
      </c>
      <c r="U10" s="17">
        <v>0.46339166000277798</v>
      </c>
      <c r="V10" s="17">
        <v>0.38933872170977502</v>
      </c>
      <c r="W10" s="17">
        <v>0.388016246216703</v>
      </c>
      <c r="X10" s="17">
        <v>0.45938802279698898</v>
      </c>
      <c r="Y10" s="17">
        <v>0.469606045991599</v>
      </c>
      <c r="Z10" s="17"/>
      <c r="AA10" s="17">
        <v>0.134651090241763</v>
      </c>
      <c r="AB10" s="17">
        <v>0.40004085843487402</v>
      </c>
      <c r="AC10" s="17">
        <v>0.312065674209481</v>
      </c>
      <c r="AD10" s="17">
        <v>0.414722294941269</v>
      </c>
      <c r="AE10" s="17">
        <v>0.452892993475698</v>
      </c>
      <c r="AF10" s="17">
        <v>0.46118771561491401</v>
      </c>
      <c r="AG10" s="17">
        <v>0.510379131291119</v>
      </c>
      <c r="AH10" s="17">
        <v>0.39432510895957101</v>
      </c>
      <c r="AI10" s="17">
        <v>0.42318686603280697</v>
      </c>
      <c r="AJ10" s="17">
        <v>0.41471581835673699</v>
      </c>
      <c r="AK10" s="17">
        <v>0.45307030431134798</v>
      </c>
      <c r="AL10" s="17">
        <v>0.50321877077503896</v>
      </c>
      <c r="AM10" s="17">
        <v>0.36827157502461</v>
      </c>
      <c r="AN10" s="17">
        <v>0.47452876053526</v>
      </c>
      <c r="AO10" s="17">
        <v>0.44913631898059297</v>
      </c>
      <c r="AP10" s="17">
        <v>0.51147053276333099</v>
      </c>
      <c r="AQ10" s="17"/>
      <c r="AR10" s="17">
        <v>0.443354179857191</v>
      </c>
      <c r="AS10" s="17">
        <v>0.43638423322258701</v>
      </c>
      <c r="AT10" s="17"/>
      <c r="AU10" s="17">
        <v>0.43341464330079499</v>
      </c>
      <c r="AV10" s="17">
        <v>0.44750153371313001</v>
      </c>
      <c r="AW10" s="17"/>
      <c r="AX10" s="17">
        <v>0.39490060920062903</v>
      </c>
      <c r="AY10" s="17">
        <v>0.453304278574789</v>
      </c>
      <c r="AZ10" s="17"/>
      <c r="BA10" s="17">
        <v>0.45984242401052899</v>
      </c>
      <c r="BB10" s="17">
        <v>0.45075205822034897</v>
      </c>
      <c r="BC10" s="17">
        <v>0.39633757128694802</v>
      </c>
      <c r="BD10" s="17"/>
      <c r="BE10" s="17">
        <v>0.46504113730004099</v>
      </c>
      <c r="BF10" s="17">
        <v>0.40940183870712599</v>
      </c>
      <c r="BG10" s="17">
        <v>0.373740897643137</v>
      </c>
    </row>
    <row r="11" spans="2:59" ht="28.8" x14ac:dyDescent="0.3">
      <c r="B11" s="18" t="s">
        <v>314</v>
      </c>
      <c r="C11" s="17">
        <v>3.9354570755227802E-2</v>
      </c>
      <c r="D11" s="17">
        <v>4.1756780381287502E-2</v>
      </c>
      <c r="E11" s="17">
        <v>3.71158576368417E-2</v>
      </c>
      <c r="F11" s="17"/>
      <c r="G11" s="17">
        <v>3.32303449822966E-2</v>
      </c>
      <c r="H11" s="17">
        <v>3.5124465931812801E-2</v>
      </c>
      <c r="I11" s="17">
        <v>3.7405821262616899E-2</v>
      </c>
      <c r="J11" s="17">
        <v>5.24274862530867E-2</v>
      </c>
      <c r="K11" s="17"/>
      <c r="L11" s="17">
        <v>3.61687649022535E-2</v>
      </c>
      <c r="M11" s="17">
        <v>4.2188838353678697E-2</v>
      </c>
      <c r="N11" s="17">
        <v>3.2927671839936903E-2</v>
      </c>
      <c r="O11" s="17">
        <v>4.5581279884508497E-2</v>
      </c>
      <c r="P11" s="17"/>
      <c r="Q11" s="17">
        <v>6.59887178949322E-2</v>
      </c>
      <c r="R11" s="17">
        <v>3.75290755775122E-2</v>
      </c>
      <c r="S11" s="17">
        <v>4.6318914272230803E-2</v>
      </c>
      <c r="T11" s="17">
        <v>2.72450547536787E-2</v>
      </c>
      <c r="U11" s="17">
        <v>1.6497884125652101E-2</v>
      </c>
      <c r="V11" s="17">
        <v>1.5772025578215099E-2</v>
      </c>
      <c r="W11" s="17">
        <v>5.7705588926240003E-2</v>
      </c>
      <c r="X11" s="17">
        <v>4.1230802083469298E-2</v>
      </c>
      <c r="Y11" s="17">
        <v>3.2940978748487303E-2</v>
      </c>
      <c r="Z11" s="17"/>
      <c r="AA11" s="17">
        <v>0</v>
      </c>
      <c r="AB11" s="17">
        <v>3.6114664266399102E-2</v>
      </c>
      <c r="AC11" s="17">
        <v>9.8849325229904306E-2</v>
      </c>
      <c r="AD11" s="17">
        <v>4.3213148272874799E-2</v>
      </c>
      <c r="AE11" s="17">
        <v>3.3109231000971899E-2</v>
      </c>
      <c r="AF11" s="17">
        <v>3.0089869677047298E-2</v>
      </c>
      <c r="AG11" s="17">
        <v>2.9384426495277199E-2</v>
      </c>
      <c r="AH11" s="17">
        <v>8.4050935747336394E-2</v>
      </c>
      <c r="AI11" s="17">
        <v>2.3064333127810598E-2</v>
      </c>
      <c r="AJ11" s="17">
        <v>4.8256888789759901E-2</v>
      </c>
      <c r="AK11" s="17">
        <v>3.7523234681221401E-2</v>
      </c>
      <c r="AL11" s="17">
        <v>8.3445016740364506E-3</v>
      </c>
      <c r="AM11" s="17">
        <v>1.9186500158990399E-2</v>
      </c>
      <c r="AN11" s="17">
        <v>3.6441694242474197E-2</v>
      </c>
      <c r="AO11" s="17">
        <v>1.8106932841487899E-2</v>
      </c>
      <c r="AP11" s="17">
        <v>3.06391853846169E-2</v>
      </c>
      <c r="AQ11" s="17"/>
      <c r="AR11" s="17">
        <v>3.61237692122909E-2</v>
      </c>
      <c r="AS11" s="17">
        <v>5.1076654838564398E-2</v>
      </c>
      <c r="AT11" s="17"/>
      <c r="AU11" s="17">
        <v>4.5837358971318298E-2</v>
      </c>
      <c r="AV11" s="17">
        <v>3.55480879760895E-2</v>
      </c>
      <c r="AW11" s="17"/>
      <c r="AX11" s="17">
        <v>4.8299924130760202E-2</v>
      </c>
      <c r="AY11" s="17">
        <v>3.7057938355646199E-2</v>
      </c>
      <c r="AZ11" s="17"/>
      <c r="BA11" s="17">
        <v>2.94843555663898E-2</v>
      </c>
      <c r="BB11" s="17">
        <v>4.4438582109754897E-2</v>
      </c>
      <c r="BC11" s="17">
        <v>4.8049871555922198E-2</v>
      </c>
      <c r="BD11" s="17"/>
      <c r="BE11" s="17">
        <v>3.8642848290315897E-2</v>
      </c>
      <c r="BF11" s="17">
        <v>3.7495646506452998E-2</v>
      </c>
      <c r="BG11" s="17">
        <v>4.9446301035737397E-2</v>
      </c>
    </row>
    <row r="12" spans="2:59" x14ac:dyDescent="0.3">
      <c r="B12" s="18" t="s">
        <v>83</v>
      </c>
      <c r="C12" s="19">
        <v>3.2703814566297798E-2</v>
      </c>
      <c r="D12" s="19">
        <v>3.9451762853263399E-2</v>
      </c>
      <c r="E12" s="19">
        <v>2.6103955668860999E-2</v>
      </c>
      <c r="F12" s="19"/>
      <c r="G12" s="19">
        <v>3.4524004933634299E-2</v>
      </c>
      <c r="H12" s="19">
        <v>2.2728885669017498E-2</v>
      </c>
      <c r="I12" s="19">
        <v>2.8718613511550799E-2</v>
      </c>
      <c r="J12" s="19">
        <v>4.6225225446442898E-2</v>
      </c>
      <c r="K12" s="19"/>
      <c r="L12" s="19">
        <v>2.2094657757781602E-2</v>
      </c>
      <c r="M12" s="19">
        <v>2.7742908647298E-2</v>
      </c>
      <c r="N12" s="19">
        <v>3.0522265097120901E-2</v>
      </c>
      <c r="O12" s="19">
        <v>5.1275077111808197E-2</v>
      </c>
      <c r="P12" s="19"/>
      <c r="Q12" s="19">
        <v>2.8908831003948299E-2</v>
      </c>
      <c r="R12" s="19">
        <v>3.1854063615676699E-2</v>
      </c>
      <c r="S12" s="19">
        <v>3.5275225693060998E-2</v>
      </c>
      <c r="T12" s="19">
        <v>2.6222833820896199E-2</v>
      </c>
      <c r="U12" s="19">
        <v>2.0031583941438599E-2</v>
      </c>
      <c r="V12" s="19">
        <v>5.3044795688594402E-2</v>
      </c>
      <c r="W12" s="19">
        <v>1.7260216820261499E-2</v>
      </c>
      <c r="X12" s="19">
        <v>2.0364795057960301E-2</v>
      </c>
      <c r="Y12" s="19">
        <v>5.16634320702372E-2</v>
      </c>
      <c r="Z12" s="19"/>
      <c r="AA12" s="19">
        <v>0.22032298773482101</v>
      </c>
      <c r="AB12" s="19">
        <v>5.5953966401076798E-2</v>
      </c>
      <c r="AC12" s="19">
        <v>3.1265327768998298E-2</v>
      </c>
      <c r="AD12" s="19">
        <v>4.9670727987395497E-2</v>
      </c>
      <c r="AE12" s="19">
        <v>5.1368940077046003E-2</v>
      </c>
      <c r="AF12" s="19">
        <v>3.6674789250958503E-2</v>
      </c>
      <c r="AG12" s="19">
        <v>4.13167867274392E-2</v>
      </c>
      <c r="AH12" s="19">
        <v>2.79734527305525E-2</v>
      </c>
      <c r="AI12" s="19">
        <v>3.6488028555477899E-2</v>
      </c>
      <c r="AJ12" s="19">
        <v>2.25113349350393E-2</v>
      </c>
      <c r="AK12" s="19">
        <v>2.0694910475114001E-2</v>
      </c>
      <c r="AL12" s="19">
        <v>8.4827446554342299E-3</v>
      </c>
      <c r="AM12" s="19">
        <v>5.15511637234079E-2</v>
      </c>
      <c r="AN12" s="19">
        <v>0</v>
      </c>
      <c r="AO12" s="19">
        <v>2.2895816424817399E-2</v>
      </c>
      <c r="AP12" s="19">
        <v>5.07508161685473E-3</v>
      </c>
      <c r="AQ12" s="19"/>
      <c r="AR12" s="19">
        <v>3.2447490308545698E-2</v>
      </c>
      <c r="AS12" s="19">
        <v>3.3633817372733597E-2</v>
      </c>
      <c r="AT12" s="19"/>
      <c r="AU12" s="19">
        <v>2.9560550792471201E-2</v>
      </c>
      <c r="AV12" s="19">
        <v>3.3842612125761097E-2</v>
      </c>
      <c r="AW12" s="19"/>
      <c r="AX12" s="19">
        <v>3.14339651784626E-2</v>
      </c>
      <c r="AY12" s="19">
        <v>3.3561315228305202E-2</v>
      </c>
      <c r="AZ12" s="19"/>
      <c r="BA12" s="19">
        <v>2.1306809160172201E-2</v>
      </c>
      <c r="BB12" s="19">
        <v>4.74876808853772E-2</v>
      </c>
      <c r="BC12" s="19">
        <v>2.8196946909648801E-2</v>
      </c>
      <c r="BD12" s="19"/>
      <c r="BE12" s="19">
        <v>2.7744331462354301E-2</v>
      </c>
      <c r="BF12" s="19">
        <v>3.9458058302403003E-2</v>
      </c>
      <c r="BG12" s="19">
        <v>4.7783276084352198E-2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319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312</v>
      </c>
      <c r="C9" s="17">
        <v>0.377350144651458</v>
      </c>
      <c r="D9" s="17">
        <v>0.37736022517443801</v>
      </c>
      <c r="E9" s="17">
        <v>0.377713043570019</v>
      </c>
      <c r="F9" s="17"/>
      <c r="G9" s="17">
        <v>0.38445345949614101</v>
      </c>
      <c r="H9" s="17">
        <v>0.37017467644999302</v>
      </c>
      <c r="I9" s="17">
        <v>0.40079866695866001</v>
      </c>
      <c r="J9" s="17">
        <v>0.35106027222309399</v>
      </c>
      <c r="K9" s="17"/>
      <c r="L9" s="17">
        <v>0.38110968165401998</v>
      </c>
      <c r="M9" s="17">
        <v>0.35430140130441101</v>
      </c>
      <c r="N9" s="17">
        <v>0.37687506477614902</v>
      </c>
      <c r="O9" s="17">
        <v>0.39839472993650499</v>
      </c>
      <c r="P9" s="17"/>
      <c r="Q9" s="17">
        <v>0.39023017310068597</v>
      </c>
      <c r="R9" s="17">
        <v>0.33628288078419499</v>
      </c>
      <c r="S9" s="17">
        <v>0.33919625861387798</v>
      </c>
      <c r="T9" s="17">
        <v>0.36469795289773199</v>
      </c>
      <c r="U9" s="17">
        <v>0.40837067416251699</v>
      </c>
      <c r="V9" s="17">
        <v>0.490373992964518</v>
      </c>
      <c r="W9" s="17">
        <v>0.357671800993066</v>
      </c>
      <c r="X9" s="17">
        <v>0.41643213542313001</v>
      </c>
      <c r="Y9" s="17">
        <v>0.34383586033774799</v>
      </c>
      <c r="Z9" s="17"/>
      <c r="AA9" s="17">
        <v>0.38015502099687098</v>
      </c>
      <c r="AB9" s="17">
        <v>0.433816376274751</v>
      </c>
      <c r="AC9" s="17">
        <v>0.35896828586761098</v>
      </c>
      <c r="AD9" s="17">
        <v>0.31337953925485901</v>
      </c>
      <c r="AE9" s="17">
        <v>0.39379378643591201</v>
      </c>
      <c r="AF9" s="17">
        <v>0.35805075779509099</v>
      </c>
      <c r="AG9" s="17">
        <v>0.32044397307056999</v>
      </c>
      <c r="AH9" s="17">
        <v>0.40104801598558798</v>
      </c>
      <c r="AI9" s="17">
        <v>0.389565964350639</v>
      </c>
      <c r="AJ9" s="17">
        <v>0.45456565847640701</v>
      </c>
      <c r="AK9" s="17">
        <v>0.36457156864986801</v>
      </c>
      <c r="AL9" s="17">
        <v>0.37057530148293299</v>
      </c>
      <c r="AM9" s="17">
        <v>0.41513918683307599</v>
      </c>
      <c r="AN9" s="17">
        <v>0.37006418275084102</v>
      </c>
      <c r="AO9" s="17">
        <v>0.45102396387517202</v>
      </c>
      <c r="AP9" s="17">
        <v>0.366829092683922</v>
      </c>
      <c r="AQ9" s="17"/>
      <c r="AR9" s="17">
        <v>0.37385000143772701</v>
      </c>
      <c r="AS9" s="17">
        <v>0.39004946168155302</v>
      </c>
      <c r="AT9" s="17"/>
      <c r="AU9" s="17">
        <v>0.40980052709375397</v>
      </c>
      <c r="AV9" s="17">
        <v>0.36387063872719699</v>
      </c>
      <c r="AW9" s="17"/>
      <c r="AX9" s="17">
        <v>0.42662434145636502</v>
      </c>
      <c r="AY9" s="17">
        <v>0.36442787236283403</v>
      </c>
      <c r="AZ9" s="17"/>
      <c r="BA9" s="17">
        <v>0.38067189657081002</v>
      </c>
      <c r="BB9" s="17">
        <v>0.36227691304092902</v>
      </c>
      <c r="BC9" s="17">
        <v>0.39623173709354098</v>
      </c>
      <c r="BD9" s="17"/>
      <c r="BE9" s="17">
        <v>0.38368993355840803</v>
      </c>
      <c r="BF9" s="17">
        <v>0.35928216024050902</v>
      </c>
      <c r="BG9" s="17">
        <v>0.38451793795393902</v>
      </c>
    </row>
    <row r="10" spans="2:59" ht="28.8" x14ac:dyDescent="0.3">
      <c r="B10" s="18" t="s">
        <v>313</v>
      </c>
      <c r="C10" s="17">
        <v>0.47551357294058899</v>
      </c>
      <c r="D10" s="17">
        <v>0.47787645970042603</v>
      </c>
      <c r="E10" s="17">
        <v>0.47301702560820902</v>
      </c>
      <c r="F10" s="17"/>
      <c r="G10" s="17">
        <v>0.48522396422463299</v>
      </c>
      <c r="H10" s="17">
        <v>0.49228210460899202</v>
      </c>
      <c r="I10" s="17">
        <v>0.467046101741034</v>
      </c>
      <c r="J10" s="17">
        <v>0.45737428715872103</v>
      </c>
      <c r="K10" s="17"/>
      <c r="L10" s="17">
        <v>0.50075539433566196</v>
      </c>
      <c r="M10" s="17">
        <v>0.51626188750937296</v>
      </c>
      <c r="N10" s="17">
        <v>0.47041362009786503</v>
      </c>
      <c r="O10" s="17">
        <v>0.40944512460178101</v>
      </c>
      <c r="P10" s="17"/>
      <c r="Q10" s="17">
        <v>0.499709672596304</v>
      </c>
      <c r="R10" s="17">
        <v>0.50674555078653105</v>
      </c>
      <c r="S10" s="17">
        <v>0.46008138971219498</v>
      </c>
      <c r="T10" s="17">
        <v>0.46899054317550298</v>
      </c>
      <c r="U10" s="17">
        <v>0.48017122240563298</v>
      </c>
      <c r="V10" s="17">
        <v>0.37891520927095701</v>
      </c>
      <c r="W10" s="17">
        <v>0.47699696028682298</v>
      </c>
      <c r="X10" s="17">
        <v>0.424798769978593</v>
      </c>
      <c r="Y10" s="17">
        <v>0.51422649616705196</v>
      </c>
      <c r="Z10" s="17"/>
      <c r="AA10" s="17">
        <v>0.39952199126830901</v>
      </c>
      <c r="AB10" s="17">
        <v>0.39535274724622399</v>
      </c>
      <c r="AC10" s="17">
        <v>0.45208122144151702</v>
      </c>
      <c r="AD10" s="17">
        <v>0.477282660864844</v>
      </c>
      <c r="AE10" s="17">
        <v>0.46141530359421101</v>
      </c>
      <c r="AF10" s="17">
        <v>0.46915397948285398</v>
      </c>
      <c r="AG10" s="17">
        <v>0.53695075574331397</v>
      </c>
      <c r="AH10" s="17">
        <v>0.37951916309804601</v>
      </c>
      <c r="AI10" s="17">
        <v>0.47678531145077802</v>
      </c>
      <c r="AJ10" s="17">
        <v>0.41323832438194502</v>
      </c>
      <c r="AK10" s="17">
        <v>0.51034618561587497</v>
      </c>
      <c r="AL10" s="17">
        <v>0.55571436560666299</v>
      </c>
      <c r="AM10" s="17">
        <v>0.42475454698318499</v>
      </c>
      <c r="AN10" s="17">
        <v>0.492069148640358</v>
      </c>
      <c r="AO10" s="17">
        <v>0.498706463863414</v>
      </c>
      <c r="AP10" s="17">
        <v>0.53274915301954595</v>
      </c>
      <c r="AQ10" s="17"/>
      <c r="AR10" s="17">
        <v>0.47542142169615398</v>
      </c>
      <c r="AS10" s="17">
        <v>0.47584791865055998</v>
      </c>
      <c r="AT10" s="17"/>
      <c r="AU10" s="17">
        <v>0.44881818763213099</v>
      </c>
      <c r="AV10" s="17">
        <v>0.48662591414329098</v>
      </c>
      <c r="AW10" s="17"/>
      <c r="AX10" s="17">
        <v>0.434765414188858</v>
      </c>
      <c r="AY10" s="17">
        <v>0.484714270659444</v>
      </c>
      <c r="AZ10" s="17"/>
      <c r="BA10" s="17">
        <v>0.51103243078457505</v>
      </c>
      <c r="BB10" s="17">
        <v>0.457641721530271</v>
      </c>
      <c r="BC10" s="17">
        <v>0.44353170315176699</v>
      </c>
      <c r="BD10" s="17"/>
      <c r="BE10" s="17">
        <v>0.48020257942920302</v>
      </c>
      <c r="BF10" s="17">
        <v>0.48171349582350798</v>
      </c>
      <c r="BG10" s="17">
        <v>0.425977375109789</v>
      </c>
    </row>
    <row r="11" spans="2:59" ht="28.8" x14ac:dyDescent="0.3">
      <c r="B11" s="18" t="s">
        <v>314</v>
      </c>
      <c r="C11" s="17">
        <v>9.7075511522402805E-2</v>
      </c>
      <c r="D11" s="17">
        <v>9.1821586780545195E-2</v>
      </c>
      <c r="E11" s="17">
        <v>0.10270397385435701</v>
      </c>
      <c r="F11" s="17"/>
      <c r="G11" s="17">
        <v>8.0347722929818302E-2</v>
      </c>
      <c r="H11" s="17">
        <v>0.101457591144995</v>
      </c>
      <c r="I11" s="17">
        <v>9.1485584271077294E-2</v>
      </c>
      <c r="J11" s="17">
        <v>0.115768412082617</v>
      </c>
      <c r="K11" s="17"/>
      <c r="L11" s="17">
        <v>9.4011613840138605E-2</v>
      </c>
      <c r="M11" s="17">
        <v>9.7570370211356297E-2</v>
      </c>
      <c r="N11" s="17">
        <v>8.37221028575557E-2</v>
      </c>
      <c r="O11" s="17">
        <v>0.11180988055285999</v>
      </c>
      <c r="P11" s="17"/>
      <c r="Q11" s="17">
        <v>6.7602941337956607E-2</v>
      </c>
      <c r="R11" s="17">
        <v>9.9316903084747804E-2</v>
      </c>
      <c r="S11" s="17">
        <v>0.13699630421471501</v>
      </c>
      <c r="T11" s="17">
        <v>0.113998056165734</v>
      </c>
      <c r="U11" s="17">
        <v>8.3322165413995702E-2</v>
      </c>
      <c r="V11" s="17">
        <v>8.1027398744564896E-2</v>
      </c>
      <c r="W11" s="17">
        <v>0.11827325728350099</v>
      </c>
      <c r="X11" s="17">
        <v>0.127423383407334</v>
      </c>
      <c r="Y11" s="17">
        <v>7.9335557552660502E-2</v>
      </c>
      <c r="Z11" s="17"/>
      <c r="AA11" s="17">
        <v>0</v>
      </c>
      <c r="AB11" s="17">
        <v>0.11487691007794799</v>
      </c>
      <c r="AC11" s="17">
        <v>5.0532763666537098E-2</v>
      </c>
      <c r="AD11" s="17">
        <v>0.139717481436964</v>
      </c>
      <c r="AE11" s="17">
        <v>7.7276411727675506E-2</v>
      </c>
      <c r="AF11" s="17">
        <v>0.11226944848902801</v>
      </c>
      <c r="AG11" s="17">
        <v>8.3517689969522996E-2</v>
      </c>
      <c r="AH11" s="17">
        <v>0.13736042942743401</v>
      </c>
      <c r="AI11" s="17">
        <v>9.1568862969355097E-2</v>
      </c>
      <c r="AJ11" s="17">
        <v>0.110942096078263</v>
      </c>
      <c r="AK11" s="17">
        <v>9.7924322580819206E-2</v>
      </c>
      <c r="AL11" s="17">
        <v>6.5227588254970006E-2</v>
      </c>
      <c r="AM11" s="17">
        <v>9.8119306702870404E-2</v>
      </c>
      <c r="AN11" s="17">
        <v>0.11549148085864699</v>
      </c>
      <c r="AO11" s="17">
        <v>4.7497868657629401E-2</v>
      </c>
      <c r="AP11" s="17">
        <v>8.2326960573850805E-2</v>
      </c>
      <c r="AQ11" s="17"/>
      <c r="AR11" s="17">
        <v>9.98916325934366E-2</v>
      </c>
      <c r="AS11" s="17">
        <v>8.6857982669328995E-2</v>
      </c>
      <c r="AT11" s="17"/>
      <c r="AU11" s="17">
        <v>8.7578229842760202E-2</v>
      </c>
      <c r="AV11" s="17">
        <v>0.103556229519624</v>
      </c>
      <c r="AW11" s="17"/>
      <c r="AX11" s="17">
        <v>7.7811042629789606E-2</v>
      </c>
      <c r="AY11" s="17">
        <v>0.10337469644639</v>
      </c>
      <c r="AZ11" s="17"/>
      <c r="BA11" s="17">
        <v>8.1346850590132899E-2</v>
      </c>
      <c r="BB11" s="17">
        <v>0.121309287690878</v>
      </c>
      <c r="BC11" s="17">
        <v>8.4603293537422006E-2</v>
      </c>
      <c r="BD11" s="17"/>
      <c r="BE11" s="17">
        <v>9.9689021531425406E-2</v>
      </c>
      <c r="BF11" s="17">
        <v>8.9667880648377399E-2</v>
      </c>
      <c r="BG11" s="17">
        <v>9.9916266193183001E-2</v>
      </c>
    </row>
    <row r="12" spans="2:59" x14ac:dyDescent="0.3">
      <c r="B12" s="18" t="s">
        <v>83</v>
      </c>
      <c r="C12" s="19">
        <v>5.0060770885550603E-2</v>
      </c>
      <c r="D12" s="19">
        <v>5.2941728344590801E-2</v>
      </c>
      <c r="E12" s="19">
        <v>4.6565956967415501E-2</v>
      </c>
      <c r="F12" s="19"/>
      <c r="G12" s="19">
        <v>4.9974853349407503E-2</v>
      </c>
      <c r="H12" s="19">
        <v>3.6085627796019301E-2</v>
      </c>
      <c r="I12" s="19">
        <v>4.0669647029228498E-2</v>
      </c>
      <c r="J12" s="19">
        <v>7.5797028535567801E-2</v>
      </c>
      <c r="K12" s="19"/>
      <c r="L12" s="19">
        <v>2.4123310170179199E-2</v>
      </c>
      <c r="M12" s="19">
        <v>3.1866340974860602E-2</v>
      </c>
      <c r="N12" s="19">
        <v>6.8989212268430494E-2</v>
      </c>
      <c r="O12" s="19">
        <v>8.0350264908854094E-2</v>
      </c>
      <c r="P12" s="19"/>
      <c r="Q12" s="19">
        <v>4.2457212965053497E-2</v>
      </c>
      <c r="R12" s="19">
        <v>5.76546653445267E-2</v>
      </c>
      <c r="S12" s="19">
        <v>6.3726047459212301E-2</v>
      </c>
      <c r="T12" s="19">
        <v>5.2313447761031202E-2</v>
      </c>
      <c r="U12" s="19">
        <v>2.8135938017855099E-2</v>
      </c>
      <c r="V12" s="19">
        <v>4.96833990199608E-2</v>
      </c>
      <c r="W12" s="19">
        <v>4.7057981436610698E-2</v>
      </c>
      <c r="X12" s="19">
        <v>3.1345711190943003E-2</v>
      </c>
      <c r="Y12" s="19">
        <v>6.2602085942539507E-2</v>
      </c>
      <c r="Z12" s="19"/>
      <c r="AA12" s="19">
        <v>0.22032298773482101</v>
      </c>
      <c r="AB12" s="19">
        <v>5.5953966401076798E-2</v>
      </c>
      <c r="AC12" s="19">
        <v>0.138417729024335</v>
      </c>
      <c r="AD12" s="19">
        <v>6.9620318443332496E-2</v>
      </c>
      <c r="AE12" s="19">
        <v>6.7514498242202195E-2</v>
      </c>
      <c r="AF12" s="19">
        <v>6.0525814233026998E-2</v>
      </c>
      <c r="AG12" s="19">
        <v>5.9087581216593299E-2</v>
      </c>
      <c r="AH12" s="19">
        <v>8.2072391488930793E-2</v>
      </c>
      <c r="AI12" s="19">
        <v>4.20798612292278E-2</v>
      </c>
      <c r="AJ12" s="19">
        <v>2.12539210633855E-2</v>
      </c>
      <c r="AK12" s="19">
        <v>2.7157923153437499E-2</v>
      </c>
      <c r="AL12" s="19">
        <v>8.4827446554342299E-3</v>
      </c>
      <c r="AM12" s="19">
        <v>6.1986959480867701E-2</v>
      </c>
      <c r="AN12" s="19">
        <v>2.2375187750154301E-2</v>
      </c>
      <c r="AO12" s="19">
        <v>2.7717036037845501E-3</v>
      </c>
      <c r="AP12" s="19">
        <v>1.80947937226811E-2</v>
      </c>
      <c r="AQ12" s="19"/>
      <c r="AR12" s="19">
        <v>5.0836944272682698E-2</v>
      </c>
      <c r="AS12" s="19">
        <v>4.7244636998558902E-2</v>
      </c>
      <c r="AT12" s="19"/>
      <c r="AU12" s="19">
        <v>5.3803055431354399E-2</v>
      </c>
      <c r="AV12" s="19">
        <v>4.5947217609887299E-2</v>
      </c>
      <c r="AW12" s="19"/>
      <c r="AX12" s="19">
        <v>6.0799201724987199E-2</v>
      </c>
      <c r="AY12" s="19">
        <v>4.7483160531331697E-2</v>
      </c>
      <c r="AZ12" s="19"/>
      <c r="BA12" s="19">
        <v>2.6948822054482201E-2</v>
      </c>
      <c r="BB12" s="19">
        <v>5.8772077737923097E-2</v>
      </c>
      <c r="BC12" s="19">
        <v>7.5633266217269998E-2</v>
      </c>
      <c r="BD12" s="19"/>
      <c r="BE12" s="19">
        <v>3.6418465480963599E-2</v>
      </c>
      <c r="BF12" s="19">
        <v>6.9336463287605996E-2</v>
      </c>
      <c r="BG12" s="19">
        <v>8.95884207430898E-2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320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312</v>
      </c>
      <c r="C9" s="17">
        <v>0.29168563468290998</v>
      </c>
      <c r="D9" s="17">
        <v>0.28858792025270602</v>
      </c>
      <c r="E9" s="17">
        <v>0.29594137365934198</v>
      </c>
      <c r="F9" s="17"/>
      <c r="G9" s="17">
        <v>0.27740820559109802</v>
      </c>
      <c r="H9" s="17">
        <v>0.28354433981477301</v>
      </c>
      <c r="I9" s="17">
        <v>0.312226683241769</v>
      </c>
      <c r="J9" s="17">
        <v>0.29446290443645901</v>
      </c>
      <c r="K9" s="17"/>
      <c r="L9" s="17">
        <v>0.30202119575647202</v>
      </c>
      <c r="M9" s="17">
        <v>0.246578812073737</v>
      </c>
      <c r="N9" s="17">
        <v>0.27994155795258702</v>
      </c>
      <c r="O9" s="17">
        <v>0.33828294050598001</v>
      </c>
      <c r="P9" s="17"/>
      <c r="Q9" s="17">
        <v>0.26275250575028403</v>
      </c>
      <c r="R9" s="17">
        <v>0.24559176143279801</v>
      </c>
      <c r="S9" s="17">
        <v>0.32461272273873398</v>
      </c>
      <c r="T9" s="17">
        <v>0.29279447636598999</v>
      </c>
      <c r="U9" s="17">
        <v>0.346593781063329</v>
      </c>
      <c r="V9" s="17">
        <v>0.38074778195658698</v>
      </c>
      <c r="W9" s="17">
        <v>0.28131897766728398</v>
      </c>
      <c r="X9" s="17">
        <v>0.38066169750615803</v>
      </c>
      <c r="Y9" s="17">
        <v>0.224875932426265</v>
      </c>
      <c r="Z9" s="17"/>
      <c r="AA9" s="17">
        <v>0.44283569170272902</v>
      </c>
      <c r="AB9" s="17">
        <v>0.321134141256952</v>
      </c>
      <c r="AC9" s="17">
        <v>0.31655278102936701</v>
      </c>
      <c r="AD9" s="17">
        <v>0.26672670649821001</v>
      </c>
      <c r="AE9" s="17">
        <v>0.25937666167427897</v>
      </c>
      <c r="AF9" s="17">
        <v>0.36856695647251903</v>
      </c>
      <c r="AG9" s="17">
        <v>0.27540440234228403</v>
      </c>
      <c r="AH9" s="17">
        <v>0.38643866838702501</v>
      </c>
      <c r="AI9" s="17">
        <v>0.26583896122879203</v>
      </c>
      <c r="AJ9" s="17">
        <v>0.30385728360284497</v>
      </c>
      <c r="AK9" s="17">
        <v>0.237925600581403</v>
      </c>
      <c r="AL9" s="17">
        <v>0.25188660030182802</v>
      </c>
      <c r="AM9" s="17">
        <v>0.326434837855553</v>
      </c>
      <c r="AN9" s="17">
        <v>0.28346474321475901</v>
      </c>
      <c r="AO9" s="17">
        <v>0.31627498488801598</v>
      </c>
      <c r="AP9" s="17">
        <v>0.277955324986569</v>
      </c>
      <c r="AQ9" s="17"/>
      <c r="AR9" s="17">
        <v>0.28383101229519198</v>
      </c>
      <c r="AS9" s="17">
        <v>0.32018399425345301</v>
      </c>
      <c r="AT9" s="17"/>
      <c r="AU9" s="17">
        <v>0.314902675179906</v>
      </c>
      <c r="AV9" s="17">
        <v>0.28077719856102701</v>
      </c>
      <c r="AW9" s="17"/>
      <c r="AX9" s="17">
        <v>0.35622916182744302</v>
      </c>
      <c r="AY9" s="17">
        <v>0.27489131834402702</v>
      </c>
      <c r="AZ9" s="17"/>
      <c r="BA9" s="17">
        <v>0.30005588425400198</v>
      </c>
      <c r="BB9" s="17">
        <v>0.26170525296267699</v>
      </c>
      <c r="BC9" s="17">
        <v>0.326204976658371</v>
      </c>
      <c r="BD9" s="17"/>
      <c r="BE9" s="17">
        <v>0.30075409555740801</v>
      </c>
      <c r="BF9" s="17">
        <v>0.268046258930765</v>
      </c>
      <c r="BG9" s="17">
        <v>0.29575725948661402</v>
      </c>
    </row>
    <row r="10" spans="2:59" ht="28.8" x14ac:dyDescent="0.3">
      <c r="B10" s="18" t="s">
        <v>313</v>
      </c>
      <c r="C10" s="17">
        <v>0.58078842333422098</v>
      </c>
      <c r="D10" s="17">
        <v>0.58776769048187805</v>
      </c>
      <c r="E10" s="17">
        <v>0.57215134033853798</v>
      </c>
      <c r="F10" s="17"/>
      <c r="G10" s="17">
        <v>0.58934854980881601</v>
      </c>
      <c r="H10" s="17">
        <v>0.593748419099141</v>
      </c>
      <c r="I10" s="17">
        <v>0.57695852771468903</v>
      </c>
      <c r="J10" s="17">
        <v>0.55948627989286104</v>
      </c>
      <c r="K10" s="17"/>
      <c r="L10" s="17">
        <v>0.60876354282629497</v>
      </c>
      <c r="M10" s="17">
        <v>0.63289801196326501</v>
      </c>
      <c r="N10" s="17">
        <v>0.57840708084293802</v>
      </c>
      <c r="O10" s="17">
        <v>0.49779864976381699</v>
      </c>
      <c r="P10" s="17"/>
      <c r="Q10" s="17">
        <v>0.60538846440795102</v>
      </c>
      <c r="R10" s="17">
        <v>0.61851294999259798</v>
      </c>
      <c r="S10" s="17">
        <v>0.55627551583745505</v>
      </c>
      <c r="T10" s="17">
        <v>0.57146331405322304</v>
      </c>
      <c r="U10" s="17">
        <v>0.54319422504814796</v>
      </c>
      <c r="V10" s="17">
        <v>0.51002127926696506</v>
      </c>
      <c r="W10" s="17">
        <v>0.57942998660452705</v>
      </c>
      <c r="X10" s="17">
        <v>0.495631785876474</v>
      </c>
      <c r="Y10" s="17">
        <v>0.645185380179782</v>
      </c>
      <c r="Z10" s="17"/>
      <c r="AA10" s="17">
        <v>0.29357227719275703</v>
      </c>
      <c r="AB10" s="17">
        <v>0.56450447439735796</v>
      </c>
      <c r="AC10" s="17">
        <v>0.48355772287794702</v>
      </c>
      <c r="AD10" s="17">
        <v>0.49175872690691802</v>
      </c>
      <c r="AE10" s="17">
        <v>0.63744424443049097</v>
      </c>
      <c r="AF10" s="17">
        <v>0.51635767513119402</v>
      </c>
      <c r="AG10" s="17">
        <v>0.59195487122733703</v>
      </c>
      <c r="AH10" s="17">
        <v>0.44937875748600697</v>
      </c>
      <c r="AI10" s="17">
        <v>0.60606745204688295</v>
      </c>
      <c r="AJ10" s="17">
        <v>0.56791538727427404</v>
      </c>
      <c r="AK10" s="17">
        <v>0.64959186860547602</v>
      </c>
      <c r="AL10" s="17">
        <v>0.67034346066949402</v>
      </c>
      <c r="AM10" s="17">
        <v>0.50551327634389798</v>
      </c>
      <c r="AN10" s="17">
        <v>0.64976477521373499</v>
      </c>
      <c r="AO10" s="17">
        <v>0.61584894456223604</v>
      </c>
      <c r="AP10" s="17">
        <v>0.66303109722606102</v>
      </c>
      <c r="AQ10" s="17"/>
      <c r="AR10" s="17">
        <v>0.58438510170795899</v>
      </c>
      <c r="AS10" s="17">
        <v>0.56773885474965802</v>
      </c>
      <c r="AT10" s="17"/>
      <c r="AU10" s="17">
        <v>0.54479570922977805</v>
      </c>
      <c r="AV10" s="17">
        <v>0.59735422318661202</v>
      </c>
      <c r="AW10" s="17"/>
      <c r="AX10" s="17">
        <v>0.51072764959629202</v>
      </c>
      <c r="AY10" s="17">
        <v>0.597787369791971</v>
      </c>
      <c r="AZ10" s="17"/>
      <c r="BA10" s="17">
        <v>0.61682631250581899</v>
      </c>
      <c r="BB10" s="17">
        <v>0.56323337675454699</v>
      </c>
      <c r="BC10" s="17">
        <v>0.54739593890874705</v>
      </c>
      <c r="BD10" s="17"/>
      <c r="BE10" s="17">
        <v>0.58308320741406705</v>
      </c>
      <c r="BF10" s="17">
        <v>0.59487515504914601</v>
      </c>
      <c r="BG10" s="17">
        <v>0.52556441559842504</v>
      </c>
    </row>
    <row r="11" spans="2:59" ht="28.8" x14ac:dyDescent="0.3">
      <c r="B11" s="18" t="s">
        <v>314</v>
      </c>
      <c r="C11" s="17">
        <v>7.7780644055607806E-2</v>
      </c>
      <c r="D11" s="17">
        <v>7.3532824628905605E-2</v>
      </c>
      <c r="E11" s="17">
        <v>8.2328459252546393E-2</v>
      </c>
      <c r="F11" s="17"/>
      <c r="G11" s="17">
        <v>8.0311947335549805E-2</v>
      </c>
      <c r="H11" s="17">
        <v>8.4383031904666894E-2</v>
      </c>
      <c r="I11" s="17">
        <v>7.4732382319562293E-2</v>
      </c>
      <c r="J11" s="17">
        <v>7.1962114839351901E-2</v>
      </c>
      <c r="K11" s="17"/>
      <c r="L11" s="17">
        <v>7.1715902670008394E-2</v>
      </c>
      <c r="M11" s="17">
        <v>8.0229689042291594E-2</v>
      </c>
      <c r="N11" s="17">
        <v>6.9587688969903999E-2</v>
      </c>
      <c r="O11" s="17">
        <v>8.9141688336636604E-2</v>
      </c>
      <c r="P11" s="17"/>
      <c r="Q11" s="17">
        <v>8.1646942928575494E-2</v>
      </c>
      <c r="R11" s="17">
        <v>9.4363418938466503E-2</v>
      </c>
      <c r="S11" s="17">
        <v>3.8922923412462902E-2</v>
      </c>
      <c r="T11" s="17">
        <v>7.8408728683857398E-2</v>
      </c>
      <c r="U11" s="17">
        <v>8.4732100737453103E-2</v>
      </c>
      <c r="V11" s="17">
        <v>6.1540280739415802E-2</v>
      </c>
      <c r="W11" s="17">
        <v>9.1321111493446003E-2</v>
      </c>
      <c r="X11" s="17">
        <v>9.6857779952384704E-2</v>
      </c>
      <c r="Y11" s="17">
        <v>7.1913410113357501E-2</v>
      </c>
      <c r="Z11" s="17"/>
      <c r="AA11" s="17">
        <v>4.32690433696932E-2</v>
      </c>
      <c r="AB11" s="17">
        <v>5.8407417944613002E-2</v>
      </c>
      <c r="AC11" s="17">
        <v>8.8070205834532206E-2</v>
      </c>
      <c r="AD11" s="17">
        <v>0.18979959302239299</v>
      </c>
      <c r="AE11" s="17">
        <v>4.8035263112278098E-2</v>
      </c>
      <c r="AF11" s="17">
        <v>6.6830223293969093E-2</v>
      </c>
      <c r="AG11" s="17">
        <v>8.4703544038001802E-2</v>
      </c>
      <c r="AH11" s="17">
        <v>9.4263070631990201E-2</v>
      </c>
      <c r="AI11" s="17">
        <v>7.8888782125032295E-2</v>
      </c>
      <c r="AJ11" s="17">
        <v>6.9494474875571199E-2</v>
      </c>
      <c r="AK11" s="17">
        <v>6.9439386132974595E-2</v>
      </c>
      <c r="AL11" s="17">
        <v>6.9287194373244002E-2</v>
      </c>
      <c r="AM11" s="17">
        <v>9.9056064396827806E-2</v>
      </c>
      <c r="AN11" s="17">
        <v>6.2206760614835301E-2</v>
      </c>
      <c r="AO11" s="17">
        <v>4.4980254124930702E-2</v>
      </c>
      <c r="AP11" s="17">
        <v>4.9822436826262799E-2</v>
      </c>
      <c r="AQ11" s="17"/>
      <c r="AR11" s="17">
        <v>7.9134342976859895E-2</v>
      </c>
      <c r="AS11" s="17">
        <v>7.2869115951032598E-2</v>
      </c>
      <c r="AT11" s="17"/>
      <c r="AU11" s="17">
        <v>9.3098223502013994E-2</v>
      </c>
      <c r="AV11" s="17">
        <v>7.1699355279261703E-2</v>
      </c>
      <c r="AW11" s="17"/>
      <c r="AX11" s="17">
        <v>8.7592345867575097E-2</v>
      </c>
      <c r="AY11" s="17">
        <v>7.6711436288755805E-2</v>
      </c>
      <c r="AZ11" s="17"/>
      <c r="BA11" s="17">
        <v>5.5296113080885598E-2</v>
      </c>
      <c r="BB11" s="17">
        <v>0.104395169923228</v>
      </c>
      <c r="BC11" s="17">
        <v>7.3053904287990495E-2</v>
      </c>
      <c r="BD11" s="17"/>
      <c r="BE11" s="17">
        <v>7.5900031938604395E-2</v>
      </c>
      <c r="BF11" s="17">
        <v>7.24108273116046E-2</v>
      </c>
      <c r="BG11" s="17">
        <v>0.10572997555076399</v>
      </c>
    </row>
    <row r="12" spans="2:59" x14ac:dyDescent="0.3">
      <c r="B12" s="18" t="s">
        <v>83</v>
      </c>
      <c r="C12" s="19">
        <v>4.9745297927261199E-2</v>
      </c>
      <c r="D12" s="19">
        <v>5.0111564636510203E-2</v>
      </c>
      <c r="E12" s="19">
        <v>4.9578826749573701E-2</v>
      </c>
      <c r="F12" s="19"/>
      <c r="G12" s="19">
        <v>5.2931297264536402E-2</v>
      </c>
      <c r="H12" s="19">
        <v>3.8324209181419301E-2</v>
      </c>
      <c r="I12" s="19">
        <v>3.6082406723979797E-2</v>
      </c>
      <c r="J12" s="19">
        <v>7.4088700831327695E-2</v>
      </c>
      <c r="K12" s="19"/>
      <c r="L12" s="19">
        <v>1.7499358747224299E-2</v>
      </c>
      <c r="M12" s="19">
        <v>4.0293486920706702E-2</v>
      </c>
      <c r="N12" s="19">
        <v>7.2063672234571094E-2</v>
      </c>
      <c r="O12" s="19">
        <v>7.47767213935666E-2</v>
      </c>
      <c r="P12" s="19"/>
      <c r="Q12" s="19">
        <v>5.0212086913189603E-2</v>
      </c>
      <c r="R12" s="19">
        <v>4.1531869636137399E-2</v>
      </c>
      <c r="S12" s="19">
        <v>8.0188838011348296E-2</v>
      </c>
      <c r="T12" s="19">
        <v>5.7333480896930002E-2</v>
      </c>
      <c r="U12" s="19">
        <v>2.5479893151070399E-2</v>
      </c>
      <c r="V12" s="19">
        <v>4.76906580370315E-2</v>
      </c>
      <c r="W12" s="19">
        <v>4.7929924234743099E-2</v>
      </c>
      <c r="X12" s="19">
        <v>2.6848736664983299E-2</v>
      </c>
      <c r="Y12" s="19">
        <v>5.8025277280596199E-2</v>
      </c>
      <c r="Z12" s="19"/>
      <c r="AA12" s="19">
        <v>0.22032298773482101</v>
      </c>
      <c r="AB12" s="19">
        <v>5.5953966401076798E-2</v>
      </c>
      <c r="AC12" s="19">
        <v>0.111819290258153</v>
      </c>
      <c r="AD12" s="19">
        <v>5.1714973572478902E-2</v>
      </c>
      <c r="AE12" s="19">
        <v>5.5143830782952298E-2</v>
      </c>
      <c r="AF12" s="19">
        <v>4.8245145102318303E-2</v>
      </c>
      <c r="AG12" s="19">
        <v>4.7937182392377202E-2</v>
      </c>
      <c r="AH12" s="19">
        <v>6.9919503494977997E-2</v>
      </c>
      <c r="AI12" s="19">
        <v>4.9204804599293502E-2</v>
      </c>
      <c r="AJ12" s="19">
        <v>5.8732854247310097E-2</v>
      </c>
      <c r="AK12" s="19">
        <v>4.3043144680146903E-2</v>
      </c>
      <c r="AL12" s="19">
        <v>8.4827446554342299E-3</v>
      </c>
      <c r="AM12" s="19">
        <v>6.8995821403721194E-2</v>
      </c>
      <c r="AN12" s="19">
        <v>4.5637209566712104E-3</v>
      </c>
      <c r="AO12" s="19">
        <v>2.2895816424817399E-2</v>
      </c>
      <c r="AP12" s="19">
        <v>9.1911409611074892E-3</v>
      </c>
      <c r="AQ12" s="19"/>
      <c r="AR12" s="19">
        <v>5.2649543019989101E-2</v>
      </c>
      <c r="AS12" s="19">
        <v>3.9208035045856897E-2</v>
      </c>
      <c r="AT12" s="19"/>
      <c r="AU12" s="19">
        <v>4.7203392088301599E-2</v>
      </c>
      <c r="AV12" s="19">
        <v>5.0169222973099503E-2</v>
      </c>
      <c r="AW12" s="19"/>
      <c r="AX12" s="19">
        <v>4.5450842708690098E-2</v>
      </c>
      <c r="AY12" s="19">
        <v>5.0609875575245399E-2</v>
      </c>
      <c r="AZ12" s="19"/>
      <c r="BA12" s="19">
        <v>2.7821690159293901E-2</v>
      </c>
      <c r="BB12" s="19">
        <v>7.0666200359548403E-2</v>
      </c>
      <c r="BC12" s="19">
        <v>5.3345180144891001E-2</v>
      </c>
      <c r="BD12" s="19"/>
      <c r="BE12" s="19">
        <v>4.0262665089920699E-2</v>
      </c>
      <c r="BF12" s="19">
        <v>6.4667758708484999E-2</v>
      </c>
      <c r="BG12" s="19">
        <v>7.2948349364197099E-2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321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312</v>
      </c>
      <c r="C9" s="17">
        <v>0.479008934036662</v>
      </c>
      <c r="D9" s="17">
        <v>0.46365272309330302</v>
      </c>
      <c r="E9" s="17">
        <v>0.49510497067029802</v>
      </c>
      <c r="F9" s="17"/>
      <c r="G9" s="17">
        <v>0.49423947984396199</v>
      </c>
      <c r="H9" s="17">
        <v>0.481077598015478</v>
      </c>
      <c r="I9" s="17">
        <v>0.46708637240541401</v>
      </c>
      <c r="J9" s="17">
        <v>0.47325173895387901</v>
      </c>
      <c r="K9" s="17"/>
      <c r="L9" s="17">
        <v>0.50147492058429699</v>
      </c>
      <c r="M9" s="17">
        <v>0.46517887920663897</v>
      </c>
      <c r="N9" s="17">
        <v>0.46158249015943598</v>
      </c>
      <c r="O9" s="17">
        <v>0.483439485931907</v>
      </c>
      <c r="P9" s="17"/>
      <c r="Q9" s="17">
        <v>0.46326161292784601</v>
      </c>
      <c r="R9" s="17">
        <v>0.469045508390801</v>
      </c>
      <c r="S9" s="17">
        <v>0.44833467822366802</v>
      </c>
      <c r="T9" s="17">
        <v>0.46210579160423998</v>
      </c>
      <c r="U9" s="17">
        <v>0.50131805405949703</v>
      </c>
      <c r="V9" s="17">
        <v>0.58826265407851097</v>
      </c>
      <c r="W9" s="17">
        <v>0.48443351002163199</v>
      </c>
      <c r="X9" s="17">
        <v>0.53673955346496405</v>
      </c>
      <c r="Y9" s="17">
        <v>0.42262553292017702</v>
      </c>
      <c r="Z9" s="17"/>
      <c r="AA9" s="17">
        <v>0.77967701226517905</v>
      </c>
      <c r="AB9" s="17">
        <v>0.52451348853297997</v>
      </c>
      <c r="AC9" s="17">
        <v>0.47968628104803601</v>
      </c>
      <c r="AD9" s="17">
        <v>0.45590083620543098</v>
      </c>
      <c r="AE9" s="17">
        <v>0.50688190194986404</v>
      </c>
      <c r="AF9" s="17">
        <v>0.43686314540328902</v>
      </c>
      <c r="AG9" s="17">
        <v>0.35719188415041098</v>
      </c>
      <c r="AH9" s="17">
        <v>0.49949647137638697</v>
      </c>
      <c r="AI9" s="17">
        <v>0.51249269923111995</v>
      </c>
      <c r="AJ9" s="17">
        <v>0.48322470729712202</v>
      </c>
      <c r="AK9" s="17">
        <v>0.49181936165215601</v>
      </c>
      <c r="AL9" s="17">
        <v>0.45291833495918299</v>
      </c>
      <c r="AM9" s="17">
        <v>0.536944408471829</v>
      </c>
      <c r="AN9" s="17">
        <v>0.49550404606579801</v>
      </c>
      <c r="AO9" s="17">
        <v>0.52507270258897998</v>
      </c>
      <c r="AP9" s="17">
        <v>0.51028882167240897</v>
      </c>
      <c r="AQ9" s="17"/>
      <c r="AR9" s="17">
        <v>0.47303277847431402</v>
      </c>
      <c r="AS9" s="17">
        <v>0.50069178798666203</v>
      </c>
      <c r="AT9" s="17"/>
      <c r="AU9" s="17">
        <v>0.49503356166405099</v>
      </c>
      <c r="AV9" s="17">
        <v>0.47053034477024303</v>
      </c>
      <c r="AW9" s="17"/>
      <c r="AX9" s="17">
        <v>0.50868714604647902</v>
      </c>
      <c r="AY9" s="17">
        <v>0.47020441899343002</v>
      </c>
      <c r="AZ9" s="17"/>
      <c r="BA9" s="17">
        <v>0.48520615788254701</v>
      </c>
      <c r="BB9" s="17">
        <v>0.47016356033911599</v>
      </c>
      <c r="BC9" s="17">
        <v>0.48277585989228999</v>
      </c>
      <c r="BD9" s="17"/>
      <c r="BE9" s="17">
        <v>0.47502133045448802</v>
      </c>
      <c r="BF9" s="17">
        <v>0.48845837533691699</v>
      </c>
      <c r="BG9" s="17">
        <v>0.47986835706706399</v>
      </c>
    </row>
    <row r="10" spans="2:59" ht="28.8" x14ac:dyDescent="0.3">
      <c r="B10" s="18" t="s">
        <v>313</v>
      </c>
      <c r="C10" s="17">
        <v>0.41847831614089598</v>
      </c>
      <c r="D10" s="17">
        <v>0.43059885856574098</v>
      </c>
      <c r="E10" s="17">
        <v>0.40519983714143598</v>
      </c>
      <c r="F10" s="17"/>
      <c r="G10" s="17">
        <v>0.410232784656687</v>
      </c>
      <c r="H10" s="17">
        <v>0.42982696826365802</v>
      </c>
      <c r="I10" s="17">
        <v>0.44372626533475501</v>
      </c>
      <c r="J10" s="17">
        <v>0.387584889291269</v>
      </c>
      <c r="K10" s="17"/>
      <c r="L10" s="17">
        <v>0.41365696615894199</v>
      </c>
      <c r="M10" s="17">
        <v>0.44164891992152699</v>
      </c>
      <c r="N10" s="17">
        <v>0.42668592241353698</v>
      </c>
      <c r="O10" s="17">
        <v>0.39323890780950299</v>
      </c>
      <c r="P10" s="17"/>
      <c r="Q10" s="17">
        <v>0.43580214401726902</v>
      </c>
      <c r="R10" s="17">
        <v>0.441051989125399</v>
      </c>
      <c r="S10" s="17">
        <v>0.41875208237422801</v>
      </c>
      <c r="T10" s="17">
        <v>0.46480709780246798</v>
      </c>
      <c r="U10" s="17">
        <v>0.417617245635857</v>
      </c>
      <c r="V10" s="17">
        <v>0.31887530463149399</v>
      </c>
      <c r="W10" s="17">
        <v>0.39203678365516498</v>
      </c>
      <c r="X10" s="17">
        <v>0.36138492693490898</v>
      </c>
      <c r="Y10" s="17">
        <v>0.44954295792330901</v>
      </c>
      <c r="Z10" s="17"/>
      <c r="AA10" s="17">
        <v>0</v>
      </c>
      <c r="AB10" s="17">
        <v>0.42375560367158899</v>
      </c>
      <c r="AC10" s="17">
        <v>0.343553016221879</v>
      </c>
      <c r="AD10" s="17">
        <v>0.32552561549217202</v>
      </c>
      <c r="AE10" s="17">
        <v>0.39521420251422001</v>
      </c>
      <c r="AF10" s="17">
        <v>0.46146830888643797</v>
      </c>
      <c r="AG10" s="17">
        <v>0.57234571261038003</v>
      </c>
      <c r="AH10" s="17">
        <v>0.398460823740447</v>
      </c>
      <c r="AI10" s="17">
        <v>0.42080028228871302</v>
      </c>
      <c r="AJ10" s="17">
        <v>0.41320364540834698</v>
      </c>
      <c r="AK10" s="17">
        <v>0.42660063162675199</v>
      </c>
      <c r="AL10" s="17">
        <v>0.475124368500074</v>
      </c>
      <c r="AM10" s="17">
        <v>0.34565729932898398</v>
      </c>
      <c r="AN10" s="17">
        <v>0.404205951345397</v>
      </c>
      <c r="AO10" s="17">
        <v>0.38722295652121203</v>
      </c>
      <c r="AP10" s="17">
        <v>0.42778068949379799</v>
      </c>
      <c r="AQ10" s="17"/>
      <c r="AR10" s="17">
        <v>0.42534555945599101</v>
      </c>
      <c r="AS10" s="17">
        <v>0.39356239280408001</v>
      </c>
      <c r="AT10" s="17"/>
      <c r="AU10" s="17">
        <v>0.40867474491248601</v>
      </c>
      <c r="AV10" s="17">
        <v>0.424846236678453</v>
      </c>
      <c r="AW10" s="17"/>
      <c r="AX10" s="17">
        <v>0.392857402922559</v>
      </c>
      <c r="AY10" s="17">
        <v>0.42721799554988499</v>
      </c>
      <c r="AZ10" s="17"/>
      <c r="BA10" s="17">
        <v>0.43104740965834598</v>
      </c>
      <c r="BB10" s="17">
        <v>0.413776864712945</v>
      </c>
      <c r="BC10" s="17">
        <v>0.40451223095361399</v>
      </c>
      <c r="BD10" s="17"/>
      <c r="BE10" s="17">
        <v>0.427702523618329</v>
      </c>
      <c r="BF10" s="17">
        <v>0.409143282833971</v>
      </c>
      <c r="BG10" s="17">
        <v>0.38138549854714798</v>
      </c>
    </row>
    <row r="11" spans="2:59" ht="28.8" x14ac:dyDescent="0.3">
      <c r="B11" s="18" t="s">
        <v>314</v>
      </c>
      <c r="C11" s="17">
        <v>6.1710410092861698E-2</v>
      </c>
      <c r="D11" s="17">
        <v>5.6298564389784103E-2</v>
      </c>
      <c r="E11" s="17">
        <v>6.7355017628368499E-2</v>
      </c>
      <c r="F11" s="17"/>
      <c r="G11" s="17">
        <v>5.28771874925325E-2</v>
      </c>
      <c r="H11" s="17">
        <v>5.62706113951216E-2</v>
      </c>
      <c r="I11" s="17">
        <v>5.7301577263773301E-2</v>
      </c>
      <c r="J11" s="17">
        <v>8.1619397128428403E-2</v>
      </c>
      <c r="K11" s="17"/>
      <c r="L11" s="17">
        <v>6.8520014682774494E-2</v>
      </c>
      <c r="M11" s="17">
        <v>6.3298187681707599E-2</v>
      </c>
      <c r="N11" s="17">
        <v>4.7012405262950203E-2</v>
      </c>
      <c r="O11" s="17">
        <v>6.5779208278221396E-2</v>
      </c>
      <c r="P11" s="17"/>
      <c r="Q11" s="17">
        <v>6.6157940986329697E-2</v>
      </c>
      <c r="R11" s="17">
        <v>5.5844541920704302E-2</v>
      </c>
      <c r="S11" s="17">
        <v>8.0677434754705402E-2</v>
      </c>
      <c r="T11" s="17">
        <v>3.42643687318391E-2</v>
      </c>
      <c r="U11" s="17">
        <v>5.9096584657194098E-2</v>
      </c>
      <c r="V11" s="17">
        <v>3.6662673223538403E-2</v>
      </c>
      <c r="W11" s="17">
        <v>6.9461866053954505E-2</v>
      </c>
      <c r="X11" s="17">
        <v>7.9963699216852896E-2</v>
      </c>
      <c r="Y11" s="17">
        <v>8.0201202176972797E-2</v>
      </c>
      <c r="Z11" s="17"/>
      <c r="AA11" s="17">
        <v>0</v>
      </c>
      <c r="AB11" s="17">
        <v>1.6424995344328699E-2</v>
      </c>
      <c r="AC11" s="17">
        <v>0.105346930762882</v>
      </c>
      <c r="AD11" s="17">
        <v>0.12923105521827399</v>
      </c>
      <c r="AE11" s="17">
        <v>5.5785904219793299E-2</v>
      </c>
      <c r="AF11" s="17">
        <v>4.9018737256078498E-2</v>
      </c>
      <c r="AG11" s="17">
        <v>2.8471247531295499E-2</v>
      </c>
      <c r="AH11" s="17">
        <v>5.5764643544346203E-2</v>
      </c>
      <c r="AI11" s="17">
        <v>2.8921899739322399E-2</v>
      </c>
      <c r="AJ11" s="17">
        <v>7.4579775491884007E-2</v>
      </c>
      <c r="AK11" s="17">
        <v>6.8373021961829594E-2</v>
      </c>
      <c r="AL11" s="17">
        <v>6.3474551885308206E-2</v>
      </c>
      <c r="AM11" s="17">
        <v>6.5603218531211593E-2</v>
      </c>
      <c r="AN11" s="17">
        <v>8.4819044168803495E-2</v>
      </c>
      <c r="AO11" s="17">
        <v>4.4465843598906603E-2</v>
      </c>
      <c r="AP11" s="17">
        <v>5.4705699522529801E-2</v>
      </c>
      <c r="AQ11" s="17"/>
      <c r="AR11" s="17">
        <v>5.9729542935492999E-2</v>
      </c>
      <c r="AS11" s="17">
        <v>6.8897447448145202E-2</v>
      </c>
      <c r="AT11" s="17"/>
      <c r="AU11" s="17">
        <v>5.6358225653854697E-2</v>
      </c>
      <c r="AV11" s="17">
        <v>6.4835121399010903E-2</v>
      </c>
      <c r="AW11" s="17"/>
      <c r="AX11" s="17">
        <v>6.3285346386677196E-2</v>
      </c>
      <c r="AY11" s="17">
        <v>6.05425747165836E-2</v>
      </c>
      <c r="AZ11" s="17"/>
      <c r="BA11" s="17">
        <v>5.4923949608189603E-2</v>
      </c>
      <c r="BB11" s="17">
        <v>6.7117760715839303E-2</v>
      </c>
      <c r="BC11" s="17">
        <v>6.4568969653873001E-2</v>
      </c>
      <c r="BD11" s="17"/>
      <c r="BE11" s="17">
        <v>6.0254615476871901E-2</v>
      </c>
      <c r="BF11" s="17">
        <v>5.6045669552219998E-2</v>
      </c>
      <c r="BG11" s="17">
        <v>8.7573034882034106E-2</v>
      </c>
    </row>
    <row r="12" spans="2:59" x14ac:dyDescent="0.3">
      <c r="B12" s="18" t="s">
        <v>83</v>
      </c>
      <c r="C12" s="19">
        <v>4.0802339729580903E-2</v>
      </c>
      <c r="D12" s="19">
        <v>4.94498539511719E-2</v>
      </c>
      <c r="E12" s="19">
        <v>3.2340174559897399E-2</v>
      </c>
      <c r="F12" s="19"/>
      <c r="G12" s="19">
        <v>4.2650548006818299E-2</v>
      </c>
      <c r="H12" s="19">
        <v>3.2824822325742999E-2</v>
      </c>
      <c r="I12" s="19">
        <v>3.1885784996057299E-2</v>
      </c>
      <c r="J12" s="19">
        <v>5.75439746264233E-2</v>
      </c>
      <c r="K12" s="19"/>
      <c r="L12" s="19">
        <v>1.6348098573986398E-2</v>
      </c>
      <c r="M12" s="19">
        <v>2.9874013190126399E-2</v>
      </c>
      <c r="N12" s="19">
        <v>6.4719182164076794E-2</v>
      </c>
      <c r="O12" s="19">
        <v>5.75423979803684E-2</v>
      </c>
      <c r="P12" s="19"/>
      <c r="Q12" s="19">
        <v>3.4778302068554999E-2</v>
      </c>
      <c r="R12" s="19">
        <v>3.4057960563095499E-2</v>
      </c>
      <c r="S12" s="19">
        <v>5.2235804647398902E-2</v>
      </c>
      <c r="T12" s="19">
        <v>3.8822741861453E-2</v>
      </c>
      <c r="U12" s="19">
        <v>2.1968115647451401E-2</v>
      </c>
      <c r="V12" s="19">
        <v>5.6199368066456597E-2</v>
      </c>
      <c r="W12" s="19">
        <v>5.4067840269248803E-2</v>
      </c>
      <c r="X12" s="19">
        <v>2.1911820383273401E-2</v>
      </c>
      <c r="Y12" s="19">
        <v>4.7630306979541903E-2</v>
      </c>
      <c r="Z12" s="19"/>
      <c r="AA12" s="19">
        <v>0.22032298773482101</v>
      </c>
      <c r="AB12" s="19">
        <v>3.5305912451102199E-2</v>
      </c>
      <c r="AC12" s="19">
        <v>7.1413771967203596E-2</v>
      </c>
      <c r="AD12" s="19">
        <v>8.9342493084122607E-2</v>
      </c>
      <c r="AE12" s="19">
        <v>4.2117991316123003E-2</v>
      </c>
      <c r="AF12" s="19">
        <v>5.2649808454194501E-2</v>
      </c>
      <c r="AG12" s="19">
        <v>4.1991155707912897E-2</v>
      </c>
      <c r="AH12" s="19">
        <v>4.62780613388203E-2</v>
      </c>
      <c r="AI12" s="19">
        <v>3.7785118740843997E-2</v>
      </c>
      <c r="AJ12" s="19">
        <v>2.8991871802647201E-2</v>
      </c>
      <c r="AK12" s="19">
        <v>1.3206984759262399E-2</v>
      </c>
      <c r="AL12" s="19">
        <v>8.4827446554342299E-3</v>
      </c>
      <c r="AM12" s="19">
        <v>5.1795073667975797E-2</v>
      </c>
      <c r="AN12" s="19">
        <v>1.5470958420001501E-2</v>
      </c>
      <c r="AO12" s="19">
        <v>4.32384972909012E-2</v>
      </c>
      <c r="AP12" s="19">
        <v>7.2247893112640004E-3</v>
      </c>
      <c r="AQ12" s="19"/>
      <c r="AR12" s="19">
        <v>4.1892119134201503E-2</v>
      </c>
      <c r="AS12" s="19">
        <v>3.6848371761112698E-2</v>
      </c>
      <c r="AT12" s="19"/>
      <c r="AU12" s="19">
        <v>3.9933467769608599E-2</v>
      </c>
      <c r="AV12" s="19">
        <v>3.9788297152292602E-2</v>
      </c>
      <c r="AW12" s="19"/>
      <c r="AX12" s="19">
        <v>3.5170104644284897E-2</v>
      </c>
      <c r="AY12" s="19">
        <v>4.2035010740101797E-2</v>
      </c>
      <c r="AZ12" s="19"/>
      <c r="BA12" s="19">
        <v>2.88224828509175E-2</v>
      </c>
      <c r="BB12" s="19">
        <v>4.8941814232099597E-2</v>
      </c>
      <c r="BC12" s="19">
        <v>4.81429395002234E-2</v>
      </c>
      <c r="BD12" s="19"/>
      <c r="BE12" s="19">
        <v>3.7021530450311299E-2</v>
      </c>
      <c r="BF12" s="19">
        <v>4.63526722768925E-2</v>
      </c>
      <c r="BG12" s="19">
        <v>5.1173109503753797E-2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322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312</v>
      </c>
      <c r="C9" s="17">
        <v>0.339332294216943</v>
      </c>
      <c r="D9" s="17">
        <v>0.32521909246582997</v>
      </c>
      <c r="E9" s="17">
        <v>0.35363017149796899</v>
      </c>
      <c r="F9" s="17"/>
      <c r="G9" s="17">
        <v>0.33209550177985803</v>
      </c>
      <c r="H9" s="17">
        <v>0.34841458568065797</v>
      </c>
      <c r="I9" s="17">
        <v>0.35517533101082099</v>
      </c>
      <c r="J9" s="17">
        <v>0.320109170845154</v>
      </c>
      <c r="K9" s="17"/>
      <c r="L9" s="17">
        <v>0.34784068384536998</v>
      </c>
      <c r="M9" s="17">
        <v>0.31082011867586201</v>
      </c>
      <c r="N9" s="17">
        <v>0.32412691141156202</v>
      </c>
      <c r="O9" s="17">
        <v>0.37381528986631002</v>
      </c>
      <c r="P9" s="17"/>
      <c r="Q9" s="17">
        <v>0.30476854894878302</v>
      </c>
      <c r="R9" s="17">
        <v>0.29499234547650999</v>
      </c>
      <c r="S9" s="17">
        <v>0.38874064293452298</v>
      </c>
      <c r="T9" s="17">
        <v>0.37837861240102499</v>
      </c>
      <c r="U9" s="17">
        <v>0.35566521374676902</v>
      </c>
      <c r="V9" s="17">
        <v>0.41832836487646202</v>
      </c>
      <c r="W9" s="17">
        <v>0.33342178323899602</v>
      </c>
      <c r="X9" s="17">
        <v>0.382270365429767</v>
      </c>
      <c r="Y9" s="17">
        <v>0.28122136141276199</v>
      </c>
      <c r="Z9" s="17"/>
      <c r="AA9" s="17">
        <v>0.40539977497044699</v>
      </c>
      <c r="AB9" s="17">
        <v>0.34855151312523402</v>
      </c>
      <c r="AC9" s="17">
        <v>0.40922051296748102</v>
      </c>
      <c r="AD9" s="17">
        <v>0.29534822111916198</v>
      </c>
      <c r="AE9" s="17">
        <v>0.31850249230825101</v>
      </c>
      <c r="AF9" s="17">
        <v>0.39526145799123402</v>
      </c>
      <c r="AG9" s="17">
        <v>0.277600094261786</v>
      </c>
      <c r="AH9" s="17">
        <v>0.377045501964203</v>
      </c>
      <c r="AI9" s="17">
        <v>0.34827542784063398</v>
      </c>
      <c r="AJ9" s="17">
        <v>0.357879817703039</v>
      </c>
      <c r="AK9" s="17">
        <v>0.32109226231281102</v>
      </c>
      <c r="AL9" s="17">
        <v>0.30447062756175702</v>
      </c>
      <c r="AM9" s="17">
        <v>0.384840686850356</v>
      </c>
      <c r="AN9" s="17">
        <v>0.35162077483530302</v>
      </c>
      <c r="AO9" s="17">
        <v>0.34274846789435198</v>
      </c>
      <c r="AP9" s="17">
        <v>0.34160858140316702</v>
      </c>
      <c r="AQ9" s="17"/>
      <c r="AR9" s="17">
        <v>0.340178159973056</v>
      </c>
      <c r="AS9" s="17">
        <v>0.33626330053701398</v>
      </c>
      <c r="AT9" s="17"/>
      <c r="AU9" s="17">
        <v>0.376116921966825</v>
      </c>
      <c r="AV9" s="17">
        <v>0.32134780336740099</v>
      </c>
      <c r="AW9" s="17"/>
      <c r="AX9" s="17">
        <v>0.39576466948376299</v>
      </c>
      <c r="AY9" s="17">
        <v>0.32528424027599401</v>
      </c>
      <c r="AZ9" s="17"/>
      <c r="BA9" s="17">
        <v>0.35965787566136798</v>
      </c>
      <c r="BB9" s="17">
        <v>0.315652978368691</v>
      </c>
      <c r="BC9" s="17">
        <v>0.34298548188609501</v>
      </c>
      <c r="BD9" s="17"/>
      <c r="BE9" s="17">
        <v>0.36030098282365097</v>
      </c>
      <c r="BF9" s="17">
        <v>0.29636970682776598</v>
      </c>
      <c r="BG9" s="17">
        <v>0.31595666151693202</v>
      </c>
    </row>
    <row r="10" spans="2:59" ht="28.8" x14ac:dyDescent="0.3">
      <c r="B10" s="18" t="s">
        <v>313</v>
      </c>
      <c r="C10" s="17">
        <v>0.50925608591008298</v>
      </c>
      <c r="D10" s="17">
        <v>0.52362124157086298</v>
      </c>
      <c r="E10" s="17">
        <v>0.494101645440649</v>
      </c>
      <c r="F10" s="17"/>
      <c r="G10" s="17">
        <v>0.50536046143645796</v>
      </c>
      <c r="H10" s="17">
        <v>0.51146989609039495</v>
      </c>
      <c r="I10" s="17">
        <v>0.49956411615066099</v>
      </c>
      <c r="J10" s="17">
        <v>0.51964924161925796</v>
      </c>
      <c r="K10" s="17"/>
      <c r="L10" s="17">
        <v>0.54005152415221702</v>
      </c>
      <c r="M10" s="17">
        <v>0.55333503096127601</v>
      </c>
      <c r="N10" s="17">
        <v>0.50083215100062595</v>
      </c>
      <c r="O10" s="17">
        <v>0.43673623341406798</v>
      </c>
      <c r="P10" s="17"/>
      <c r="Q10" s="17">
        <v>0.567693372524401</v>
      </c>
      <c r="R10" s="17">
        <v>0.56127326395030896</v>
      </c>
      <c r="S10" s="17">
        <v>0.421446173124295</v>
      </c>
      <c r="T10" s="17">
        <v>0.47591214006899701</v>
      </c>
      <c r="U10" s="17">
        <v>0.49223981138281198</v>
      </c>
      <c r="V10" s="17">
        <v>0.44800184601961701</v>
      </c>
      <c r="W10" s="17">
        <v>0.48799767605785099</v>
      </c>
      <c r="X10" s="17">
        <v>0.47357747879446799</v>
      </c>
      <c r="Y10" s="17">
        <v>0.558276229226076</v>
      </c>
      <c r="Z10" s="17"/>
      <c r="AA10" s="17">
        <v>0.26659265884018901</v>
      </c>
      <c r="AB10" s="17">
        <v>0.46792667640156099</v>
      </c>
      <c r="AC10" s="17">
        <v>0.382170499762858</v>
      </c>
      <c r="AD10" s="17">
        <v>0.41617713884885599</v>
      </c>
      <c r="AE10" s="17">
        <v>0.56927070702278004</v>
      </c>
      <c r="AF10" s="17">
        <v>0.46052396140501001</v>
      </c>
      <c r="AG10" s="17">
        <v>0.61177148127807801</v>
      </c>
      <c r="AH10" s="17">
        <v>0.43640374631652601</v>
      </c>
      <c r="AI10" s="17">
        <v>0.50315577695645497</v>
      </c>
      <c r="AJ10" s="17">
        <v>0.47035229356083003</v>
      </c>
      <c r="AK10" s="17">
        <v>0.54151864241291903</v>
      </c>
      <c r="AL10" s="17">
        <v>0.56182933401376201</v>
      </c>
      <c r="AM10" s="17">
        <v>0.47922608443190901</v>
      </c>
      <c r="AN10" s="17">
        <v>0.55546957693821497</v>
      </c>
      <c r="AO10" s="17">
        <v>0.57180207471504996</v>
      </c>
      <c r="AP10" s="17">
        <v>0.560886149938853</v>
      </c>
      <c r="AQ10" s="17"/>
      <c r="AR10" s="17">
        <v>0.50411006968818495</v>
      </c>
      <c r="AS10" s="17">
        <v>0.527927005199195</v>
      </c>
      <c r="AT10" s="17"/>
      <c r="AU10" s="17">
        <v>0.47937205243148401</v>
      </c>
      <c r="AV10" s="17">
        <v>0.52653004578248297</v>
      </c>
      <c r="AW10" s="17"/>
      <c r="AX10" s="17">
        <v>0.45973795863035</v>
      </c>
      <c r="AY10" s="17">
        <v>0.52002576449641003</v>
      </c>
      <c r="AZ10" s="17"/>
      <c r="BA10" s="17">
        <v>0.53892366510555101</v>
      </c>
      <c r="BB10" s="17">
        <v>0.50691178847455498</v>
      </c>
      <c r="BC10" s="17">
        <v>0.46200601094578497</v>
      </c>
      <c r="BD10" s="17"/>
      <c r="BE10" s="17">
        <v>0.51076622604299604</v>
      </c>
      <c r="BF10" s="17">
        <v>0.52644923065390503</v>
      </c>
      <c r="BG10" s="17">
        <v>0.450705627787921</v>
      </c>
    </row>
    <row r="11" spans="2:59" ht="28.8" x14ac:dyDescent="0.3">
      <c r="B11" s="18" t="s">
        <v>314</v>
      </c>
      <c r="C11" s="17">
        <v>8.7723128354539201E-2</v>
      </c>
      <c r="D11" s="17">
        <v>8.2338102575179303E-2</v>
      </c>
      <c r="E11" s="17">
        <v>9.3444968984812596E-2</v>
      </c>
      <c r="F11" s="17"/>
      <c r="G11" s="17">
        <v>9.0019445860536201E-2</v>
      </c>
      <c r="H11" s="17">
        <v>8.3355177975527203E-2</v>
      </c>
      <c r="I11" s="17">
        <v>9.1030412139796194E-2</v>
      </c>
      <c r="J11" s="17">
        <v>8.7172862401236603E-2</v>
      </c>
      <c r="K11" s="17"/>
      <c r="L11" s="17">
        <v>8.1682082760900707E-2</v>
      </c>
      <c r="M11" s="17">
        <v>8.6896834875707193E-2</v>
      </c>
      <c r="N11" s="17">
        <v>8.0855443540736899E-2</v>
      </c>
      <c r="O11" s="17">
        <v>0.10131207702836401</v>
      </c>
      <c r="P11" s="17"/>
      <c r="Q11" s="17">
        <v>7.7733283599510095E-2</v>
      </c>
      <c r="R11" s="17">
        <v>9.4711164516448301E-2</v>
      </c>
      <c r="S11" s="17">
        <v>9.0353569319528496E-2</v>
      </c>
      <c r="T11" s="17">
        <v>8.41486847457288E-2</v>
      </c>
      <c r="U11" s="17">
        <v>0.11641223978007301</v>
      </c>
      <c r="V11" s="17">
        <v>6.08443187750849E-2</v>
      </c>
      <c r="W11" s="17">
        <v>9.6661368777785195E-2</v>
      </c>
      <c r="X11" s="17">
        <v>0.117743360866532</v>
      </c>
      <c r="Y11" s="17">
        <v>7.4771776313583699E-2</v>
      </c>
      <c r="Z11" s="17"/>
      <c r="AA11" s="17">
        <v>0.107684578454544</v>
      </c>
      <c r="AB11" s="17">
        <v>8.4121194728828105E-2</v>
      </c>
      <c r="AC11" s="17">
        <v>9.1569161436646104E-2</v>
      </c>
      <c r="AD11" s="17">
        <v>0.16917306904451099</v>
      </c>
      <c r="AE11" s="17">
        <v>4.63599898537616E-2</v>
      </c>
      <c r="AF11" s="17">
        <v>9.3813584217305498E-2</v>
      </c>
      <c r="AG11" s="17">
        <v>6.10094652645886E-2</v>
      </c>
      <c r="AH11" s="17">
        <v>0.12740404839944999</v>
      </c>
      <c r="AI11" s="17">
        <v>8.0534526692068606E-2</v>
      </c>
      <c r="AJ11" s="17">
        <v>8.20248220874987E-2</v>
      </c>
      <c r="AK11" s="17">
        <v>7.6449487193672699E-2</v>
      </c>
      <c r="AL11" s="17">
        <v>9.7244622170241504E-2</v>
      </c>
      <c r="AM11" s="17">
        <v>6.2989385750728905E-2</v>
      </c>
      <c r="AN11" s="17">
        <v>5.7093819507362503E-2</v>
      </c>
      <c r="AO11" s="17">
        <v>7.4636041672012002E-2</v>
      </c>
      <c r="AP11" s="17">
        <v>7.9936767421585397E-2</v>
      </c>
      <c r="AQ11" s="17"/>
      <c r="AR11" s="17">
        <v>8.9497950037402907E-2</v>
      </c>
      <c r="AS11" s="17">
        <v>8.1283670924868601E-2</v>
      </c>
      <c r="AT11" s="17"/>
      <c r="AU11" s="17">
        <v>8.96675827633827E-2</v>
      </c>
      <c r="AV11" s="17">
        <v>8.6827397196739403E-2</v>
      </c>
      <c r="AW11" s="17"/>
      <c r="AX11" s="17">
        <v>8.4666786972431296E-2</v>
      </c>
      <c r="AY11" s="17">
        <v>8.8996058905312606E-2</v>
      </c>
      <c r="AZ11" s="17"/>
      <c r="BA11" s="17">
        <v>6.8062193544436295E-2</v>
      </c>
      <c r="BB11" s="17">
        <v>9.0600636335819301E-2</v>
      </c>
      <c r="BC11" s="17">
        <v>0.11687540093663</v>
      </c>
      <c r="BD11" s="17"/>
      <c r="BE11" s="17">
        <v>8.5090947737522196E-2</v>
      </c>
      <c r="BF11" s="17">
        <v>9.0813498220076894E-2</v>
      </c>
      <c r="BG11" s="17">
        <v>9.7112079328036893E-2</v>
      </c>
    </row>
    <row r="12" spans="2:59" x14ac:dyDescent="0.3">
      <c r="B12" s="18" t="s">
        <v>83</v>
      </c>
      <c r="C12" s="19">
        <v>6.3688491518434601E-2</v>
      </c>
      <c r="D12" s="19">
        <v>6.8821563388128407E-2</v>
      </c>
      <c r="E12" s="19">
        <v>5.8823214076569402E-2</v>
      </c>
      <c r="F12" s="19"/>
      <c r="G12" s="19">
        <v>7.2524590923147197E-2</v>
      </c>
      <c r="H12" s="19">
        <v>5.6760340253420402E-2</v>
      </c>
      <c r="I12" s="19">
        <v>5.4230140698721403E-2</v>
      </c>
      <c r="J12" s="19">
        <v>7.3068725134351198E-2</v>
      </c>
      <c r="K12" s="19"/>
      <c r="L12" s="19">
        <v>3.0425709241512802E-2</v>
      </c>
      <c r="M12" s="19">
        <v>4.8948015487155203E-2</v>
      </c>
      <c r="N12" s="19">
        <v>9.4185494047075297E-2</v>
      </c>
      <c r="O12" s="19">
        <v>8.8136399691257597E-2</v>
      </c>
      <c r="P12" s="19"/>
      <c r="Q12" s="19">
        <v>4.9804794927305301E-2</v>
      </c>
      <c r="R12" s="19">
        <v>4.9023226056732899E-2</v>
      </c>
      <c r="S12" s="19">
        <v>9.9459614621653605E-2</v>
      </c>
      <c r="T12" s="19">
        <v>6.1560562784249297E-2</v>
      </c>
      <c r="U12" s="19">
        <v>3.5682735090346002E-2</v>
      </c>
      <c r="V12" s="19">
        <v>7.2825470328835906E-2</v>
      </c>
      <c r="W12" s="19">
        <v>8.1919171925367601E-2</v>
      </c>
      <c r="X12" s="19">
        <v>2.6408794909233101E-2</v>
      </c>
      <c r="Y12" s="19">
        <v>8.5730633047578303E-2</v>
      </c>
      <c r="Z12" s="19"/>
      <c r="AA12" s="19">
        <v>0.22032298773482101</v>
      </c>
      <c r="AB12" s="19">
        <v>9.9400615744377196E-2</v>
      </c>
      <c r="AC12" s="19">
        <v>0.117039825833015</v>
      </c>
      <c r="AD12" s="19">
        <v>0.119301570987472</v>
      </c>
      <c r="AE12" s="19">
        <v>6.5866810815206997E-2</v>
      </c>
      <c r="AF12" s="19">
        <v>5.0400996386451E-2</v>
      </c>
      <c r="AG12" s="19">
        <v>4.9618959195547201E-2</v>
      </c>
      <c r="AH12" s="19">
        <v>5.9146703319820498E-2</v>
      </c>
      <c r="AI12" s="19">
        <v>6.8034268510842794E-2</v>
      </c>
      <c r="AJ12" s="19">
        <v>8.9743066648632297E-2</v>
      </c>
      <c r="AK12" s="19">
        <v>6.0939608080597597E-2</v>
      </c>
      <c r="AL12" s="19">
        <v>3.6455416254239599E-2</v>
      </c>
      <c r="AM12" s="19">
        <v>7.29438429670069E-2</v>
      </c>
      <c r="AN12" s="19">
        <v>3.5815828719119203E-2</v>
      </c>
      <c r="AO12" s="19">
        <v>1.08134157185864E-2</v>
      </c>
      <c r="AP12" s="19">
        <v>1.75685012363949E-2</v>
      </c>
      <c r="AQ12" s="19"/>
      <c r="AR12" s="19">
        <v>6.6213820301356294E-2</v>
      </c>
      <c r="AS12" s="19">
        <v>5.4526023338922702E-2</v>
      </c>
      <c r="AT12" s="19"/>
      <c r="AU12" s="19">
        <v>5.48434428383077E-2</v>
      </c>
      <c r="AV12" s="19">
        <v>6.5294753653377294E-2</v>
      </c>
      <c r="AW12" s="19"/>
      <c r="AX12" s="19">
        <v>5.9830584913455699E-2</v>
      </c>
      <c r="AY12" s="19">
        <v>6.5693936322283097E-2</v>
      </c>
      <c r="AZ12" s="19"/>
      <c r="BA12" s="19">
        <v>3.3356265688645297E-2</v>
      </c>
      <c r="BB12" s="19">
        <v>8.6834596820934806E-2</v>
      </c>
      <c r="BC12" s="19">
        <v>7.8133106231490196E-2</v>
      </c>
      <c r="BD12" s="19"/>
      <c r="BE12" s="19">
        <v>4.3841843395830297E-2</v>
      </c>
      <c r="BF12" s="19">
        <v>8.6367564298252195E-2</v>
      </c>
      <c r="BG12" s="19">
        <v>0.13622563136710999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323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312</v>
      </c>
      <c r="C9" s="17">
        <v>0.45774189107702201</v>
      </c>
      <c r="D9" s="17">
        <v>0.45041535392273002</v>
      </c>
      <c r="E9" s="17">
        <v>0.46574389563334301</v>
      </c>
      <c r="F9" s="17"/>
      <c r="G9" s="17">
        <v>0.44929345184595798</v>
      </c>
      <c r="H9" s="17">
        <v>0.466211084947659</v>
      </c>
      <c r="I9" s="17">
        <v>0.475998925771288</v>
      </c>
      <c r="J9" s="17">
        <v>0.43344570205324501</v>
      </c>
      <c r="K9" s="17"/>
      <c r="L9" s="17">
        <v>0.438386127779821</v>
      </c>
      <c r="M9" s="17">
        <v>0.43442388715778901</v>
      </c>
      <c r="N9" s="17">
        <v>0.49916218384185601</v>
      </c>
      <c r="O9" s="17">
        <v>0.46727711812866801</v>
      </c>
      <c r="P9" s="17"/>
      <c r="Q9" s="17">
        <v>0.38427367978268701</v>
      </c>
      <c r="R9" s="17">
        <v>0.44860378198635098</v>
      </c>
      <c r="S9" s="17">
        <v>0.44680219424645101</v>
      </c>
      <c r="T9" s="17">
        <v>0.49040247661222403</v>
      </c>
      <c r="U9" s="17">
        <v>0.489280737718787</v>
      </c>
      <c r="V9" s="17">
        <v>0.55075323465151904</v>
      </c>
      <c r="W9" s="17">
        <v>0.46213703243292897</v>
      </c>
      <c r="X9" s="17">
        <v>0.46011968136762199</v>
      </c>
      <c r="Y9" s="17">
        <v>0.44222469414986298</v>
      </c>
      <c r="Z9" s="17"/>
      <c r="AA9" s="17">
        <v>0.61903406750054202</v>
      </c>
      <c r="AB9" s="17">
        <v>0.44790095850362899</v>
      </c>
      <c r="AC9" s="17">
        <v>0.45952999095484398</v>
      </c>
      <c r="AD9" s="17">
        <v>0.42593340509911498</v>
      </c>
      <c r="AE9" s="17">
        <v>0.38067180856697003</v>
      </c>
      <c r="AF9" s="17">
        <v>0.48584425960784</v>
      </c>
      <c r="AG9" s="17">
        <v>0.42074882148253201</v>
      </c>
      <c r="AH9" s="17">
        <v>0.55067535730454198</v>
      </c>
      <c r="AI9" s="17">
        <v>0.48594514047168003</v>
      </c>
      <c r="AJ9" s="17">
        <v>0.486986847872384</v>
      </c>
      <c r="AK9" s="17">
        <v>0.497273704179992</v>
      </c>
      <c r="AL9" s="17">
        <v>0.44833947196274399</v>
      </c>
      <c r="AM9" s="17">
        <v>0.48371929752958898</v>
      </c>
      <c r="AN9" s="17">
        <v>0.41318557543002898</v>
      </c>
      <c r="AO9" s="17">
        <v>0.48564271962918898</v>
      </c>
      <c r="AP9" s="17">
        <v>0.397186258811142</v>
      </c>
      <c r="AQ9" s="17"/>
      <c r="AR9" s="17">
        <v>0.45840788837537799</v>
      </c>
      <c r="AS9" s="17">
        <v>0.45532550114193798</v>
      </c>
      <c r="AT9" s="17"/>
      <c r="AU9" s="17">
        <v>0.47101722932324602</v>
      </c>
      <c r="AV9" s="17">
        <v>0.451611053824933</v>
      </c>
      <c r="AW9" s="17"/>
      <c r="AX9" s="17">
        <v>0.49640484838974702</v>
      </c>
      <c r="AY9" s="17">
        <v>0.44937362454812702</v>
      </c>
      <c r="AZ9" s="17"/>
      <c r="BA9" s="17">
        <v>0.45200695465556201</v>
      </c>
      <c r="BB9" s="17">
        <v>0.45238787600360397</v>
      </c>
      <c r="BC9" s="17">
        <v>0.47635328909666502</v>
      </c>
      <c r="BD9" s="17"/>
      <c r="BE9" s="17">
        <v>0.454048918176572</v>
      </c>
      <c r="BF9" s="17">
        <v>0.46169057267567998</v>
      </c>
      <c r="BG9" s="17">
        <v>0.47199984629705899</v>
      </c>
    </row>
    <row r="10" spans="2:59" ht="28.8" x14ac:dyDescent="0.3">
      <c r="B10" s="18" t="s">
        <v>313</v>
      </c>
      <c r="C10" s="17">
        <v>0.41484988727863098</v>
      </c>
      <c r="D10" s="17">
        <v>0.411680555275585</v>
      </c>
      <c r="E10" s="17">
        <v>0.41680744721273399</v>
      </c>
      <c r="F10" s="17"/>
      <c r="G10" s="17">
        <v>0.410453281913713</v>
      </c>
      <c r="H10" s="17">
        <v>0.42842749394186302</v>
      </c>
      <c r="I10" s="17">
        <v>0.40871016337440202</v>
      </c>
      <c r="J10" s="17">
        <v>0.41409111609524901</v>
      </c>
      <c r="K10" s="17"/>
      <c r="L10" s="17">
        <v>0.47940026927482099</v>
      </c>
      <c r="M10" s="17">
        <v>0.44929428200965599</v>
      </c>
      <c r="N10" s="17">
        <v>0.36431197021169098</v>
      </c>
      <c r="O10" s="17">
        <v>0.35281436054939802</v>
      </c>
      <c r="P10" s="17"/>
      <c r="Q10" s="17">
        <v>0.48334351306874801</v>
      </c>
      <c r="R10" s="17">
        <v>0.41462400020892898</v>
      </c>
      <c r="S10" s="17">
        <v>0.41261266401702301</v>
      </c>
      <c r="T10" s="17">
        <v>0.359713713845764</v>
      </c>
      <c r="U10" s="17">
        <v>0.431813263178359</v>
      </c>
      <c r="V10" s="17">
        <v>0.33433583278387802</v>
      </c>
      <c r="W10" s="17">
        <v>0.42196535850239297</v>
      </c>
      <c r="X10" s="17">
        <v>0.399248525742113</v>
      </c>
      <c r="Y10" s="17">
        <v>0.43018855161035802</v>
      </c>
      <c r="Z10" s="17"/>
      <c r="AA10" s="17">
        <v>6.90705876487578E-2</v>
      </c>
      <c r="AB10" s="17">
        <v>0.40376768781356698</v>
      </c>
      <c r="AC10" s="17">
        <v>0.38093316163164898</v>
      </c>
      <c r="AD10" s="17">
        <v>0.345389591623948</v>
      </c>
      <c r="AE10" s="17">
        <v>0.45489845914270299</v>
      </c>
      <c r="AF10" s="17">
        <v>0.36848025425967301</v>
      </c>
      <c r="AG10" s="17">
        <v>0.46380151233863498</v>
      </c>
      <c r="AH10" s="17">
        <v>0.28072743453913601</v>
      </c>
      <c r="AI10" s="17">
        <v>0.36691841758868998</v>
      </c>
      <c r="AJ10" s="17">
        <v>0.38470111207413099</v>
      </c>
      <c r="AK10" s="17">
        <v>0.43357905906501898</v>
      </c>
      <c r="AL10" s="17">
        <v>0.48223340052250502</v>
      </c>
      <c r="AM10" s="17">
        <v>0.410173982372317</v>
      </c>
      <c r="AN10" s="17">
        <v>0.49347785102976899</v>
      </c>
      <c r="AO10" s="17">
        <v>0.462361647808819</v>
      </c>
      <c r="AP10" s="17">
        <v>0.519404411759532</v>
      </c>
      <c r="AQ10" s="17"/>
      <c r="AR10" s="17">
        <v>0.41832865013667903</v>
      </c>
      <c r="AS10" s="17">
        <v>0.402228143050119</v>
      </c>
      <c r="AT10" s="17"/>
      <c r="AU10" s="17">
        <v>0.37989515201743401</v>
      </c>
      <c r="AV10" s="17">
        <v>0.43226939858153302</v>
      </c>
      <c r="AW10" s="17"/>
      <c r="AX10" s="17">
        <v>0.36540572260431198</v>
      </c>
      <c r="AY10" s="17">
        <v>0.42617829613464397</v>
      </c>
      <c r="AZ10" s="17"/>
      <c r="BA10" s="17">
        <v>0.45149614061607202</v>
      </c>
      <c r="BB10" s="17">
        <v>0.404994546269898</v>
      </c>
      <c r="BC10" s="17">
        <v>0.36784368080872798</v>
      </c>
      <c r="BD10" s="17"/>
      <c r="BE10" s="17">
        <v>0.42941300333669602</v>
      </c>
      <c r="BF10" s="17">
        <v>0.39337221320295102</v>
      </c>
      <c r="BG10" s="17">
        <v>0.375179654084285</v>
      </c>
    </row>
    <row r="11" spans="2:59" ht="28.8" x14ac:dyDescent="0.3">
      <c r="B11" s="18" t="s">
        <v>314</v>
      </c>
      <c r="C11" s="17">
        <v>7.5679654159474904E-2</v>
      </c>
      <c r="D11" s="17">
        <v>8.0217857604777995E-2</v>
      </c>
      <c r="E11" s="17">
        <v>7.1455648761402604E-2</v>
      </c>
      <c r="F11" s="17"/>
      <c r="G11" s="17">
        <v>7.1175495377142906E-2</v>
      </c>
      <c r="H11" s="17">
        <v>6.5966567081412006E-2</v>
      </c>
      <c r="I11" s="17">
        <v>7.48651014109709E-2</v>
      </c>
      <c r="J11" s="17">
        <v>9.2085413750245995E-2</v>
      </c>
      <c r="K11" s="17"/>
      <c r="L11" s="17">
        <v>5.2378648222148702E-2</v>
      </c>
      <c r="M11" s="17">
        <v>9.0611188356317401E-2</v>
      </c>
      <c r="N11" s="17">
        <v>6.4551594580448596E-2</v>
      </c>
      <c r="O11" s="17">
        <v>9.5243257801452097E-2</v>
      </c>
      <c r="P11" s="17"/>
      <c r="Q11" s="17">
        <v>6.97628077673485E-2</v>
      </c>
      <c r="R11" s="17">
        <v>7.8350900971569298E-2</v>
      </c>
      <c r="S11" s="17">
        <v>7.5084486548722004E-2</v>
      </c>
      <c r="T11" s="17">
        <v>8.7953444804439701E-2</v>
      </c>
      <c r="U11" s="17">
        <v>6.1402459980664202E-2</v>
      </c>
      <c r="V11" s="17">
        <v>6.0456020782649701E-2</v>
      </c>
      <c r="W11" s="17">
        <v>9.3233680473563604E-2</v>
      </c>
      <c r="X11" s="17">
        <v>9.4107660554341402E-2</v>
      </c>
      <c r="Y11" s="17">
        <v>7.0727104231628604E-2</v>
      </c>
      <c r="Z11" s="17"/>
      <c r="AA11" s="17">
        <v>9.1572357115879202E-2</v>
      </c>
      <c r="AB11" s="17">
        <v>4.7229284095924202E-2</v>
      </c>
      <c r="AC11" s="17">
        <v>6.1049900261849303E-2</v>
      </c>
      <c r="AD11" s="17">
        <v>0.13943765490014601</v>
      </c>
      <c r="AE11" s="17">
        <v>9.4563175759299595E-2</v>
      </c>
      <c r="AF11" s="17">
        <v>6.4312939657788906E-2</v>
      </c>
      <c r="AG11" s="17">
        <v>6.4310631823508296E-2</v>
      </c>
      <c r="AH11" s="17">
        <v>0.119487849165934</v>
      </c>
      <c r="AI11" s="17">
        <v>9.4203206265574393E-2</v>
      </c>
      <c r="AJ11" s="17">
        <v>8.7068315508406699E-2</v>
      </c>
      <c r="AK11" s="17">
        <v>5.3375705222344499E-2</v>
      </c>
      <c r="AL11" s="17">
        <v>6.0944382859316103E-2</v>
      </c>
      <c r="AM11" s="17">
        <v>4.5131506717232699E-2</v>
      </c>
      <c r="AN11" s="17">
        <v>5.0274287845193902E-2</v>
      </c>
      <c r="AO11" s="17">
        <v>4.9223928958206903E-2</v>
      </c>
      <c r="AP11" s="17">
        <v>6.7918634751258505E-2</v>
      </c>
      <c r="AQ11" s="17"/>
      <c r="AR11" s="17">
        <v>7.1815731030805699E-2</v>
      </c>
      <c r="AS11" s="17">
        <v>8.9698847602299306E-2</v>
      </c>
      <c r="AT11" s="17"/>
      <c r="AU11" s="17">
        <v>9.0451267747592906E-2</v>
      </c>
      <c r="AV11" s="17">
        <v>6.9207546300475598E-2</v>
      </c>
      <c r="AW11" s="17"/>
      <c r="AX11" s="17">
        <v>8.6034401855953305E-2</v>
      </c>
      <c r="AY11" s="17">
        <v>7.3367768080478596E-2</v>
      </c>
      <c r="AZ11" s="17"/>
      <c r="BA11" s="17">
        <v>6.8089600128136696E-2</v>
      </c>
      <c r="BB11" s="17">
        <v>7.7073664673612097E-2</v>
      </c>
      <c r="BC11" s="17">
        <v>8.64716887323769E-2</v>
      </c>
      <c r="BD11" s="17"/>
      <c r="BE11" s="17">
        <v>7.8957320778775403E-2</v>
      </c>
      <c r="BF11" s="17">
        <v>6.9036646968767296E-2</v>
      </c>
      <c r="BG11" s="17">
        <v>7.1822306554289603E-2</v>
      </c>
    </row>
    <row r="12" spans="2:59" x14ac:dyDescent="0.3">
      <c r="B12" s="18" t="s">
        <v>83</v>
      </c>
      <c r="C12" s="19">
        <v>5.1728567484872597E-2</v>
      </c>
      <c r="D12" s="19">
        <v>5.7686233196906599E-2</v>
      </c>
      <c r="E12" s="19">
        <v>4.5993008392519998E-2</v>
      </c>
      <c r="F12" s="19"/>
      <c r="G12" s="19">
        <v>6.9077770863186505E-2</v>
      </c>
      <c r="H12" s="19">
        <v>3.9394854029065299E-2</v>
      </c>
      <c r="I12" s="19">
        <v>4.0425809443339303E-2</v>
      </c>
      <c r="J12" s="19">
        <v>6.03777681012597E-2</v>
      </c>
      <c r="K12" s="19"/>
      <c r="L12" s="19">
        <v>2.98349547232096E-2</v>
      </c>
      <c r="M12" s="19">
        <v>2.56706424762379E-2</v>
      </c>
      <c r="N12" s="19">
        <v>7.1974251366004202E-2</v>
      </c>
      <c r="O12" s="19">
        <v>8.4665263520481995E-2</v>
      </c>
      <c r="P12" s="19"/>
      <c r="Q12" s="19">
        <v>6.2619999381216193E-2</v>
      </c>
      <c r="R12" s="19">
        <v>5.84213168331503E-2</v>
      </c>
      <c r="S12" s="19">
        <v>6.5500655187804305E-2</v>
      </c>
      <c r="T12" s="19">
        <v>6.1930364737571797E-2</v>
      </c>
      <c r="U12" s="19">
        <v>1.7503539122189E-2</v>
      </c>
      <c r="V12" s="19">
        <v>5.4454911781953198E-2</v>
      </c>
      <c r="W12" s="19">
        <v>2.26639285911149E-2</v>
      </c>
      <c r="X12" s="19">
        <v>4.6524132335923299E-2</v>
      </c>
      <c r="Y12" s="19">
        <v>5.6859650008150298E-2</v>
      </c>
      <c r="Z12" s="19"/>
      <c r="AA12" s="19">
        <v>0.22032298773482101</v>
      </c>
      <c r="AB12" s="19">
        <v>0.10110206958688001</v>
      </c>
      <c r="AC12" s="19">
        <v>9.8486947151658094E-2</v>
      </c>
      <c r="AD12" s="19">
        <v>8.9239348376790706E-2</v>
      </c>
      <c r="AE12" s="19">
        <v>6.9866556531027496E-2</v>
      </c>
      <c r="AF12" s="19">
        <v>8.13625464746979E-2</v>
      </c>
      <c r="AG12" s="19">
        <v>5.1139034355325103E-2</v>
      </c>
      <c r="AH12" s="19">
        <v>4.9109358990387597E-2</v>
      </c>
      <c r="AI12" s="19">
        <v>5.2933235674055099E-2</v>
      </c>
      <c r="AJ12" s="19">
        <v>4.1243724545078402E-2</v>
      </c>
      <c r="AK12" s="19">
        <v>1.5771531532644999E-2</v>
      </c>
      <c r="AL12" s="19">
        <v>8.4827446554342299E-3</v>
      </c>
      <c r="AM12" s="19">
        <v>6.09752133808611E-2</v>
      </c>
      <c r="AN12" s="19">
        <v>4.3062285695008203E-2</v>
      </c>
      <c r="AO12" s="19">
        <v>2.7717036037845501E-3</v>
      </c>
      <c r="AP12" s="19">
        <v>1.5490694678067201E-2</v>
      </c>
      <c r="AQ12" s="19"/>
      <c r="AR12" s="19">
        <v>5.14477304571372E-2</v>
      </c>
      <c r="AS12" s="19">
        <v>5.2747508205643598E-2</v>
      </c>
      <c r="AT12" s="19"/>
      <c r="AU12" s="19">
        <v>5.86363509117271E-2</v>
      </c>
      <c r="AV12" s="19">
        <v>4.69120012930581E-2</v>
      </c>
      <c r="AW12" s="19"/>
      <c r="AX12" s="19">
        <v>5.2155027149987897E-2</v>
      </c>
      <c r="AY12" s="19">
        <v>5.1080311236749699E-2</v>
      </c>
      <c r="AZ12" s="19"/>
      <c r="BA12" s="19">
        <v>2.8407304600229201E-2</v>
      </c>
      <c r="BB12" s="19">
        <v>6.5543913052885899E-2</v>
      </c>
      <c r="BC12" s="19">
        <v>6.9331341362230001E-2</v>
      </c>
      <c r="BD12" s="19"/>
      <c r="BE12" s="19">
        <v>3.7580757707956498E-2</v>
      </c>
      <c r="BF12" s="19">
        <v>7.5900567152602003E-2</v>
      </c>
      <c r="BG12" s="19">
        <v>8.0998193064366203E-2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324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312</v>
      </c>
      <c r="C9" s="17">
        <v>0.41333674292906097</v>
      </c>
      <c r="D9" s="17">
        <v>0.41056188055891901</v>
      </c>
      <c r="E9" s="17">
        <v>0.41562389833285002</v>
      </c>
      <c r="F9" s="17"/>
      <c r="G9" s="17">
        <v>0.41464284670502399</v>
      </c>
      <c r="H9" s="17">
        <v>0.40280602877412303</v>
      </c>
      <c r="I9" s="17">
        <v>0.43342295172850698</v>
      </c>
      <c r="J9" s="17">
        <v>0.39933794934720301</v>
      </c>
      <c r="K9" s="17"/>
      <c r="L9" s="17">
        <v>0.42334400706339598</v>
      </c>
      <c r="M9" s="17">
        <v>0.39535221444107499</v>
      </c>
      <c r="N9" s="17">
        <v>0.40674858117225898</v>
      </c>
      <c r="O9" s="17">
        <v>0.42784110859462299</v>
      </c>
      <c r="P9" s="17"/>
      <c r="Q9" s="17">
        <v>0.38213317520316598</v>
      </c>
      <c r="R9" s="17">
        <v>0.39585279859345501</v>
      </c>
      <c r="S9" s="17">
        <v>0.41504457372856302</v>
      </c>
      <c r="T9" s="17">
        <v>0.497219670900864</v>
      </c>
      <c r="U9" s="17">
        <v>0.40935424569298101</v>
      </c>
      <c r="V9" s="17">
        <v>0.462960323945382</v>
      </c>
      <c r="W9" s="17">
        <v>0.42751320521540598</v>
      </c>
      <c r="X9" s="17">
        <v>0.342041232095248</v>
      </c>
      <c r="Y9" s="17">
        <v>0.381946956313229</v>
      </c>
      <c r="Z9" s="17"/>
      <c r="AA9" s="17">
        <v>0.49407230019917903</v>
      </c>
      <c r="AB9" s="17">
        <v>0.38170764768434701</v>
      </c>
      <c r="AC9" s="17">
        <v>0.434715092503204</v>
      </c>
      <c r="AD9" s="17">
        <v>0.33705541532925798</v>
      </c>
      <c r="AE9" s="17">
        <v>0.39646417056112199</v>
      </c>
      <c r="AF9" s="17">
        <v>0.40676411046628103</v>
      </c>
      <c r="AG9" s="17">
        <v>0.40942435701365898</v>
      </c>
      <c r="AH9" s="17">
        <v>0.46532301878476801</v>
      </c>
      <c r="AI9" s="17">
        <v>0.346625646478748</v>
      </c>
      <c r="AJ9" s="17">
        <v>0.41393533478898797</v>
      </c>
      <c r="AK9" s="17">
        <v>0.44201614758189101</v>
      </c>
      <c r="AL9" s="17">
        <v>0.39913899570724698</v>
      </c>
      <c r="AM9" s="17">
        <v>0.46965863248203099</v>
      </c>
      <c r="AN9" s="17">
        <v>0.45148917757629498</v>
      </c>
      <c r="AO9" s="17">
        <v>0.49197102530625503</v>
      </c>
      <c r="AP9" s="17">
        <v>0.41285326182777898</v>
      </c>
      <c r="AQ9" s="17"/>
      <c r="AR9" s="17">
        <v>0.416389596786154</v>
      </c>
      <c r="AS9" s="17">
        <v>0.40226029359245502</v>
      </c>
      <c r="AT9" s="17"/>
      <c r="AU9" s="17">
        <v>0.39911348525114798</v>
      </c>
      <c r="AV9" s="17">
        <v>0.42009344594158599</v>
      </c>
      <c r="AW9" s="17"/>
      <c r="AX9" s="17">
        <v>0.42999287525605601</v>
      </c>
      <c r="AY9" s="17">
        <v>0.40924220752297502</v>
      </c>
      <c r="AZ9" s="17"/>
      <c r="BA9" s="17">
        <v>0.42497592009012702</v>
      </c>
      <c r="BB9" s="17">
        <v>0.38792889774696199</v>
      </c>
      <c r="BC9" s="17">
        <v>0.43476561772373701</v>
      </c>
      <c r="BD9" s="17"/>
      <c r="BE9" s="17">
        <v>0.42494066520492202</v>
      </c>
      <c r="BF9" s="17">
        <v>0.39369456980727502</v>
      </c>
      <c r="BG9" s="17">
        <v>0.388815629269468</v>
      </c>
    </row>
    <row r="10" spans="2:59" ht="28.8" x14ac:dyDescent="0.3">
      <c r="B10" s="18" t="s">
        <v>313</v>
      </c>
      <c r="C10" s="17">
        <v>0.468361804311344</v>
      </c>
      <c r="D10" s="17">
        <v>0.467977625252194</v>
      </c>
      <c r="E10" s="17">
        <v>0.46957404409435199</v>
      </c>
      <c r="F10" s="17"/>
      <c r="G10" s="17">
        <v>0.456773366395056</v>
      </c>
      <c r="H10" s="17">
        <v>0.50686170503463801</v>
      </c>
      <c r="I10" s="17">
        <v>0.463399270876029</v>
      </c>
      <c r="J10" s="17">
        <v>0.44514452815719302</v>
      </c>
      <c r="K10" s="17"/>
      <c r="L10" s="17">
        <v>0.483610712283644</v>
      </c>
      <c r="M10" s="17">
        <v>0.483755764589757</v>
      </c>
      <c r="N10" s="17">
        <v>0.48050414674370401</v>
      </c>
      <c r="O10" s="17">
        <v>0.42419601301635801</v>
      </c>
      <c r="P10" s="17"/>
      <c r="Q10" s="17">
        <v>0.50024944624940204</v>
      </c>
      <c r="R10" s="17">
        <v>0.50450167515422895</v>
      </c>
      <c r="S10" s="17">
        <v>0.49152960247111699</v>
      </c>
      <c r="T10" s="17">
        <v>0.363103195055411</v>
      </c>
      <c r="U10" s="17">
        <v>0.473580737850678</v>
      </c>
      <c r="V10" s="17">
        <v>0.41617915898900099</v>
      </c>
      <c r="W10" s="17">
        <v>0.45932708990740201</v>
      </c>
      <c r="X10" s="17">
        <v>0.52463602525583597</v>
      </c>
      <c r="Y10" s="17">
        <v>0.47783736748078598</v>
      </c>
      <c r="Z10" s="17"/>
      <c r="AA10" s="17">
        <v>0.24233566869630699</v>
      </c>
      <c r="AB10" s="17">
        <v>0.42469920572178399</v>
      </c>
      <c r="AC10" s="17">
        <v>0.45983544327810499</v>
      </c>
      <c r="AD10" s="17">
        <v>0.45121884924501299</v>
      </c>
      <c r="AE10" s="17">
        <v>0.494268048515634</v>
      </c>
      <c r="AF10" s="17">
        <v>0.49375737799221198</v>
      </c>
      <c r="AG10" s="17">
        <v>0.48409365907170199</v>
      </c>
      <c r="AH10" s="17">
        <v>0.37046219294586602</v>
      </c>
      <c r="AI10" s="17">
        <v>0.52307977719460796</v>
      </c>
      <c r="AJ10" s="17">
        <v>0.46251276079652298</v>
      </c>
      <c r="AK10" s="17">
        <v>0.46993218076377102</v>
      </c>
      <c r="AL10" s="17">
        <v>0.502876561887171</v>
      </c>
      <c r="AM10" s="17">
        <v>0.41086862562544402</v>
      </c>
      <c r="AN10" s="17">
        <v>0.499633689198063</v>
      </c>
      <c r="AO10" s="17">
        <v>0.45899338983294702</v>
      </c>
      <c r="AP10" s="17">
        <v>0.49908393696914899</v>
      </c>
      <c r="AQ10" s="17"/>
      <c r="AR10" s="17">
        <v>0.468672537013334</v>
      </c>
      <c r="AS10" s="17">
        <v>0.46723439527313598</v>
      </c>
      <c r="AT10" s="17"/>
      <c r="AU10" s="17">
        <v>0.47273564312480798</v>
      </c>
      <c r="AV10" s="17">
        <v>0.46611543737488897</v>
      </c>
      <c r="AW10" s="17"/>
      <c r="AX10" s="17">
        <v>0.44674371595957801</v>
      </c>
      <c r="AY10" s="17">
        <v>0.47231799618562897</v>
      </c>
      <c r="AZ10" s="17"/>
      <c r="BA10" s="17">
        <v>0.47118401501259799</v>
      </c>
      <c r="BB10" s="17">
        <v>0.48741113907379802</v>
      </c>
      <c r="BC10" s="17">
        <v>0.43241345892432598</v>
      </c>
      <c r="BD10" s="17"/>
      <c r="BE10" s="17">
        <v>0.46369054759963602</v>
      </c>
      <c r="BF10" s="17">
        <v>0.49377161748771597</v>
      </c>
      <c r="BG10" s="17">
        <v>0.42917140326631498</v>
      </c>
    </row>
    <row r="11" spans="2:59" ht="28.8" x14ac:dyDescent="0.3">
      <c r="B11" s="18" t="s">
        <v>314</v>
      </c>
      <c r="C11" s="17">
        <v>7.9874478698851406E-2</v>
      </c>
      <c r="D11" s="17">
        <v>7.6928376344535601E-2</v>
      </c>
      <c r="E11" s="17">
        <v>8.2310913501352403E-2</v>
      </c>
      <c r="F11" s="17"/>
      <c r="G11" s="17">
        <v>8.4434404918286396E-2</v>
      </c>
      <c r="H11" s="17">
        <v>6.2701335929464502E-2</v>
      </c>
      <c r="I11" s="17">
        <v>7.0350297974040896E-2</v>
      </c>
      <c r="J11" s="17">
        <v>0.104783618942607</v>
      </c>
      <c r="K11" s="17"/>
      <c r="L11" s="17">
        <v>6.8285582654904295E-2</v>
      </c>
      <c r="M11" s="17">
        <v>9.7304293442015605E-2</v>
      </c>
      <c r="N11" s="17">
        <v>6.4192216830459906E-2</v>
      </c>
      <c r="O11" s="17">
        <v>8.8235300332404107E-2</v>
      </c>
      <c r="P11" s="17"/>
      <c r="Q11" s="17">
        <v>6.8249234530316005E-2</v>
      </c>
      <c r="R11" s="17">
        <v>7.0282669106707996E-2</v>
      </c>
      <c r="S11" s="17">
        <v>5.3716896412238598E-2</v>
      </c>
      <c r="T11" s="17">
        <v>0.101565199863501</v>
      </c>
      <c r="U11" s="17">
        <v>0.100140525979865</v>
      </c>
      <c r="V11" s="17">
        <v>6.6618724057490794E-2</v>
      </c>
      <c r="W11" s="17">
        <v>7.8064284885958707E-2</v>
      </c>
      <c r="X11" s="17">
        <v>0.106913947739683</v>
      </c>
      <c r="Y11" s="17">
        <v>9.4869122633343905E-2</v>
      </c>
      <c r="Z11" s="17"/>
      <c r="AA11" s="17">
        <v>4.32690433696932E-2</v>
      </c>
      <c r="AB11" s="17">
        <v>0.123021839954365</v>
      </c>
      <c r="AC11" s="17">
        <v>5.0057419263218897E-2</v>
      </c>
      <c r="AD11" s="17">
        <v>0.158193932083313</v>
      </c>
      <c r="AE11" s="17">
        <v>6.1213906739921102E-2</v>
      </c>
      <c r="AF11" s="17">
        <v>7.0243691535745695E-2</v>
      </c>
      <c r="AG11" s="17">
        <v>5.3427095447461798E-2</v>
      </c>
      <c r="AH11" s="17">
        <v>0.11707148877085601</v>
      </c>
      <c r="AI11" s="17">
        <v>8.5073970414649702E-2</v>
      </c>
      <c r="AJ11" s="17">
        <v>9.0641376974599105E-2</v>
      </c>
      <c r="AK11" s="17">
        <v>6.7023039756836905E-2</v>
      </c>
      <c r="AL11" s="17">
        <v>8.9501697750148101E-2</v>
      </c>
      <c r="AM11" s="17">
        <v>5.8551522197042502E-2</v>
      </c>
      <c r="AN11" s="17">
        <v>3.8230107868674798E-2</v>
      </c>
      <c r="AO11" s="17">
        <v>4.6263881257013903E-2</v>
      </c>
      <c r="AP11" s="17">
        <v>7.9010768220986793E-2</v>
      </c>
      <c r="AQ11" s="17"/>
      <c r="AR11" s="17">
        <v>7.77031991206487E-2</v>
      </c>
      <c r="AS11" s="17">
        <v>8.7752375699292298E-2</v>
      </c>
      <c r="AT11" s="17"/>
      <c r="AU11" s="17">
        <v>8.4931110439180502E-2</v>
      </c>
      <c r="AV11" s="17">
        <v>7.7982408939782505E-2</v>
      </c>
      <c r="AW11" s="17"/>
      <c r="AX11" s="17">
        <v>8.7481654917872298E-2</v>
      </c>
      <c r="AY11" s="17">
        <v>7.9374542917720503E-2</v>
      </c>
      <c r="AZ11" s="17"/>
      <c r="BA11" s="17">
        <v>7.8525985253808606E-2</v>
      </c>
      <c r="BB11" s="17">
        <v>7.6757840780335901E-2</v>
      </c>
      <c r="BC11" s="17">
        <v>8.7282592059315003E-2</v>
      </c>
      <c r="BD11" s="17"/>
      <c r="BE11" s="17">
        <v>7.8192192221317194E-2</v>
      </c>
      <c r="BF11" s="17">
        <v>6.7475485768579396E-2</v>
      </c>
      <c r="BG11" s="17">
        <v>0.12616708949046801</v>
      </c>
    </row>
    <row r="12" spans="2:59" x14ac:dyDescent="0.3">
      <c r="B12" s="18" t="s">
        <v>83</v>
      </c>
      <c r="C12" s="19">
        <v>3.8426974060743198E-2</v>
      </c>
      <c r="D12" s="19">
        <v>4.4532117844351897E-2</v>
      </c>
      <c r="E12" s="19">
        <v>3.2491144071445703E-2</v>
      </c>
      <c r="F12" s="19"/>
      <c r="G12" s="19">
        <v>4.4149381981633901E-2</v>
      </c>
      <c r="H12" s="19">
        <v>2.7630930261774801E-2</v>
      </c>
      <c r="I12" s="19">
        <v>3.2827479421422903E-2</v>
      </c>
      <c r="J12" s="19">
        <v>5.0733903552996902E-2</v>
      </c>
      <c r="K12" s="19"/>
      <c r="L12" s="19">
        <v>2.4759697998056201E-2</v>
      </c>
      <c r="M12" s="19">
        <v>2.35877275271522E-2</v>
      </c>
      <c r="N12" s="19">
        <v>4.8555055253577499E-2</v>
      </c>
      <c r="O12" s="19">
        <v>5.97275780566148E-2</v>
      </c>
      <c r="P12" s="19"/>
      <c r="Q12" s="19">
        <v>4.9368144017115798E-2</v>
      </c>
      <c r="R12" s="19">
        <v>2.9362857145608701E-2</v>
      </c>
      <c r="S12" s="19">
        <v>3.9708927388081801E-2</v>
      </c>
      <c r="T12" s="19">
        <v>3.8111934180223898E-2</v>
      </c>
      <c r="U12" s="19">
        <v>1.69244904764758E-2</v>
      </c>
      <c r="V12" s="19">
        <v>5.42417930081261E-2</v>
      </c>
      <c r="W12" s="19">
        <v>3.5095419991233598E-2</v>
      </c>
      <c r="X12" s="19">
        <v>2.6408794909233101E-2</v>
      </c>
      <c r="Y12" s="19">
        <v>4.5346553572640801E-2</v>
      </c>
      <c r="Z12" s="19"/>
      <c r="AA12" s="19">
        <v>0.22032298773482101</v>
      </c>
      <c r="AB12" s="19">
        <v>7.05713066395042E-2</v>
      </c>
      <c r="AC12" s="19">
        <v>5.53920449554718E-2</v>
      </c>
      <c r="AD12" s="19">
        <v>5.3531803342415502E-2</v>
      </c>
      <c r="AE12" s="19">
        <v>4.8053874183323297E-2</v>
      </c>
      <c r="AF12" s="19">
        <v>2.9234820005761199E-2</v>
      </c>
      <c r="AG12" s="19">
        <v>5.3054888467177201E-2</v>
      </c>
      <c r="AH12" s="19">
        <v>4.7143299498510698E-2</v>
      </c>
      <c r="AI12" s="19">
        <v>4.52206059119949E-2</v>
      </c>
      <c r="AJ12" s="19">
        <v>3.2910527439890598E-2</v>
      </c>
      <c r="AK12" s="19">
        <v>2.1028631897501201E-2</v>
      </c>
      <c r="AL12" s="19">
        <v>8.4827446554342299E-3</v>
      </c>
      <c r="AM12" s="19">
        <v>6.09212196954831E-2</v>
      </c>
      <c r="AN12" s="19">
        <v>1.0647025356966299E-2</v>
      </c>
      <c r="AO12" s="19">
        <v>2.7717036037845501E-3</v>
      </c>
      <c r="AP12" s="19">
        <v>9.0520329820857007E-3</v>
      </c>
      <c r="AQ12" s="19"/>
      <c r="AR12" s="19">
        <v>3.7234667079864198E-2</v>
      </c>
      <c r="AS12" s="19">
        <v>4.2752935435117198E-2</v>
      </c>
      <c r="AT12" s="19"/>
      <c r="AU12" s="19">
        <v>4.3219761184863398E-2</v>
      </c>
      <c r="AV12" s="19">
        <v>3.5808707743742403E-2</v>
      </c>
      <c r="AW12" s="19"/>
      <c r="AX12" s="19">
        <v>3.5781753866493897E-2</v>
      </c>
      <c r="AY12" s="19">
        <v>3.9065253373676001E-2</v>
      </c>
      <c r="AZ12" s="19"/>
      <c r="BA12" s="19">
        <v>2.5314079643466599E-2</v>
      </c>
      <c r="BB12" s="19">
        <v>4.7902122398903603E-2</v>
      </c>
      <c r="BC12" s="19">
        <v>4.5538331292622303E-2</v>
      </c>
      <c r="BD12" s="19"/>
      <c r="BE12" s="19">
        <v>3.3176594974125E-2</v>
      </c>
      <c r="BF12" s="19">
        <v>4.5058326936430103E-2</v>
      </c>
      <c r="BG12" s="19">
        <v>5.5845877973748702E-2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325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312</v>
      </c>
      <c r="C9" s="17">
        <v>0.37206764016323901</v>
      </c>
      <c r="D9" s="17">
        <v>0.36038042235847101</v>
      </c>
      <c r="E9" s="17">
        <v>0.38421473221688701</v>
      </c>
      <c r="F9" s="17"/>
      <c r="G9" s="17">
        <v>0.36437164586092202</v>
      </c>
      <c r="H9" s="17">
        <v>0.38179223941596802</v>
      </c>
      <c r="I9" s="17">
        <v>0.36266953778922001</v>
      </c>
      <c r="J9" s="17">
        <v>0.38022894295549298</v>
      </c>
      <c r="K9" s="17"/>
      <c r="L9" s="17">
        <v>0.37089116863189803</v>
      </c>
      <c r="M9" s="17">
        <v>0.35028365742982198</v>
      </c>
      <c r="N9" s="17">
        <v>0.36899132108573002</v>
      </c>
      <c r="O9" s="17">
        <v>0.39739894661984698</v>
      </c>
      <c r="P9" s="17"/>
      <c r="Q9" s="17">
        <v>0.32072121500275602</v>
      </c>
      <c r="R9" s="17">
        <v>0.34944568049132402</v>
      </c>
      <c r="S9" s="17">
        <v>0.36120951202692902</v>
      </c>
      <c r="T9" s="17">
        <v>0.402908442186939</v>
      </c>
      <c r="U9" s="17">
        <v>0.37757432450609502</v>
      </c>
      <c r="V9" s="17">
        <v>0.42627643651250302</v>
      </c>
      <c r="W9" s="17">
        <v>0.428179427527064</v>
      </c>
      <c r="X9" s="17">
        <v>0.37889682127699498</v>
      </c>
      <c r="Y9" s="17">
        <v>0.35385896703467801</v>
      </c>
      <c r="Z9" s="17"/>
      <c r="AA9" s="17">
        <v>0.60175687865372296</v>
      </c>
      <c r="AB9" s="17">
        <v>0.54470960664382595</v>
      </c>
      <c r="AC9" s="17">
        <v>0.434191133353721</v>
      </c>
      <c r="AD9" s="17">
        <v>0.42331506265938501</v>
      </c>
      <c r="AE9" s="17">
        <v>0.36972393476613902</v>
      </c>
      <c r="AF9" s="17">
        <v>0.36582940512996598</v>
      </c>
      <c r="AG9" s="17">
        <v>0.34733957675092703</v>
      </c>
      <c r="AH9" s="17">
        <v>0.37240609108325501</v>
      </c>
      <c r="AI9" s="17">
        <v>0.37576116991632202</v>
      </c>
      <c r="AJ9" s="17">
        <v>0.312477071331909</v>
      </c>
      <c r="AK9" s="17">
        <v>0.334773598982475</v>
      </c>
      <c r="AL9" s="17">
        <v>0.37215013819100401</v>
      </c>
      <c r="AM9" s="17">
        <v>0.417298194813501</v>
      </c>
      <c r="AN9" s="17">
        <v>0.37727059890497699</v>
      </c>
      <c r="AO9" s="17">
        <v>0.385749723742914</v>
      </c>
      <c r="AP9" s="17">
        <v>0.33541983956729898</v>
      </c>
      <c r="AQ9" s="17"/>
      <c r="AR9" s="17">
        <v>0.36861437676759401</v>
      </c>
      <c r="AS9" s="17">
        <v>0.38459686653251302</v>
      </c>
      <c r="AT9" s="17"/>
      <c r="AU9" s="17">
        <v>0.39420514400954199</v>
      </c>
      <c r="AV9" s="17">
        <v>0.36076294488551403</v>
      </c>
      <c r="AW9" s="17"/>
      <c r="AX9" s="17">
        <v>0.43853869930280598</v>
      </c>
      <c r="AY9" s="17">
        <v>0.35353162398538701</v>
      </c>
      <c r="AZ9" s="17"/>
      <c r="BA9" s="17">
        <v>0.37944736205791102</v>
      </c>
      <c r="BB9" s="17">
        <v>0.34105168614829501</v>
      </c>
      <c r="BC9" s="17">
        <v>0.40998240026740701</v>
      </c>
      <c r="BD9" s="17"/>
      <c r="BE9" s="17">
        <v>0.37431211929514202</v>
      </c>
      <c r="BF9" s="17">
        <v>0.36171738139371101</v>
      </c>
      <c r="BG9" s="17">
        <v>0.38568765831299401</v>
      </c>
    </row>
    <row r="10" spans="2:59" ht="28.8" x14ac:dyDescent="0.3">
      <c r="B10" s="18" t="s">
        <v>313</v>
      </c>
      <c r="C10" s="17">
        <v>0.48166900709727201</v>
      </c>
      <c r="D10" s="17">
        <v>0.47809353664854098</v>
      </c>
      <c r="E10" s="17">
        <v>0.48498204633887199</v>
      </c>
      <c r="F10" s="17"/>
      <c r="G10" s="17">
        <v>0.50468560084187797</v>
      </c>
      <c r="H10" s="17">
        <v>0.48644067697420901</v>
      </c>
      <c r="I10" s="17">
        <v>0.47773829269753998</v>
      </c>
      <c r="J10" s="17">
        <v>0.455997117463321</v>
      </c>
      <c r="K10" s="17"/>
      <c r="L10" s="17">
        <v>0.50548093070706801</v>
      </c>
      <c r="M10" s="17">
        <v>0.487195219560425</v>
      </c>
      <c r="N10" s="17">
        <v>0.50384790540768098</v>
      </c>
      <c r="O10" s="17">
        <v>0.43170945241019398</v>
      </c>
      <c r="P10" s="17"/>
      <c r="Q10" s="17">
        <v>0.517044689510753</v>
      </c>
      <c r="R10" s="17">
        <v>0.48213927990896399</v>
      </c>
      <c r="S10" s="17">
        <v>0.51205666411212702</v>
      </c>
      <c r="T10" s="17">
        <v>0.46768837141084901</v>
      </c>
      <c r="U10" s="17">
        <v>0.48735400044340699</v>
      </c>
      <c r="V10" s="17">
        <v>0.45065750957447998</v>
      </c>
      <c r="W10" s="17">
        <v>0.43594929793307202</v>
      </c>
      <c r="X10" s="17">
        <v>0.47657738100154901</v>
      </c>
      <c r="Y10" s="17">
        <v>0.48319143332541997</v>
      </c>
      <c r="Z10" s="17"/>
      <c r="AA10" s="17">
        <v>0.134651090241763</v>
      </c>
      <c r="AB10" s="17">
        <v>0.30195591746745898</v>
      </c>
      <c r="AC10" s="17">
        <v>0.42885388738945202</v>
      </c>
      <c r="AD10" s="17">
        <v>0.34166404497831798</v>
      </c>
      <c r="AE10" s="17">
        <v>0.49729028470761399</v>
      </c>
      <c r="AF10" s="17">
        <v>0.522151855861682</v>
      </c>
      <c r="AG10" s="17">
        <v>0.50340191504307197</v>
      </c>
      <c r="AH10" s="17">
        <v>0.47662687396258802</v>
      </c>
      <c r="AI10" s="17">
        <v>0.449659623952265</v>
      </c>
      <c r="AJ10" s="17">
        <v>0.53567384369511395</v>
      </c>
      <c r="AK10" s="17">
        <v>0.54812187410531898</v>
      </c>
      <c r="AL10" s="17">
        <v>0.52315092694224796</v>
      </c>
      <c r="AM10" s="17">
        <v>0.43087831460533299</v>
      </c>
      <c r="AN10" s="17">
        <v>0.48751690207640402</v>
      </c>
      <c r="AO10" s="17">
        <v>0.48073592073492399</v>
      </c>
      <c r="AP10" s="17">
        <v>0.50699780370453196</v>
      </c>
      <c r="AQ10" s="17"/>
      <c r="AR10" s="17">
        <v>0.490538147090405</v>
      </c>
      <c r="AS10" s="17">
        <v>0.44948974651295198</v>
      </c>
      <c r="AT10" s="17"/>
      <c r="AU10" s="17">
        <v>0.45752344183493099</v>
      </c>
      <c r="AV10" s="17">
        <v>0.49325776569652902</v>
      </c>
      <c r="AW10" s="17"/>
      <c r="AX10" s="17">
        <v>0.41180965626485799</v>
      </c>
      <c r="AY10" s="17">
        <v>0.50066533256392298</v>
      </c>
      <c r="AZ10" s="17"/>
      <c r="BA10" s="17">
        <v>0.49200364286711901</v>
      </c>
      <c r="BB10" s="17">
        <v>0.490067311461793</v>
      </c>
      <c r="BC10" s="17">
        <v>0.45017025323978499</v>
      </c>
      <c r="BD10" s="17"/>
      <c r="BE10" s="17">
        <v>0.48300087918296603</v>
      </c>
      <c r="BF10" s="17">
        <v>0.48118837096427802</v>
      </c>
      <c r="BG10" s="17">
        <v>0.47388227604650401</v>
      </c>
    </row>
    <row r="11" spans="2:59" ht="28.8" x14ac:dyDescent="0.3">
      <c r="B11" s="18" t="s">
        <v>314</v>
      </c>
      <c r="C11" s="17">
        <v>0.104298834333099</v>
      </c>
      <c r="D11" s="17">
        <v>0.11001517733975499</v>
      </c>
      <c r="E11" s="17">
        <v>9.8192741385123905E-2</v>
      </c>
      <c r="F11" s="17"/>
      <c r="G11" s="17">
        <v>8.4848990208582803E-2</v>
      </c>
      <c r="H11" s="17">
        <v>9.3380377893739805E-2</v>
      </c>
      <c r="I11" s="17">
        <v>0.119518104891932</v>
      </c>
      <c r="J11" s="17">
        <v>0.119718899653543</v>
      </c>
      <c r="K11" s="17"/>
      <c r="L11" s="17">
        <v>0.100951644488236</v>
      </c>
      <c r="M11" s="17">
        <v>0.13297251713008201</v>
      </c>
      <c r="N11" s="17">
        <v>8.2443058550158599E-2</v>
      </c>
      <c r="O11" s="17">
        <v>9.7585502600245302E-2</v>
      </c>
      <c r="P11" s="17"/>
      <c r="Q11" s="17">
        <v>0.121498422634227</v>
      </c>
      <c r="R11" s="17">
        <v>0.13040221895488099</v>
      </c>
      <c r="S11" s="17">
        <v>7.6964850495244805E-2</v>
      </c>
      <c r="T11" s="17">
        <v>9.1041831748206903E-2</v>
      </c>
      <c r="U11" s="17">
        <v>0.10600194730791999</v>
      </c>
      <c r="V11" s="17">
        <v>8.1992130704743801E-2</v>
      </c>
      <c r="W11" s="17">
        <v>0.101680905542667</v>
      </c>
      <c r="X11" s="17">
        <v>0.121769397201822</v>
      </c>
      <c r="Y11" s="17">
        <v>9.4587903693827302E-2</v>
      </c>
      <c r="Z11" s="17"/>
      <c r="AA11" s="17">
        <v>4.32690433696932E-2</v>
      </c>
      <c r="AB11" s="17">
        <v>0.112038367988765</v>
      </c>
      <c r="AC11" s="17">
        <v>6.6300641918072195E-2</v>
      </c>
      <c r="AD11" s="17">
        <v>0.17150238048958599</v>
      </c>
      <c r="AE11" s="17">
        <v>6.9836534426069796E-2</v>
      </c>
      <c r="AF11" s="17">
        <v>7.5943652620788796E-2</v>
      </c>
      <c r="AG11" s="17">
        <v>0.10108022085227999</v>
      </c>
      <c r="AH11" s="17">
        <v>0.115812410395399</v>
      </c>
      <c r="AI11" s="17">
        <v>0.123792694748296</v>
      </c>
      <c r="AJ11" s="17">
        <v>0.13207484475836001</v>
      </c>
      <c r="AK11" s="17">
        <v>0.106754545189558</v>
      </c>
      <c r="AL11" s="17">
        <v>8.4972718179089898E-2</v>
      </c>
      <c r="AM11" s="17">
        <v>8.8997307535556805E-2</v>
      </c>
      <c r="AN11" s="17">
        <v>0.116326790805123</v>
      </c>
      <c r="AO11" s="17">
        <v>9.0522626247694901E-2</v>
      </c>
      <c r="AP11" s="17">
        <v>0.139912230066528</v>
      </c>
      <c r="AQ11" s="17"/>
      <c r="AR11" s="17">
        <v>0.10150641346568701</v>
      </c>
      <c r="AS11" s="17">
        <v>0.114430373447726</v>
      </c>
      <c r="AT11" s="17"/>
      <c r="AU11" s="17">
        <v>0.10304280872805099</v>
      </c>
      <c r="AV11" s="17">
        <v>0.105850345437626</v>
      </c>
      <c r="AW11" s="17"/>
      <c r="AX11" s="17">
        <v>0.11844075550127001</v>
      </c>
      <c r="AY11" s="17">
        <v>0.10117642820629801</v>
      </c>
      <c r="AZ11" s="17"/>
      <c r="BA11" s="17">
        <v>0.10026212301556101</v>
      </c>
      <c r="BB11" s="17">
        <v>0.118494850635573</v>
      </c>
      <c r="BC11" s="17">
        <v>8.8079790448064299E-2</v>
      </c>
      <c r="BD11" s="17"/>
      <c r="BE11" s="17">
        <v>0.106943412521859</v>
      </c>
      <c r="BF11" s="17">
        <v>0.101648754230879</v>
      </c>
      <c r="BG11" s="17">
        <v>9.3590689712408096E-2</v>
      </c>
    </row>
    <row r="12" spans="2:59" x14ac:dyDescent="0.3">
      <c r="B12" s="18" t="s">
        <v>83</v>
      </c>
      <c r="C12" s="19">
        <v>4.1964518406390303E-2</v>
      </c>
      <c r="D12" s="19">
        <v>5.1510863653232999E-2</v>
      </c>
      <c r="E12" s="19">
        <v>3.2610480059116501E-2</v>
      </c>
      <c r="F12" s="19"/>
      <c r="G12" s="19">
        <v>4.6093763088616797E-2</v>
      </c>
      <c r="H12" s="19">
        <v>3.8386705716082603E-2</v>
      </c>
      <c r="I12" s="19">
        <v>4.0074064621306797E-2</v>
      </c>
      <c r="J12" s="19">
        <v>4.4055039927643501E-2</v>
      </c>
      <c r="K12" s="19"/>
      <c r="L12" s="19">
        <v>2.2676256172798202E-2</v>
      </c>
      <c r="M12" s="19">
        <v>2.9548605879671602E-2</v>
      </c>
      <c r="N12" s="19">
        <v>4.4717714956430697E-2</v>
      </c>
      <c r="O12" s="19">
        <v>7.3306098369713898E-2</v>
      </c>
      <c r="P12" s="19"/>
      <c r="Q12" s="19">
        <v>4.0735672852263698E-2</v>
      </c>
      <c r="R12" s="19">
        <v>3.8012820644830803E-2</v>
      </c>
      <c r="S12" s="19">
        <v>4.9768973365699E-2</v>
      </c>
      <c r="T12" s="19">
        <v>3.83613546540051E-2</v>
      </c>
      <c r="U12" s="19">
        <v>2.9069727742577701E-2</v>
      </c>
      <c r="V12" s="19">
        <v>4.1073923208273903E-2</v>
      </c>
      <c r="W12" s="19">
        <v>3.4190368997196997E-2</v>
      </c>
      <c r="X12" s="19">
        <v>2.2756400519633499E-2</v>
      </c>
      <c r="Y12" s="19">
        <v>6.8361695946075204E-2</v>
      </c>
      <c r="Z12" s="19"/>
      <c r="AA12" s="19">
        <v>0.22032298773482101</v>
      </c>
      <c r="AB12" s="19">
        <v>4.1296107899949301E-2</v>
      </c>
      <c r="AC12" s="19">
        <v>7.0654337338755105E-2</v>
      </c>
      <c r="AD12" s="19">
        <v>6.3518511872711098E-2</v>
      </c>
      <c r="AE12" s="19">
        <v>6.3149246100176804E-2</v>
      </c>
      <c r="AF12" s="19">
        <v>3.6075086387562801E-2</v>
      </c>
      <c r="AG12" s="19">
        <v>4.8178287353720303E-2</v>
      </c>
      <c r="AH12" s="19">
        <v>3.5154624558758098E-2</v>
      </c>
      <c r="AI12" s="19">
        <v>5.0786511383116698E-2</v>
      </c>
      <c r="AJ12" s="19">
        <v>1.9774240214616701E-2</v>
      </c>
      <c r="AK12" s="19">
        <v>1.03499817226471E-2</v>
      </c>
      <c r="AL12" s="19">
        <v>1.9726216687658199E-2</v>
      </c>
      <c r="AM12" s="19">
        <v>6.2826183045609094E-2</v>
      </c>
      <c r="AN12" s="19">
        <v>1.8885708213496399E-2</v>
      </c>
      <c r="AO12" s="19">
        <v>4.2991729274467198E-2</v>
      </c>
      <c r="AP12" s="19">
        <v>1.7670126661641E-2</v>
      </c>
      <c r="AQ12" s="19"/>
      <c r="AR12" s="19">
        <v>3.9341062676313501E-2</v>
      </c>
      <c r="AS12" s="19">
        <v>5.1483013506809297E-2</v>
      </c>
      <c r="AT12" s="19"/>
      <c r="AU12" s="19">
        <v>4.5228605427475602E-2</v>
      </c>
      <c r="AV12" s="19">
        <v>4.0128943980331302E-2</v>
      </c>
      <c r="AW12" s="19"/>
      <c r="AX12" s="19">
        <v>3.12108889310652E-2</v>
      </c>
      <c r="AY12" s="19">
        <v>4.4626615244392299E-2</v>
      </c>
      <c r="AZ12" s="19"/>
      <c r="BA12" s="19">
        <v>2.8286872059409399E-2</v>
      </c>
      <c r="BB12" s="19">
        <v>5.0386151754339102E-2</v>
      </c>
      <c r="BC12" s="19">
        <v>5.1767556044743597E-2</v>
      </c>
      <c r="BD12" s="19"/>
      <c r="BE12" s="19">
        <v>3.57435890000335E-2</v>
      </c>
      <c r="BF12" s="19">
        <v>5.5445493411131801E-2</v>
      </c>
      <c r="BG12" s="19">
        <v>4.68393759280945E-2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326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312</v>
      </c>
      <c r="C9" s="17">
        <v>0.42843467355465797</v>
      </c>
      <c r="D9" s="17">
        <v>0.413978130715425</v>
      </c>
      <c r="E9" s="17">
        <v>0.44456666666359601</v>
      </c>
      <c r="F9" s="17"/>
      <c r="G9" s="17">
        <v>0.40930620664579997</v>
      </c>
      <c r="H9" s="17">
        <v>0.43313170104632198</v>
      </c>
      <c r="I9" s="17">
        <v>0.449411827452813</v>
      </c>
      <c r="J9" s="17">
        <v>0.418519039662477</v>
      </c>
      <c r="K9" s="17"/>
      <c r="L9" s="17">
        <v>0.44855142309935297</v>
      </c>
      <c r="M9" s="17">
        <v>0.40406458548882501</v>
      </c>
      <c r="N9" s="17">
        <v>0.41401532547634401</v>
      </c>
      <c r="O9" s="17">
        <v>0.44559086461383701</v>
      </c>
      <c r="P9" s="17"/>
      <c r="Q9" s="17">
        <v>0.41077156016847499</v>
      </c>
      <c r="R9" s="17">
        <v>0.39458906999448101</v>
      </c>
      <c r="S9" s="17">
        <v>0.40879335628173602</v>
      </c>
      <c r="T9" s="17">
        <v>0.44601438012248401</v>
      </c>
      <c r="U9" s="17">
        <v>0.433283649052287</v>
      </c>
      <c r="V9" s="17">
        <v>0.48965826007707602</v>
      </c>
      <c r="W9" s="17">
        <v>0.41668176353053699</v>
      </c>
      <c r="X9" s="17">
        <v>0.46696429793982602</v>
      </c>
      <c r="Y9" s="17">
        <v>0.435764373041021</v>
      </c>
      <c r="Z9" s="17"/>
      <c r="AA9" s="17">
        <v>0.64502592202341602</v>
      </c>
      <c r="AB9" s="17">
        <v>0.414133048714806</v>
      </c>
      <c r="AC9" s="17">
        <v>0.35172122900606401</v>
      </c>
      <c r="AD9" s="17">
        <v>0.37952073660007302</v>
      </c>
      <c r="AE9" s="17">
        <v>0.43665863572511099</v>
      </c>
      <c r="AF9" s="17">
        <v>0.38731920418622101</v>
      </c>
      <c r="AG9" s="17">
        <v>0.38263764672189199</v>
      </c>
      <c r="AH9" s="17">
        <v>0.44259569563707502</v>
      </c>
      <c r="AI9" s="17">
        <v>0.40733273801534498</v>
      </c>
      <c r="AJ9" s="17">
        <v>0.48112865438296298</v>
      </c>
      <c r="AK9" s="17">
        <v>0.48922375128110401</v>
      </c>
      <c r="AL9" s="17">
        <v>0.37524396470634502</v>
      </c>
      <c r="AM9" s="17">
        <v>0.48033644638256301</v>
      </c>
      <c r="AN9" s="17">
        <v>0.39856964242659099</v>
      </c>
      <c r="AO9" s="17">
        <v>0.499212507463629</v>
      </c>
      <c r="AP9" s="17">
        <v>0.45789586257366099</v>
      </c>
      <c r="AQ9" s="17"/>
      <c r="AR9" s="17">
        <v>0.43503911407993701</v>
      </c>
      <c r="AS9" s="17">
        <v>0.40447225861463798</v>
      </c>
      <c r="AT9" s="17"/>
      <c r="AU9" s="17">
        <v>0.46657375778300503</v>
      </c>
      <c r="AV9" s="17">
        <v>0.40895901616092101</v>
      </c>
      <c r="AW9" s="17"/>
      <c r="AX9" s="17">
        <v>0.45145493523350899</v>
      </c>
      <c r="AY9" s="17">
        <v>0.42074320369611101</v>
      </c>
      <c r="AZ9" s="17"/>
      <c r="BA9" s="17">
        <v>0.42977040350969098</v>
      </c>
      <c r="BB9" s="17">
        <v>0.42975757479139898</v>
      </c>
      <c r="BC9" s="17">
        <v>0.42397601351677799</v>
      </c>
      <c r="BD9" s="17"/>
      <c r="BE9" s="17">
        <v>0.44137193159107102</v>
      </c>
      <c r="BF9" s="17">
        <v>0.39838211986135802</v>
      </c>
      <c r="BG9" s="17">
        <v>0.42395073805690298</v>
      </c>
    </row>
    <row r="10" spans="2:59" ht="28.8" x14ac:dyDescent="0.3">
      <c r="B10" s="18" t="s">
        <v>313</v>
      </c>
      <c r="C10" s="17">
        <v>0.468169739894777</v>
      </c>
      <c r="D10" s="17">
        <v>0.47332952692421099</v>
      </c>
      <c r="E10" s="17">
        <v>0.46089727131806402</v>
      </c>
      <c r="F10" s="17"/>
      <c r="G10" s="17">
        <v>0.49443020049856301</v>
      </c>
      <c r="H10" s="17">
        <v>0.47593139659045203</v>
      </c>
      <c r="I10" s="17">
        <v>0.43933231323327998</v>
      </c>
      <c r="J10" s="17">
        <v>0.46531126164771103</v>
      </c>
      <c r="K10" s="17"/>
      <c r="L10" s="17">
        <v>0.48991064804343998</v>
      </c>
      <c r="M10" s="17">
        <v>0.50100165840208</v>
      </c>
      <c r="N10" s="17">
        <v>0.47218904745412599</v>
      </c>
      <c r="O10" s="17">
        <v>0.40605285832749999</v>
      </c>
      <c r="P10" s="17"/>
      <c r="Q10" s="17">
        <v>0.49462069873511699</v>
      </c>
      <c r="R10" s="17">
        <v>0.51949849480553001</v>
      </c>
      <c r="S10" s="17">
        <v>0.479296601988142</v>
      </c>
      <c r="T10" s="17">
        <v>0.44950208790345297</v>
      </c>
      <c r="U10" s="17">
        <v>0.46972280462101201</v>
      </c>
      <c r="V10" s="17">
        <v>0.401275118767287</v>
      </c>
      <c r="W10" s="17">
        <v>0.46053333194715401</v>
      </c>
      <c r="X10" s="17">
        <v>0.39540690856293498</v>
      </c>
      <c r="Y10" s="17">
        <v>0.464022764682957</v>
      </c>
      <c r="Z10" s="17"/>
      <c r="AA10" s="17">
        <v>0.134651090241763</v>
      </c>
      <c r="AB10" s="17">
        <v>0.45516557135594898</v>
      </c>
      <c r="AC10" s="17">
        <v>0.46386837837469402</v>
      </c>
      <c r="AD10" s="17">
        <v>0.41302313213325698</v>
      </c>
      <c r="AE10" s="17">
        <v>0.415397030086056</v>
      </c>
      <c r="AF10" s="17">
        <v>0.50504276672413695</v>
      </c>
      <c r="AG10" s="17">
        <v>0.51767204050806703</v>
      </c>
      <c r="AH10" s="17">
        <v>0.38532630476274699</v>
      </c>
      <c r="AI10" s="17">
        <v>0.53353193375041397</v>
      </c>
      <c r="AJ10" s="17">
        <v>0.435366752539741</v>
      </c>
      <c r="AK10" s="17">
        <v>0.455423270114376</v>
      </c>
      <c r="AL10" s="17">
        <v>0.57640110941104195</v>
      </c>
      <c r="AM10" s="17">
        <v>0.40346389051638698</v>
      </c>
      <c r="AN10" s="17">
        <v>0.52875368931383304</v>
      </c>
      <c r="AO10" s="17">
        <v>0.49217405623760402</v>
      </c>
      <c r="AP10" s="17">
        <v>0.48393070640895203</v>
      </c>
      <c r="AQ10" s="17"/>
      <c r="AR10" s="17">
        <v>0.45773280464930899</v>
      </c>
      <c r="AS10" s="17">
        <v>0.50603731885120395</v>
      </c>
      <c r="AT10" s="17"/>
      <c r="AU10" s="17">
        <v>0.42039615195419799</v>
      </c>
      <c r="AV10" s="17">
        <v>0.49308092387895502</v>
      </c>
      <c r="AW10" s="17"/>
      <c r="AX10" s="17">
        <v>0.44201598862875202</v>
      </c>
      <c r="AY10" s="17">
        <v>0.476296562915765</v>
      </c>
      <c r="AZ10" s="17"/>
      <c r="BA10" s="17">
        <v>0.49228982222603601</v>
      </c>
      <c r="BB10" s="17">
        <v>0.44683575954410498</v>
      </c>
      <c r="BC10" s="17">
        <v>0.461462544205057</v>
      </c>
      <c r="BD10" s="17"/>
      <c r="BE10" s="17">
        <v>0.469275588123235</v>
      </c>
      <c r="BF10" s="17">
        <v>0.47215058516446301</v>
      </c>
      <c r="BG10" s="17">
        <v>0.449427158633255</v>
      </c>
    </row>
    <row r="11" spans="2:59" ht="28.8" x14ac:dyDescent="0.3">
      <c r="B11" s="18" t="s">
        <v>314</v>
      </c>
      <c r="C11" s="17">
        <v>5.7508879305445001E-2</v>
      </c>
      <c r="D11" s="17">
        <v>6.3312065758630104E-2</v>
      </c>
      <c r="E11" s="17">
        <v>5.1950508488814801E-2</v>
      </c>
      <c r="F11" s="17"/>
      <c r="G11" s="17">
        <v>4.5870648129372797E-2</v>
      </c>
      <c r="H11" s="17">
        <v>6.3994171452336601E-2</v>
      </c>
      <c r="I11" s="17">
        <v>6.5818959532888396E-2</v>
      </c>
      <c r="J11" s="17">
        <v>5.3489117605091299E-2</v>
      </c>
      <c r="K11" s="17"/>
      <c r="L11" s="17">
        <v>4.5584211234746E-2</v>
      </c>
      <c r="M11" s="17">
        <v>6.5034467917582203E-2</v>
      </c>
      <c r="N11" s="17">
        <v>5.3326505964447497E-2</v>
      </c>
      <c r="O11" s="17">
        <v>6.63476168049488E-2</v>
      </c>
      <c r="P11" s="17"/>
      <c r="Q11" s="17">
        <v>3.9426468984291703E-2</v>
      </c>
      <c r="R11" s="17">
        <v>4.5606354491006001E-2</v>
      </c>
      <c r="S11" s="17">
        <v>6.2954269582383995E-2</v>
      </c>
      <c r="T11" s="17">
        <v>6.5660790112609502E-2</v>
      </c>
      <c r="U11" s="17">
        <v>5.9158623973551802E-2</v>
      </c>
      <c r="V11" s="17">
        <v>5.2407138474649798E-2</v>
      </c>
      <c r="W11" s="17">
        <v>0.100120975931194</v>
      </c>
      <c r="X11" s="17">
        <v>0.102018040803191</v>
      </c>
      <c r="Y11" s="17">
        <v>3.6140279302720402E-2</v>
      </c>
      <c r="Z11" s="17"/>
      <c r="AA11" s="17">
        <v>0</v>
      </c>
      <c r="AB11" s="17">
        <v>4.72590933531555E-2</v>
      </c>
      <c r="AC11" s="17">
        <v>8.1627951691789699E-2</v>
      </c>
      <c r="AD11" s="17">
        <v>0.112768727670144</v>
      </c>
      <c r="AE11" s="17">
        <v>6.0499945908782798E-2</v>
      </c>
      <c r="AF11" s="17">
        <v>6.5921016654845302E-2</v>
      </c>
      <c r="AG11" s="17">
        <v>5.9586761793640197E-2</v>
      </c>
      <c r="AH11" s="17">
        <v>0.120819357246263</v>
      </c>
      <c r="AI11" s="17">
        <v>3.4373713110948403E-2</v>
      </c>
      <c r="AJ11" s="17">
        <v>5.1327205942828101E-2</v>
      </c>
      <c r="AK11" s="17">
        <v>3.4731734199614901E-2</v>
      </c>
      <c r="AL11" s="17">
        <v>3.9872181227179199E-2</v>
      </c>
      <c r="AM11" s="17">
        <v>5.4212703620181699E-2</v>
      </c>
      <c r="AN11" s="17">
        <v>3.2036906477421398E-2</v>
      </c>
      <c r="AO11" s="17">
        <v>5.8417326949820802E-3</v>
      </c>
      <c r="AP11" s="17">
        <v>4.7305079451716803E-2</v>
      </c>
      <c r="AQ11" s="17"/>
      <c r="AR11" s="17">
        <v>6.2172849618999999E-2</v>
      </c>
      <c r="AS11" s="17">
        <v>4.0586932398121903E-2</v>
      </c>
      <c r="AT11" s="17"/>
      <c r="AU11" s="17">
        <v>6.1157662874968897E-2</v>
      </c>
      <c r="AV11" s="17">
        <v>5.5082183716963197E-2</v>
      </c>
      <c r="AW11" s="17"/>
      <c r="AX11" s="17">
        <v>5.8519072923842501E-2</v>
      </c>
      <c r="AY11" s="17">
        <v>5.6816395625237201E-2</v>
      </c>
      <c r="AZ11" s="17"/>
      <c r="BA11" s="17">
        <v>4.76310703171966E-2</v>
      </c>
      <c r="BB11" s="17">
        <v>7.0473696566047406E-2</v>
      </c>
      <c r="BC11" s="17">
        <v>5.33553335536237E-2</v>
      </c>
      <c r="BD11" s="17"/>
      <c r="BE11" s="17">
        <v>5.0852515801481202E-2</v>
      </c>
      <c r="BF11" s="17">
        <v>7.2126533140770194E-2</v>
      </c>
      <c r="BG11" s="17">
        <v>6.2183738889539902E-2</v>
      </c>
    </row>
    <row r="12" spans="2:59" x14ac:dyDescent="0.3">
      <c r="B12" s="18" t="s">
        <v>83</v>
      </c>
      <c r="C12" s="19">
        <v>4.5886707245120201E-2</v>
      </c>
      <c r="D12" s="19">
        <v>4.9380276601732997E-2</v>
      </c>
      <c r="E12" s="19">
        <v>4.2585553529524998E-2</v>
      </c>
      <c r="F12" s="19"/>
      <c r="G12" s="19">
        <v>5.0392944726263898E-2</v>
      </c>
      <c r="H12" s="19">
        <v>2.6942730910888699E-2</v>
      </c>
      <c r="I12" s="19">
        <v>4.5436899781018801E-2</v>
      </c>
      <c r="J12" s="19">
        <v>6.2680581084720702E-2</v>
      </c>
      <c r="K12" s="19"/>
      <c r="L12" s="19">
        <v>1.59537176224612E-2</v>
      </c>
      <c r="M12" s="19">
        <v>2.9899288191513398E-2</v>
      </c>
      <c r="N12" s="19">
        <v>6.0469121105081902E-2</v>
      </c>
      <c r="O12" s="19">
        <v>8.2008660253714297E-2</v>
      </c>
      <c r="P12" s="19"/>
      <c r="Q12" s="19">
        <v>5.5181272112116202E-2</v>
      </c>
      <c r="R12" s="19">
        <v>4.0306080708983498E-2</v>
      </c>
      <c r="S12" s="19">
        <v>4.8955772147738802E-2</v>
      </c>
      <c r="T12" s="19">
        <v>3.8822741861453E-2</v>
      </c>
      <c r="U12" s="19">
        <v>3.7834922353149301E-2</v>
      </c>
      <c r="V12" s="19">
        <v>5.6659482680987201E-2</v>
      </c>
      <c r="W12" s="19">
        <v>2.26639285911149E-2</v>
      </c>
      <c r="X12" s="19">
        <v>3.5610752694047502E-2</v>
      </c>
      <c r="Y12" s="19">
        <v>6.4072582973301997E-2</v>
      </c>
      <c r="Z12" s="19"/>
      <c r="AA12" s="19">
        <v>0.22032298773482101</v>
      </c>
      <c r="AB12" s="19">
        <v>8.3442286576089097E-2</v>
      </c>
      <c r="AC12" s="19">
        <v>0.10278244092745301</v>
      </c>
      <c r="AD12" s="19">
        <v>9.4687403596525901E-2</v>
      </c>
      <c r="AE12" s="19">
        <v>8.7444388280049995E-2</v>
      </c>
      <c r="AF12" s="19">
        <v>4.1717012434796703E-2</v>
      </c>
      <c r="AG12" s="19">
        <v>4.01035509764004E-2</v>
      </c>
      <c r="AH12" s="19">
        <v>5.1258642353915702E-2</v>
      </c>
      <c r="AI12" s="19">
        <v>2.47616151232922E-2</v>
      </c>
      <c r="AJ12" s="19">
        <v>3.2177387134467203E-2</v>
      </c>
      <c r="AK12" s="19">
        <v>2.06212444049047E-2</v>
      </c>
      <c r="AL12" s="19">
        <v>8.4827446554342299E-3</v>
      </c>
      <c r="AM12" s="19">
        <v>6.1986959480867701E-2</v>
      </c>
      <c r="AN12" s="19">
        <v>4.06397617821544E-2</v>
      </c>
      <c r="AO12" s="19">
        <v>2.7717036037845501E-3</v>
      </c>
      <c r="AP12" s="19">
        <v>1.086835156567E-2</v>
      </c>
      <c r="AQ12" s="19"/>
      <c r="AR12" s="19">
        <v>4.5055231651754499E-2</v>
      </c>
      <c r="AS12" s="19">
        <v>4.8903490136035399E-2</v>
      </c>
      <c r="AT12" s="19"/>
      <c r="AU12" s="19">
        <v>5.1872427387827803E-2</v>
      </c>
      <c r="AV12" s="19">
        <v>4.2877876243160702E-2</v>
      </c>
      <c r="AW12" s="19"/>
      <c r="AX12" s="19">
        <v>4.8010003213896597E-2</v>
      </c>
      <c r="AY12" s="19">
        <v>4.6143837762887302E-2</v>
      </c>
      <c r="AZ12" s="19"/>
      <c r="BA12" s="19">
        <v>3.0308703947075698E-2</v>
      </c>
      <c r="BB12" s="19">
        <v>5.2932969098448898E-2</v>
      </c>
      <c r="BC12" s="19">
        <v>6.1206108724540999E-2</v>
      </c>
      <c r="BD12" s="19"/>
      <c r="BE12" s="19">
        <v>3.8499964484212598E-2</v>
      </c>
      <c r="BF12" s="19">
        <v>5.7340761833408797E-2</v>
      </c>
      <c r="BG12" s="19">
        <v>6.44383644203015E-2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327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312</v>
      </c>
      <c r="C9" s="17">
        <v>0.401138195549609</v>
      </c>
      <c r="D9" s="17">
        <v>0.41736890786363801</v>
      </c>
      <c r="E9" s="17">
        <v>0.38541727910075402</v>
      </c>
      <c r="F9" s="17"/>
      <c r="G9" s="17">
        <v>0.41928405340167602</v>
      </c>
      <c r="H9" s="17">
        <v>0.38199379161233998</v>
      </c>
      <c r="I9" s="17">
        <v>0.401806177405376</v>
      </c>
      <c r="J9" s="17">
        <v>0.400639452075644</v>
      </c>
      <c r="K9" s="17"/>
      <c r="L9" s="17">
        <v>0.39622775607538102</v>
      </c>
      <c r="M9" s="17">
        <v>0.38885482499457902</v>
      </c>
      <c r="N9" s="17">
        <v>0.41241188477977497</v>
      </c>
      <c r="O9" s="17">
        <v>0.41006321780750199</v>
      </c>
      <c r="P9" s="17"/>
      <c r="Q9" s="17">
        <v>0.397628994255942</v>
      </c>
      <c r="R9" s="17">
        <v>0.39860621071109698</v>
      </c>
      <c r="S9" s="17">
        <v>0.407143351148188</v>
      </c>
      <c r="T9" s="17">
        <v>0.34400141010428198</v>
      </c>
      <c r="U9" s="17">
        <v>0.39609767562450299</v>
      </c>
      <c r="V9" s="17">
        <v>0.45460292199927699</v>
      </c>
      <c r="W9" s="17">
        <v>0.398904772083013</v>
      </c>
      <c r="X9" s="17">
        <v>0.44141973582420801</v>
      </c>
      <c r="Y9" s="17">
        <v>0.40087476123207999</v>
      </c>
      <c r="Z9" s="17"/>
      <c r="AA9" s="17">
        <v>0.61903406750054202</v>
      </c>
      <c r="AB9" s="17">
        <v>0.39281418126017098</v>
      </c>
      <c r="AC9" s="17">
        <v>0.42011346330849703</v>
      </c>
      <c r="AD9" s="17">
        <v>0.34147631486552599</v>
      </c>
      <c r="AE9" s="17">
        <v>0.39726039670374302</v>
      </c>
      <c r="AF9" s="17">
        <v>0.44812598112156998</v>
      </c>
      <c r="AG9" s="17">
        <v>0.30922316859987398</v>
      </c>
      <c r="AH9" s="17">
        <v>0.41592780822037101</v>
      </c>
      <c r="AI9" s="17">
        <v>0.35744635566518901</v>
      </c>
      <c r="AJ9" s="17">
        <v>0.381678314345204</v>
      </c>
      <c r="AK9" s="17">
        <v>0.42894942702861</v>
      </c>
      <c r="AL9" s="17">
        <v>0.39883257772835801</v>
      </c>
      <c r="AM9" s="17">
        <v>0.44107217347688199</v>
      </c>
      <c r="AN9" s="17">
        <v>0.35171047346596201</v>
      </c>
      <c r="AO9" s="17">
        <v>0.51176304281165497</v>
      </c>
      <c r="AP9" s="17">
        <v>0.40837374559307998</v>
      </c>
      <c r="AQ9" s="17"/>
      <c r="AR9" s="17">
        <v>0.39680472022491498</v>
      </c>
      <c r="AS9" s="17">
        <v>0.41686103133944102</v>
      </c>
      <c r="AT9" s="17"/>
      <c r="AU9" s="17">
        <v>0.42019198170035199</v>
      </c>
      <c r="AV9" s="17">
        <v>0.38885715978429197</v>
      </c>
      <c r="AW9" s="17"/>
      <c r="AX9" s="17">
        <v>0.43262574249121</v>
      </c>
      <c r="AY9" s="17">
        <v>0.39312770051997598</v>
      </c>
      <c r="AZ9" s="17"/>
      <c r="BA9" s="17">
        <v>0.42709227081254802</v>
      </c>
      <c r="BB9" s="17">
        <v>0.358927651462016</v>
      </c>
      <c r="BC9" s="17">
        <v>0.42534530370229001</v>
      </c>
      <c r="BD9" s="17"/>
      <c r="BE9" s="17">
        <v>0.41731200984091499</v>
      </c>
      <c r="BF9" s="17">
        <v>0.38139707971175102</v>
      </c>
      <c r="BG9" s="17">
        <v>0.34555404703729597</v>
      </c>
    </row>
    <row r="10" spans="2:59" ht="28.8" x14ac:dyDescent="0.3">
      <c r="B10" s="18" t="s">
        <v>313</v>
      </c>
      <c r="C10" s="17">
        <v>0.39611723268146498</v>
      </c>
      <c r="D10" s="17">
        <v>0.39147812400904702</v>
      </c>
      <c r="E10" s="17">
        <v>0.40028728777387201</v>
      </c>
      <c r="F10" s="17"/>
      <c r="G10" s="17">
        <v>0.399247838164003</v>
      </c>
      <c r="H10" s="17">
        <v>0.41679116209857298</v>
      </c>
      <c r="I10" s="17">
        <v>0.40611934920805498</v>
      </c>
      <c r="J10" s="17">
        <v>0.36074645870962802</v>
      </c>
      <c r="K10" s="17"/>
      <c r="L10" s="17">
        <v>0.462029562457763</v>
      </c>
      <c r="M10" s="17">
        <v>0.41659076400746903</v>
      </c>
      <c r="N10" s="17">
        <v>0.38133634770043501</v>
      </c>
      <c r="O10" s="17">
        <v>0.31561162891489403</v>
      </c>
      <c r="P10" s="17"/>
      <c r="Q10" s="17">
        <v>0.476090288578284</v>
      </c>
      <c r="R10" s="17">
        <v>0.373124383882944</v>
      </c>
      <c r="S10" s="17">
        <v>0.32562235252573102</v>
      </c>
      <c r="T10" s="17">
        <v>0.44563712271824202</v>
      </c>
      <c r="U10" s="17">
        <v>0.45381478634843597</v>
      </c>
      <c r="V10" s="17">
        <v>0.33935115724236897</v>
      </c>
      <c r="W10" s="17">
        <v>0.33513017118744498</v>
      </c>
      <c r="X10" s="17">
        <v>0.34194527404442898</v>
      </c>
      <c r="Y10" s="17">
        <v>0.41009814511235199</v>
      </c>
      <c r="Z10" s="17"/>
      <c r="AA10" s="17">
        <v>0.160642944764637</v>
      </c>
      <c r="AB10" s="17">
        <v>0.37928014064526699</v>
      </c>
      <c r="AC10" s="17">
        <v>0.30224633505379001</v>
      </c>
      <c r="AD10" s="17">
        <v>0.33209662314218102</v>
      </c>
      <c r="AE10" s="17">
        <v>0.42988158914607999</v>
      </c>
      <c r="AF10" s="17">
        <v>0.36370400354611698</v>
      </c>
      <c r="AG10" s="17">
        <v>0.44709748910498698</v>
      </c>
      <c r="AH10" s="17">
        <v>0.32143724630994502</v>
      </c>
      <c r="AI10" s="17">
        <v>0.38033265165211</v>
      </c>
      <c r="AJ10" s="17">
        <v>0.41078121295169201</v>
      </c>
      <c r="AK10" s="17">
        <v>0.40415309146905198</v>
      </c>
      <c r="AL10" s="17">
        <v>0.46473910042682598</v>
      </c>
      <c r="AM10" s="17">
        <v>0.35885623954901302</v>
      </c>
      <c r="AN10" s="17">
        <v>0.50692091759708402</v>
      </c>
      <c r="AO10" s="17">
        <v>0.33152021981003899</v>
      </c>
      <c r="AP10" s="17">
        <v>0.51402488505814703</v>
      </c>
      <c r="AQ10" s="17"/>
      <c r="AR10" s="17">
        <v>0.385035737881819</v>
      </c>
      <c r="AS10" s="17">
        <v>0.436323420552858</v>
      </c>
      <c r="AT10" s="17"/>
      <c r="AU10" s="17">
        <v>0.41250488115418599</v>
      </c>
      <c r="AV10" s="17">
        <v>0.39194242523901102</v>
      </c>
      <c r="AW10" s="17"/>
      <c r="AX10" s="17">
        <v>0.36896486819556701</v>
      </c>
      <c r="AY10" s="17">
        <v>0.40088225750687101</v>
      </c>
      <c r="AZ10" s="17"/>
      <c r="BA10" s="17">
        <v>0.421046645397402</v>
      </c>
      <c r="BB10" s="17">
        <v>0.40211813518356598</v>
      </c>
      <c r="BC10" s="17">
        <v>0.34340461101838199</v>
      </c>
      <c r="BD10" s="17"/>
      <c r="BE10" s="17">
        <v>0.400503919624497</v>
      </c>
      <c r="BF10" s="17">
        <v>0.38822376202372599</v>
      </c>
      <c r="BG10" s="17">
        <v>0.38815936809550899</v>
      </c>
    </row>
    <row r="11" spans="2:59" ht="28.8" x14ac:dyDescent="0.3">
      <c r="B11" s="18" t="s">
        <v>314</v>
      </c>
      <c r="C11" s="17">
        <v>0.14651585995896699</v>
      </c>
      <c r="D11" s="17">
        <v>0.134197273310703</v>
      </c>
      <c r="E11" s="17">
        <v>0.159388445670851</v>
      </c>
      <c r="F11" s="17"/>
      <c r="G11" s="17">
        <v>0.114835106185706</v>
      </c>
      <c r="H11" s="17">
        <v>0.13969359126570099</v>
      </c>
      <c r="I11" s="17">
        <v>0.146875495175844</v>
      </c>
      <c r="J11" s="17">
        <v>0.18613110588109599</v>
      </c>
      <c r="K11" s="17"/>
      <c r="L11" s="17">
        <v>0.111117376614533</v>
      </c>
      <c r="M11" s="17">
        <v>0.14728971871312399</v>
      </c>
      <c r="N11" s="17">
        <v>0.139289357237388</v>
      </c>
      <c r="O11" s="17">
        <v>0.19052451373235799</v>
      </c>
      <c r="P11" s="17"/>
      <c r="Q11" s="17">
        <v>7.0004374174999606E-2</v>
      </c>
      <c r="R11" s="17">
        <v>0.188014494844537</v>
      </c>
      <c r="S11" s="17">
        <v>0.201666788328279</v>
      </c>
      <c r="T11" s="17">
        <v>0.115916549915903</v>
      </c>
      <c r="U11" s="17">
        <v>0.122460950871881</v>
      </c>
      <c r="V11" s="17">
        <v>0.15640806050393999</v>
      </c>
      <c r="W11" s="17">
        <v>0.202206730213223</v>
      </c>
      <c r="X11" s="17">
        <v>0.15565125633372501</v>
      </c>
      <c r="Y11" s="17">
        <v>0.13546648254125199</v>
      </c>
      <c r="Z11" s="17"/>
      <c r="AA11" s="17">
        <v>0</v>
      </c>
      <c r="AB11" s="17">
        <v>0.132057987457599</v>
      </c>
      <c r="AC11" s="17">
        <v>0.167873735208557</v>
      </c>
      <c r="AD11" s="17">
        <v>0.18843842592746099</v>
      </c>
      <c r="AE11" s="17">
        <v>0.118478043013776</v>
      </c>
      <c r="AF11" s="17">
        <v>0.12710856305835599</v>
      </c>
      <c r="AG11" s="17">
        <v>0.17166515587440401</v>
      </c>
      <c r="AH11" s="17">
        <v>0.21363328208100199</v>
      </c>
      <c r="AI11" s="17">
        <v>0.19660174839816799</v>
      </c>
      <c r="AJ11" s="17">
        <v>0.18905207414178399</v>
      </c>
      <c r="AK11" s="17">
        <v>0.12128371622309</v>
      </c>
      <c r="AL11" s="17">
        <v>0.106842386404916</v>
      </c>
      <c r="AM11" s="17">
        <v>0.13745154422273501</v>
      </c>
      <c r="AN11" s="17">
        <v>0.11264990468014099</v>
      </c>
      <c r="AO11" s="17">
        <v>0.13382092095348899</v>
      </c>
      <c r="AP11" s="17">
        <v>6.2159644736224803E-2</v>
      </c>
      <c r="AQ11" s="17"/>
      <c r="AR11" s="17">
        <v>0.16231123493244901</v>
      </c>
      <c r="AS11" s="17">
        <v>8.9206640836000994E-2</v>
      </c>
      <c r="AT11" s="17"/>
      <c r="AU11" s="17">
        <v>0.108317258112871</v>
      </c>
      <c r="AV11" s="17">
        <v>0.16556647409862099</v>
      </c>
      <c r="AW11" s="17"/>
      <c r="AX11" s="17">
        <v>0.13249774175419099</v>
      </c>
      <c r="AY11" s="17">
        <v>0.15116170790250899</v>
      </c>
      <c r="AZ11" s="17"/>
      <c r="BA11" s="17">
        <v>0.116254133437612</v>
      </c>
      <c r="BB11" s="17">
        <v>0.16974542366253301</v>
      </c>
      <c r="BC11" s="17">
        <v>0.160702893298626</v>
      </c>
      <c r="BD11" s="17"/>
      <c r="BE11" s="17">
        <v>0.13687946195869199</v>
      </c>
      <c r="BF11" s="17">
        <v>0.15645096778716</v>
      </c>
      <c r="BG11" s="17">
        <v>0.18475342395189301</v>
      </c>
    </row>
    <row r="12" spans="2:59" x14ac:dyDescent="0.3">
      <c r="B12" s="18" t="s">
        <v>83</v>
      </c>
      <c r="C12" s="19">
        <v>5.62287118099591E-2</v>
      </c>
      <c r="D12" s="19">
        <v>5.6955694816611398E-2</v>
      </c>
      <c r="E12" s="19">
        <v>5.4906987454522597E-2</v>
      </c>
      <c r="F12" s="19"/>
      <c r="G12" s="19">
        <v>6.66330022486155E-2</v>
      </c>
      <c r="H12" s="19">
        <v>6.1521455023385699E-2</v>
      </c>
      <c r="I12" s="19">
        <v>4.5198978210725001E-2</v>
      </c>
      <c r="J12" s="19">
        <v>5.2482983333631703E-2</v>
      </c>
      <c r="K12" s="19"/>
      <c r="L12" s="19">
        <v>3.0625304852322299E-2</v>
      </c>
      <c r="M12" s="19">
        <v>4.7264692284828901E-2</v>
      </c>
      <c r="N12" s="19">
        <v>6.6962410282402393E-2</v>
      </c>
      <c r="O12" s="19">
        <v>8.3800639545246497E-2</v>
      </c>
      <c r="P12" s="19"/>
      <c r="Q12" s="19">
        <v>5.6276342990774698E-2</v>
      </c>
      <c r="R12" s="19">
        <v>4.0254910561422101E-2</v>
      </c>
      <c r="S12" s="19">
        <v>6.5567507997802005E-2</v>
      </c>
      <c r="T12" s="19">
        <v>9.4444917261574099E-2</v>
      </c>
      <c r="U12" s="19">
        <v>2.7626587155180099E-2</v>
      </c>
      <c r="V12" s="19">
        <v>4.96378602544136E-2</v>
      </c>
      <c r="W12" s="19">
        <v>6.3758326516318894E-2</v>
      </c>
      <c r="X12" s="19">
        <v>6.0983733797637898E-2</v>
      </c>
      <c r="Y12" s="19">
        <v>5.3560611114315898E-2</v>
      </c>
      <c r="Z12" s="19"/>
      <c r="AA12" s="19">
        <v>0.22032298773482101</v>
      </c>
      <c r="AB12" s="19">
        <v>9.5847690636962302E-2</v>
      </c>
      <c r="AC12" s="19">
        <v>0.109766466429156</v>
      </c>
      <c r="AD12" s="19">
        <v>0.137988636064833</v>
      </c>
      <c r="AE12" s="19">
        <v>5.4379971136400702E-2</v>
      </c>
      <c r="AF12" s="19">
        <v>6.1061452273957803E-2</v>
      </c>
      <c r="AG12" s="19">
        <v>7.2014186420734205E-2</v>
      </c>
      <c r="AH12" s="19">
        <v>4.9001663388682497E-2</v>
      </c>
      <c r="AI12" s="19">
        <v>6.5619244284532696E-2</v>
      </c>
      <c r="AJ12" s="19">
        <v>1.8488398561320299E-2</v>
      </c>
      <c r="AK12" s="19">
        <v>4.5613765279247799E-2</v>
      </c>
      <c r="AL12" s="19">
        <v>2.95859354398996E-2</v>
      </c>
      <c r="AM12" s="19">
        <v>6.26200427513708E-2</v>
      </c>
      <c r="AN12" s="19">
        <v>2.8718704256813402E-2</v>
      </c>
      <c r="AO12" s="19">
        <v>2.2895816424817399E-2</v>
      </c>
      <c r="AP12" s="19">
        <v>1.5441724612549E-2</v>
      </c>
      <c r="AQ12" s="19"/>
      <c r="AR12" s="19">
        <v>5.5848306960817398E-2</v>
      </c>
      <c r="AS12" s="19">
        <v>5.7608907271700198E-2</v>
      </c>
      <c r="AT12" s="19"/>
      <c r="AU12" s="19">
        <v>5.8985879032591101E-2</v>
      </c>
      <c r="AV12" s="19">
        <v>5.3633940878076901E-2</v>
      </c>
      <c r="AW12" s="19"/>
      <c r="AX12" s="19">
        <v>6.5911647559032394E-2</v>
      </c>
      <c r="AY12" s="19">
        <v>5.4828334070643803E-2</v>
      </c>
      <c r="AZ12" s="19"/>
      <c r="BA12" s="19">
        <v>3.5606950352437799E-2</v>
      </c>
      <c r="BB12" s="19">
        <v>6.9208789691884501E-2</v>
      </c>
      <c r="BC12" s="19">
        <v>7.0547191980702403E-2</v>
      </c>
      <c r="BD12" s="19"/>
      <c r="BE12" s="19">
        <v>4.5304608575896001E-2</v>
      </c>
      <c r="BF12" s="19">
        <v>7.3928190477363501E-2</v>
      </c>
      <c r="BG12" s="19">
        <v>8.1533160915301897E-2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BG16"/>
  <sheetViews>
    <sheetView showGridLines="0" topLeftCell="A5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43.2" x14ac:dyDescent="0.3">
      <c r="B9" s="18" t="s">
        <v>328</v>
      </c>
      <c r="C9" s="17">
        <v>0.60681899881663104</v>
      </c>
      <c r="D9" s="17">
        <v>0.56570861420070495</v>
      </c>
      <c r="E9" s="17">
        <v>0.64724929541092202</v>
      </c>
      <c r="F9" s="17"/>
      <c r="G9" s="17">
        <v>0.58203676425447104</v>
      </c>
      <c r="H9" s="17">
        <v>0.63363168756749899</v>
      </c>
      <c r="I9" s="17">
        <v>0.59622711950181095</v>
      </c>
      <c r="J9" s="17">
        <v>0.61132854435656603</v>
      </c>
      <c r="K9" s="17"/>
      <c r="L9" s="17">
        <v>0.61866944158867199</v>
      </c>
      <c r="M9" s="17">
        <v>0.62263958425164501</v>
      </c>
      <c r="N9" s="17">
        <v>0.57920721024624899</v>
      </c>
      <c r="O9" s="17">
        <v>0.60113446576639595</v>
      </c>
      <c r="P9" s="17"/>
      <c r="Q9" s="17">
        <v>0.56192797177238896</v>
      </c>
      <c r="R9" s="17">
        <v>0.59941459646900097</v>
      </c>
      <c r="S9" s="17">
        <v>0.63783191774381298</v>
      </c>
      <c r="T9" s="17">
        <v>0.648281004219318</v>
      </c>
      <c r="U9" s="17">
        <v>0.63108430885837896</v>
      </c>
      <c r="V9" s="17">
        <v>0.64886385955831405</v>
      </c>
      <c r="W9" s="17">
        <v>0.54823871159493398</v>
      </c>
      <c r="X9" s="17">
        <v>0.56373097047084197</v>
      </c>
      <c r="Y9" s="17">
        <v>0.62456078826848305</v>
      </c>
      <c r="Z9" s="17"/>
      <c r="AA9" s="17">
        <v>0.55517532272117998</v>
      </c>
      <c r="AB9" s="17">
        <v>0.38536742120953998</v>
      </c>
      <c r="AC9" s="17">
        <v>0.59696594314280405</v>
      </c>
      <c r="AD9" s="17">
        <v>0.61784914659386703</v>
      </c>
      <c r="AE9" s="17">
        <v>0.57668477829953702</v>
      </c>
      <c r="AF9" s="17">
        <v>0.627103382888066</v>
      </c>
      <c r="AG9" s="17">
        <v>0.57552576146180701</v>
      </c>
      <c r="AH9" s="17">
        <v>0.65214750916403397</v>
      </c>
      <c r="AI9" s="17">
        <v>0.635925255644196</v>
      </c>
      <c r="AJ9" s="17">
        <v>0.60747204967929602</v>
      </c>
      <c r="AK9" s="17">
        <v>0.64687016961967403</v>
      </c>
      <c r="AL9" s="17">
        <v>0.62039324291029396</v>
      </c>
      <c r="AM9" s="17">
        <v>0.64707091156047103</v>
      </c>
      <c r="AN9" s="17">
        <v>0.67997597146840105</v>
      </c>
      <c r="AO9" s="17">
        <v>0.63954641292736003</v>
      </c>
      <c r="AP9" s="17">
        <v>0.56741774028479397</v>
      </c>
      <c r="AQ9" s="17"/>
      <c r="AR9" s="17">
        <v>0.60844231248328096</v>
      </c>
      <c r="AS9" s="17">
        <v>0.60092924698842098</v>
      </c>
      <c r="AT9" s="17"/>
      <c r="AU9" s="17">
        <v>0.55421428451305899</v>
      </c>
      <c r="AV9" s="17">
        <v>0.63232186436955895</v>
      </c>
      <c r="AW9" s="17"/>
      <c r="AX9" s="17">
        <v>0.59156266495186405</v>
      </c>
      <c r="AY9" s="17">
        <v>0.61108607440275697</v>
      </c>
      <c r="AZ9" s="17"/>
      <c r="BA9" s="17">
        <v>0.59746086696141698</v>
      </c>
      <c r="BB9" s="17">
        <v>0.60075575824232796</v>
      </c>
      <c r="BC9" s="17">
        <v>0.63282563455935703</v>
      </c>
      <c r="BD9" s="17"/>
      <c r="BE9" s="17">
        <v>0.594854598030364</v>
      </c>
      <c r="BF9" s="17">
        <v>0.620584564394281</v>
      </c>
      <c r="BG9" s="17">
        <v>0.65028492674859695</v>
      </c>
    </row>
    <row r="10" spans="2:59" ht="43.2" x14ac:dyDescent="0.3">
      <c r="B10" s="18" t="s">
        <v>329</v>
      </c>
      <c r="C10" s="17">
        <v>0.34476917193205697</v>
      </c>
      <c r="D10" s="17">
        <v>0.37785416041453401</v>
      </c>
      <c r="E10" s="17">
        <v>0.31314748077140803</v>
      </c>
      <c r="F10" s="17"/>
      <c r="G10" s="17">
        <v>0.36680024465824501</v>
      </c>
      <c r="H10" s="17">
        <v>0.33745996344589801</v>
      </c>
      <c r="I10" s="17">
        <v>0.36106937823378299</v>
      </c>
      <c r="J10" s="17">
        <v>0.31538483880999701</v>
      </c>
      <c r="K10" s="17"/>
      <c r="L10" s="17">
        <v>0.36141849624600902</v>
      </c>
      <c r="M10" s="17">
        <v>0.32973574687519802</v>
      </c>
      <c r="N10" s="17">
        <v>0.35693034631581699</v>
      </c>
      <c r="O10" s="17">
        <v>0.33241360041679102</v>
      </c>
      <c r="P10" s="17"/>
      <c r="Q10" s="17">
        <v>0.40518690952619302</v>
      </c>
      <c r="R10" s="17">
        <v>0.364308964146211</v>
      </c>
      <c r="S10" s="17">
        <v>0.28101003179174899</v>
      </c>
      <c r="T10" s="17">
        <v>0.32124919797826101</v>
      </c>
      <c r="U10" s="17">
        <v>0.34392413734521698</v>
      </c>
      <c r="V10" s="17">
        <v>0.29300101710739201</v>
      </c>
      <c r="W10" s="17">
        <v>0.382774398389643</v>
      </c>
      <c r="X10" s="17">
        <v>0.38320883103333903</v>
      </c>
      <c r="Y10" s="17">
        <v>0.31193043569518603</v>
      </c>
      <c r="Z10" s="17"/>
      <c r="AA10" s="17">
        <v>0.22450168954399899</v>
      </c>
      <c r="AB10" s="17">
        <v>0.530440707378522</v>
      </c>
      <c r="AC10" s="17">
        <v>0.352948999670678</v>
      </c>
      <c r="AD10" s="17">
        <v>0.32572549627801101</v>
      </c>
      <c r="AE10" s="17">
        <v>0.369750875173397</v>
      </c>
      <c r="AF10" s="17">
        <v>0.31311373330610098</v>
      </c>
      <c r="AG10" s="17">
        <v>0.34651758930191001</v>
      </c>
      <c r="AH10" s="17">
        <v>0.30597659251597997</v>
      </c>
      <c r="AI10" s="17">
        <v>0.30027246994882001</v>
      </c>
      <c r="AJ10" s="17">
        <v>0.33957338694985201</v>
      </c>
      <c r="AK10" s="17">
        <v>0.302668151964747</v>
      </c>
      <c r="AL10" s="17">
        <v>0.374557454539167</v>
      </c>
      <c r="AM10" s="17">
        <v>0.33587947763425902</v>
      </c>
      <c r="AN10" s="17">
        <v>0.286403417122362</v>
      </c>
      <c r="AO10" s="17">
        <v>0.346630032733727</v>
      </c>
      <c r="AP10" s="17">
        <v>0.41641457512504698</v>
      </c>
      <c r="AQ10" s="17"/>
      <c r="AR10" s="17">
        <v>0.34136135298809001</v>
      </c>
      <c r="AS10" s="17">
        <v>0.357133515476865</v>
      </c>
      <c r="AT10" s="17"/>
      <c r="AU10" s="17">
        <v>0.40129155226246599</v>
      </c>
      <c r="AV10" s="17">
        <v>0.31782987975539201</v>
      </c>
      <c r="AW10" s="17"/>
      <c r="AX10" s="17">
        <v>0.34387651148993698</v>
      </c>
      <c r="AY10" s="17">
        <v>0.34463114611168699</v>
      </c>
      <c r="AZ10" s="17"/>
      <c r="BA10" s="17">
        <v>0.36658628420768002</v>
      </c>
      <c r="BB10" s="17">
        <v>0.34451748006235999</v>
      </c>
      <c r="BC10" s="17">
        <v>0.30761931528620601</v>
      </c>
      <c r="BD10" s="17"/>
      <c r="BE10" s="17">
        <v>0.37096197572659301</v>
      </c>
      <c r="BF10" s="17">
        <v>0.31186723180922699</v>
      </c>
      <c r="BG10" s="17">
        <v>0.25736560880352</v>
      </c>
    </row>
    <row r="11" spans="2:59" x14ac:dyDescent="0.3">
      <c r="B11" s="18" t="s">
        <v>83</v>
      </c>
      <c r="C11" s="19">
        <v>4.8411829251311898E-2</v>
      </c>
      <c r="D11" s="19">
        <v>5.6437225384760703E-2</v>
      </c>
      <c r="E11" s="19">
        <v>3.9603223817669703E-2</v>
      </c>
      <c r="F11" s="19"/>
      <c r="G11" s="19">
        <v>5.1162991087284101E-2</v>
      </c>
      <c r="H11" s="19">
        <v>2.8908348986603199E-2</v>
      </c>
      <c r="I11" s="19">
        <v>4.2703502264405703E-2</v>
      </c>
      <c r="J11" s="19">
        <v>7.3286616833437804E-2</v>
      </c>
      <c r="K11" s="19"/>
      <c r="L11" s="19">
        <v>1.9912062165318802E-2</v>
      </c>
      <c r="M11" s="19">
        <v>4.7624668873157201E-2</v>
      </c>
      <c r="N11" s="19">
        <v>6.3862443437933694E-2</v>
      </c>
      <c r="O11" s="19">
        <v>6.6451933816812497E-2</v>
      </c>
      <c r="P11" s="19"/>
      <c r="Q11" s="19">
        <v>3.28851187014184E-2</v>
      </c>
      <c r="R11" s="19">
        <v>3.6276439384788202E-2</v>
      </c>
      <c r="S11" s="19">
        <v>8.1158050464438594E-2</v>
      </c>
      <c r="T11" s="19">
        <v>3.0469797802420699E-2</v>
      </c>
      <c r="U11" s="19">
        <v>2.4991553796404501E-2</v>
      </c>
      <c r="V11" s="19">
        <v>5.8135123334293798E-2</v>
      </c>
      <c r="W11" s="19">
        <v>6.8986890015422506E-2</v>
      </c>
      <c r="X11" s="19">
        <v>5.3060198495819499E-2</v>
      </c>
      <c r="Y11" s="19">
        <v>6.3508776036331802E-2</v>
      </c>
      <c r="Z11" s="19"/>
      <c r="AA11" s="19">
        <v>0.22032298773482101</v>
      </c>
      <c r="AB11" s="19">
        <v>8.4191871411938096E-2</v>
      </c>
      <c r="AC11" s="19">
        <v>5.0085057186517602E-2</v>
      </c>
      <c r="AD11" s="19">
        <v>5.6425357128121703E-2</v>
      </c>
      <c r="AE11" s="19">
        <v>5.35643465270653E-2</v>
      </c>
      <c r="AF11" s="19">
        <v>5.9782883805832097E-2</v>
      </c>
      <c r="AG11" s="19">
        <v>7.7956649236282496E-2</v>
      </c>
      <c r="AH11" s="19">
        <v>4.1875898319985803E-2</v>
      </c>
      <c r="AI11" s="19">
        <v>6.38022744069838E-2</v>
      </c>
      <c r="AJ11" s="19">
        <v>5.2954563370851401E-2</v>
      </c>
      <c r="AK11" s="19">
        <v>5.0461678415578103E-2</v>
      </c>
      <c r="AL11" s="19">
        <v>5.0493025505394503E-3</v>
      </c>
      <c r="AM11" s="19">
        <v>1.7049610805270399E-2</v>
      </c>
      <c r="AN11" s="19">
        <v>3.3620611409237097E-2</v>
      </c>
      <c r="AO11" s="19">
        <v>1.3823554338912599E-2</v>
      </c>
      <c r="AP11" s="19">
        <v>1.61676845901585E-2</v>
      </c>
      <c r="AQ11" s="19"/>
      <c r="AR11" s="19">
        <v>5.0196334528629198E-2</v>
      </c>
      <c r="AS11" s="19">
        <v>4.19372375347139E-2</v>
      </c>
      <c r="AT11" s="19"/>
      <c r="AU11" s="19">
        <v>4.4494163224475802E-2</v>
      </c>
      <c r="AV11" s="19">
        <v>4.9848255875048701E-2</v>
      </c>
      <c r="AW11" s="19"/>
      <c r="AX11" s="19">
        <v>6.4560823558198394E-2</v>
      </c>
      <c r="AY11" s="19">
        <v>4.4282779485555999E-2</v>
      </c>
      <c r="AZ11" s="19"/>
      <c r="BA11" s="19">
        <v>3.5952848830903002E-2</v>
      </c>
      <c r="BB11" s="19">
        <v>5.4726761695311897E-2</v>
      </c>
      <c r="BC11" s="19">
        <v>5.9555050154437197E-2</v>
      </c>
      <c r="BD11" s="19"/>
      <c r="BE11" s="19">
        <v>3.4183426243043602E-2</v>
      </c>
      <c r="BF11" s="19">
        <v>6.7548203796491499E-2</v>
      </c>
      <c r="BG11" s="19">
        <v>9.2349464447883195E-2</v>
      </c>
    </row>
    <row r="12" spans="2:59" x14ac:dyDescent="0.3">
      <c r="B12" s="16"/>
    </row>
    <row r="13" spans="2:59" x14ac:dyDescent="0.3">
      <c r="B13" t="s">
        <v>87</v>
      </c>
    </row>
    <row r="14" spans="2:59" x14ac:dyDescent="0.3">
      <c r="B14" t="s">
        <v>88</v>
      </c>
    </row>
    <row r="16" spans="2:59" x14ac:dyDescent="0.3">
      <c r="B16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BG18"/>
  <sheetViews>
    <sheetView showGridLines="0" topLeftCell="A7" workbookViewId="0">
      <pane xSplit="2" topLeftCell="C1" activePane="topRight" state="frozen"/>
      <selection pane="topRight" activeCell="B9" sqref="B9:C13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334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330</v>
      </c>
      <c r="C9" s="17">
        <v>0.27754233348683199</v>
      </c>
      <c r="D9" s="17">
        <v>0.27466279748016798</v>
      </c>
      <c r="E9" s="17">
        <v>0.28048072372152899</v>
      </c>
      <c r="F9" s="17"/>
      <c r="G9" s="17">
        <v>0.30191882309344797</v>
      </c>
      <c r="H9" s="17">
        <v>0.28603903419491</v>
      </c>
      <c r="I9" s="17">
        <v>0.26881352089131</v>
      </c>
      <c r="J9" s="17">
        <v>0.25364567705296898</v>
      </c>
      <c r="K9" s="17"/>
      <c r="L9" s="17">
        <v>0.24614359485466999</v>
      </c>
      <c r="M9" s="17">
        <v>0.28247775462609198</v>
      </c>
      <c r="N9" s="17">
        <v>0.245466218781213</v>
      </c>
      <c r="O9" s="17">
        <v>0.335049272197671</v>
      </c>
      <c r="P9" s="17"/>
      <c r="Q9" s="17">
        <v>0.25031859516453597</v>
      </c>
      <c r="R9" s="17">
        <v>0.217647194930222</v>
      </c>
      <c r="S9" s="17">
        <v>0.30379539386070797</v>
      </c>
      <c r="T9" s="17">
        <v>0.33825893995825301</v>
      </c>
      <c r="U9" s="17">
        <v>0.28566118168342602</v>
      </c>
      <c r="V9" s="17">
        <v>0.30282955200565498</v>
      </c>
      <c r="W9" s="17">
        <v>0.318365108575141</v>
      </c>
      <c r="X9" s="17">
        <v>0.25436624016244103</v>
      </c>
      <c r="Y9" s="17">
        <v>0.26552784115303601</v>
      </c>
      <c r="Z9" s="17"/>
      <c r="AA9" s="17">
        <v>0.26957061065518001</v>
      </c>
      <c r="AB9" s="17">
        <v>0.21439871018696499</v>
      </c>
      <c r="AC9" s="17">
        <v>0.32767412390858203</v>
      </c>
      <c r="AD9" s="17">
        <v>0.24121576904740399</v>
      </c>
      <c r="AE9" s="17">
        <v>0.298894468331101</v>
      </c>
      <c r="AF9" s="17">
        <v>0.292622535044885</v>
      </c>
      <c r="AG9" s="17">
        <v>0.21859286871494399</v>
      </c>
      <c r="AH9" s="17">
        <v>0.44280078767685999</v>
      </c>
      <c r="AI9" s="17">
        <v>0.24987557148497999</v>
      </c>
      <c r="AJ9" s="17">
        <v>0.29188313518669301</v>
      </c>
      <c r="AK9" s="17">
        <v>0.28165551639245101</v>
      </c>
      <c r="AL9" s="17">
        <v>0.20399446812090699</v>
      </c>
      <c r="AM9" s="17">
        <v>0.28403806513708701</v>
      </c>
      <c r="AN9" s="17">
        <v>0.200217354453675</v>
      </c>
      <c r="AO9" s="17">
        <v>0.37061694897622499</v>
      </c>
      <c r="AP9" s="17">
        <v>0.20575006852053901</v>
      </c>
      <c r="AQ9" s="17"/>
      <c r="AR9" s="17">
        <v>0.27786810619607999</v>
      </c>
      <c r="AS9" s="17">
        <v>0.27636035587567098</v>
      </c>
      <c r="AT9" s="17"/>
      <c r="AU9" s="17">
        <v>0.29414945437886703</v>
      </c>
      <c r="AV9" s="17">
        <v>0.26577233433933201</v>
      </c>
      <c r="AW9" s="17"/>
      <c r="AX9" s="17">
        <v>0.27542106318950299</v>
      </c>
      <c r="AY9" s="17">
        <v>0.27799474188692402</v>
      </c>
      <c r="AZ9" s="17"/>
      <c r="BA9" s="17">
        <v>0.27326190475663698</v>
      </c>
      <c r="BB9" s="17">
        <v>0.2818625184886</v>
      </c>
      <c r="BC9" s="17">
        <v>0.27786079096523097</v>
      </c>
      <c r="BD9" s="17"/>
      <c r="BE9" s="17">
        <v>0.27626329451000298</v>
      </c>
      <c r="BF9" s="17">
        <v>0.29368091620011499</v>
      </c>
      <c r="BG9" s="17">
        <v>0.24107613278793599</v>
      </c>
    </row>
    <row r="10" spans="2:59" ht="28.8" x14ac:dyDescent="0.3">
      <c r="B10" s="18" t="s">
        <v>331</v>
      </c>
      <c r="C10" s="17">
        <v>0.24654536848568201</v>
      </c>
      <c r="D10" s="17">
        <v>0.25432929723908698</v>
      </c>
      <c r="E10" s="17">
        <v>0.23976701074429599</v>
      </c>
      <c r="F10" s="17"/>
      <c r="G10" s="17">
        <v>0.219865557773926</v>
      </c>
      <c r="H10" s="17">
        <v>0.24685750808330401</v>
      </c>
      <c r="I10" s="17">
        <v>0.227808583552566</v>
      </c>
      <c r="J10" s="17">
        <v>0.28972832240886798</v>
      </c>
      <c r="K10" s="17"/>
      <c r="L10" s="17">
        <v>0.26529022198455698</v>
      </c>
      <c r="M10" s="17">
        <v>0.23257008251988001</v>
      </c>
      <c r="N10" s="17">
        <v>0.22930140051501199</v>
      </c>
      <c r="O10" s="17">
        <v>0.256512545797559</v>
      </c>
      <c r="P10" s="17"/>
      <c r="Q10" s="17">
        <v>0.24199975407027899</v>
      </c>
      <c r="R10" s="17">
        <v>0.27775368264225803</v>
      </c>
      <c r="S10" s="17">
        <v>0.22933957542016301</v>
      </c>
      <c r="T10" s="17">
        <v>0.19912398552807201</v>
      </c>
      <c r="U10" s="17">
        <v>0.26496417097340302</v>
      </c>
      <c r="V10" s="17">
        <v>0.207619646328015</v>
      </c>
      <c r="W10" s="17">
        <v>0.24081538826940599</v>
      </c>
      <c r="X10" s="17">
        <v>0.29973371039388302</v>
      </c>
      <c r="Y10" s="17">
        <v>0.26821495199303902</v>
      </c>
      <c r="Z10" s="17"/>
      <c r="AA10" s="17">
        <v>0.17326508104754901</v>
      </c>
      <c r="AB10" s="17">
        <v>0.222348123499892</v>
      </c>
      <c r="AC10" s="17">
        <v>0.25901094081773302</v>
      </c>
      <c r="AD10" s="17">
        <v>0.24796140567455699</v>
      </c>
      <c r="AE10" s="17">
        <v>0.24326284371774901</v>
      </c>
      <c r="AF10" s="17">
        <v>0.26500829122221098</v>
      </c>
      <c r="AG10" s="17">
        <v>0.30915248848172999</v>
      </c>
      <c r="AH10" s="17">
        <v>0.14286669079429701</v>
      </c>
      <c r="AI10" s="17">
        <v>0.22925895394638399</v>
      </c>
      <c r="AJ10" s="17">
        <v>0.23749399698510801</v>
      </c>
      <c r="AK10" s="17">
        <v>0.252090564565215</v>
      </c>
      <c r="AL10" s="17">
        <v>0.293214745288016</v>
      </c>
      <c r="AM10" s="17">
        <v>0.23301396533970201</v>
      </c>
      <c r="AN10" s="17">
        <v>0.32671308019636303</v>
      </c>
      <c r="AO10" s="17">
        <v>0.22546828513469699</v>
      </c>
      <c r="AP10" s="17">
        <v>0.26967874351259202</v>
      </c>
      <c r="AQ10" s="17"/>
      <c r="AR10" s="17">
        <v>0.251720955026425</v>
      </c>
      <c r="AS10" s="17">
        <v>0.22776716134268801</v>
      </c>
      <c r="AT10" s="17"/>
      <c r="AU10" s="17">
        <v>0.24160796342785701</v>
      </c>
      <c r="AV10" s="17">
        <v>0.25141849774872899</v>
      </c>
      <c r="AW10" s="17"/>
      <c r="AX10" s="17">
        <v>0.264997444017327</v>
      </c>
      <c r="AY10" s="17">
        <v>0.24390524356967699</v>
      </c>
      <c r="AZ10" s="17"/>
      <c r="BA10" s="17">
        <v>0.25223290981744401</v>
      </c>
      <c r="BB10" s="17">
        <v>0.25612728910838301</v>
      </c>
      <c r="BC10" s="17">
        <v>0.221115385948531</v>
      </c>
      <c r="BD10" s="17"/>
      <c r="BE10" s="17">
        <v>0.25146858688359203</v>
      </c>
      <c r="BF10" s="17">
        <v>0.234656530657852</v>
      </c>
      <c r="BG10" s="17">
        <v>0.24610732969699001</v>
      </c>
    </row>
    <row r="11" spans="2:59" ht="28.8" x14ac:dyDescent="0.3">
      <c r="B11" s="18" t="s">
        <v>332</v>
      </c>
      <c r="C11" s="17">
        <v>0.41406154524133498</v>
      </c>
      <c r="D11" s="17">
        <v>0.40635995127630198</v>
      </c>
      <c r="E11" s="17">
        <v>0.42126565624607298</v>
      </c>
      <c r="F11" s="17"/>
      <c r="G11" s="17">
        <v>0.41290793207277199</v>
      </c>
      <c r="H11" s="17">
        <v>0.41552926015627301</v>
      </c>
      <c r="I11" s="17">
        <v>0.45704919767454</v>
      </c>
      <c r="J11" s="17">
        <v>0.36983827082619403</v>
      </c>
      <c r="K11" s="17"/>
      <c r="L11" s="17">
        <v>0.45192604637802303</v>
      </c>
      <c r="M11" s="17">
        <v>0.42456928649026299</v>
      </c>
      <c r="N11" s="17">
        <v>0.45210814238830999</v>
      </c>
      <c r="O11" s="17">
        <v>0.32768369520074397</v>
      </c>
      <c r="P11" s="17"/>
      <c r="Q11" s="17">
        <v>0.457692159155487</v>
      </c>
      <c r="R11" s="17">
        <v>0.44751676193122603</v>
      </c>
      <c r="S11" s="17">
        <v>0.37711325055585698</v>
      </c>
      <c r="T11" s="17">
        <v>0.39365085348061601</v>
      </c>
      <c r="U11" s="17">
        <v>0.41182056124732902</v>
      </c>
      <c r="V11" s="17">
        <v>0.41552435287462902</v>
      </c>
      <c r="W11" s="17">
        <v>0.38908065333263803</v>
      </c>
      <c r="X11" s="17">
        <v>0.37558055105230997</v>
      </c>
      <c r="Y11" s="17">
        <v>0.39949249021872801</v>
      </c>
      <c r="Z11" s="17"/>
      <c r="AA11" s="17">
        <v>0.33684132056244998</v>
      </c>
      <c r="AB11" s="17">
        <v>0.43754897920560998</v>
      </c>
      <c r="AC11" s="17">
        <v>0.30248120635134801</v>
      </c>
      <c r="AD11" s="17">
        <v>0.429727777350707</v>
      </c>
      <c r="AE11" s="17">
        <v>0.39168878200277102</v>
      </c>
      <c r="AF11" s="17">
        <v>0.34977055870820201</v>
      </c>
      <c r="AG11" s="17">
        <v>0.42525423602797902</v>
      </c>
      <c r="AH11" s="17">
        <v>0.34537898508515902</v>
      </c>
      <c r="AI11" s="17">
        <v>0.444462600400512</v>
      </c>
      <c r="AJ11" s="17">
        <v>0.39282466951814998</v>
      </c>
      <c r="AK11" s="17">
        <v>0.41361702301042702</v>
      </c>
      <c r="AL11" s="17">
        <v>0.48753628545637001</v>
      </c>
      <c r="AM11" s="17">
        <v>0.44463122602642002</v>
      </c>
      <c r="AN11" s="17">
        <v>0.425662960969727</v>
      </c>
      <c r="AO11" s="17">
        <v>0.37901679677238098</v>
      </c>
      <c r="AP11" s="17">
        <v>0.50646868809684698</v>
      </c>
      <c r="AQ11" s="17"/>
      <c r="AR11" s="17">
        <v>0.40686000538196099</v>
      </c>
      <c r="AS11" s="17">
        <v>0.44019037260482202</v>
      </c>
      <c r="AT11" s="17"/>
      <c r="AU11" s="17">
        <v>0.40009872563189602</v>
      </c>
      <c r="AV11" s="17">
        <v>0.42089829078893598</v>
      </c>
      <c r="AW11" s="17"/>
      <c r="AX11" s="17">
        <v>0.37712016842465101</v>
      </c>
      <c r="AY11" s="17">
        <v>0.42102025992981901</v>
      </c>
      <c r="AZ11" s="17"/>
      <c r="BA11" s="17">
        <v>0.43766742940415099</v>
      </c>
      <c r="BB11" s="17">
        <v>0.39165476623615297</v>
      </c>
      <c r="BC11" s="17">
        <v>0.409990467956039</v>
      </c>
      <c r="BD11" s="17"/>
      <c r="BE11" s="17">
        <v>0.42479005777078899</v>
      </c>
      <c r="BF11" s="17">
        <v>0.39286851951812501</v>
      </c>
      <c r="BG11" s="17">
        <v>0.39989117948094</v>
      </c>
    </row>
    <row r="12" spans="2:59" ht="28.8" x14ac:dyDescent="0.3">
      <c r="B12" s="18" t="s">
        <v>333</v>
      </c>
      <c r="C12" s="17">
        <v>1.44668758181481E-2</v>
      </c>
      <c r="D12" s="17">
        <v>2.0181081560171E-2</v>
      </c>
      <c r="E12" s="17">
        <v>8.8251994135206801E-3</v>
      </c>
      <c r="F12" s="17"/>
      <c r="G12" s="17">
        <v>1.17553415469286E-2</v>
      </c>
      <c r="H12" s="17">
        <v>1.4252161677610601E-2</v>
      </c>
      <c r="I12" s="17">
        <v>6.4683085445754497E-3</v>
      </c>
      <c r="J12" s="17">
        <v>2.6185843322498299E-2</v>
      </c>
      <c r="K12" s="17"/>
      <c r="L12" s="17">
        <v>9.8799774657794392E-3</v>
      </c>
      <c r="M12" s="17">
        <v>2.0095342985583301E-2</v>
      </c>
      <c r="N12" s="17">
        <v>1.09973853584313E-2</v>
      </c>
      <c r="O12" s="17">
        <v>1.6651288678390899E-2</v>
      </c>
      <c r="P12" s="17"/>
      <c r="Q12" s="17">
        <v>1.3948522118608199E-2</v>
      </c>
      <c r="R12" s="17">
        <v>9.1215452617424506E-3</v>
      </c>
      <c r="S12" s="17">
        <v>1.2611458462020501E-2</v>
      </c>
      <c r="T12" s="17">
        <v>2.2243666812444201E-2</v>
      </c>
      <c r="U12" s="17">
        <v>6.5556544946663402E-3</v>
      </c>
      <c r="V12" s="17">
        <v>1.79023980922987E-2</v>
      </c>
      <c r="W12" s="17">
        <v>2.13303339878642E-2</v>
      </c>
      <c r="X12" s="17">
        <v>3.0852302354540201E-2</v>
      </c>
      <c r="Y12" s="17">
        <v>7.7811491984389296E-3</v>
      </c>
      <c r="Z12" s="17"/>
      <c r="AA12" s="17">
        <v>0</v>
      </c>
      <c r="AB12" s="17">
        <v>3.8973091543024897E-2</v>
      </c>
      <c r="AC12" s="17">
        <v>2.43464959416138E-2</v>
      </c>
      <c r="AD12" s="17">
        <v>2.5427711976908799E-2</v>
      </c>
      <c r="AE12" s="17">
        <v>1.1987057337537001E-2</v>
      </c>
      <c r="AF12" s="17">
        <v>3.4401201372059501E-2</v>
      </c>
      <c r="AG12" s="17">
        <v>0</v>
      </c>
      <c r="AH12" s="17">
        <v>2.7099012723311701E-2</v>
      </c>
      <c r="AI12" s="17">
        <v>2.6650145218294199E-2</v>
      </c>
      <c r="AJ12" s="17">
        <v>7.7379507392617104E-3</v>
      </c>
      <c r="AK12" s="17">
        <v>9.3686129045608708E-3</v>
      </c>
      <c r="AL12" s="17">
        <v>0</v>
      </c>
      <c r="AM12" s="17">
        <v>2.4010466294983601E-3</v>
      </c>
      <c r="AN12" s="17">
        <v>4.5637209566712104E-3</v>
      </c>
      <c r="AO12" s="17">
        <v>0</v>
      </c>
      <c r="AP12" s="17">
        <v>9.2435095089205208E-3</v>
      </c>
      <c r="AQ12" s="17"/>
      <c r="AR12" s="17">
        <v>1.43998404330227E-2</v>
      </c>
      <c r="AS12" s="17">
        <v>1.47100954683047E-2</v>
      </c>
      <c r="AT12" s="17"/>
      <c r="AU12" s="17">
        <v>2.13705784964957E-2</v>
      </c>
      <c r="AV12" s="17">
        <v>1.15881349618425E-2</v>
      </c>
      <c r="AW12" s="17"/>
      <c r="AX12" s="17">
        <v>1.9231988644786601E-2</v>
      </c>
      <c r="AY12" s="17">
        <v>1.3555721915761701E-2</v>
      </c>
      <c r="AZ12" s="17"/>
      <c r="BA12" s="17">
        <v>4.5832536026976303E-3</v>
      </c>
      <c r="BB12" s="17">
        <v>1.6253538777902501E-2</v>
      </c>
      <c r="BC12" s="17">
        <v>2.8566717062634701E-2</v>
      </c>
      <c r="BD12" s="17"/>
      <c r="BE12" s="17">
        <v>1.36544148042796E-2</v>
      </c>
      <c r="BF12" s="17">
        <v>1.53329681920458E-2</v>
      </c>
      <c r="BG12" s="17">
        <v>1.7611011107319299E-2</v>
      </c>
    </row>
    <row r="13" spans="2:59" x14ac:dyDescent="0.3">
      <c r="B13" s="18" t="s">
        <v>83</v>
      </c>
      <c r="C13" s="19">
        <v>4.7383876968001899E-2</v>
      </c>
      <c r="D13" s="19">
        <v>4.4466872444273303E-2</v>
      </c>
      <c r="E13" s="19">
        <v>4.9661409874581001E-2</v>
      </c>
      <c r="F13" s="19"/>
      <c r="G13" s="19">
        <v>5.3552345512924801E-2</v>
      </c>
      <c r="H13" s="19">
        <v>3.73220358879022E-2</v>
      </c>
      <c r="I13" s="19">
        <v>3.9860389337007703E-2</v>
      </c>
      <c r="J13" s="19">
        <v>6.0601886389470498E-2</v>
      </c>
      <c r="K13" s="19"/>
      <c r="L13" s="19">
        <v>2.6760159316970299E-2</v>
      </c>
      <c r="M13" s="19">
        <v>4.02875333781815E-2</v>
      </c>
      <c r="N13" s="19">
        <v>6.21268529570339E-2</v>
      </c>
      <c r="O13" s="19">
        <v>6.4103198125635405E-2</v>
      </c>
      <c r="P13" s="19"/>
      <c r="Q13" s="19">
        <v>3.6040969491089397E-2</v>
      </c>
      <c r="R13" s="19">
        <v>4.7960815234551098E-2</v>
      </c>
      <c r="S13" s="19">
        <v>7.7140321701252304E-2</v>
      </c>
      <c r="T13" s="19">
        <v>4.67225542206147E-2</v>
      </c>
      <c r="U13" s="19">
        <v>3.0998431601174999E-2</v>
      </c>
      <c r="V13" s="19">
        <v>5.6124050699401601E-2</v>
      </c>
      <c r="W13" s="19">
        <v>3.04085158349513E-2</v>
      </c>
      <c r="X13" s="19">
        <v>3.9467196036825997E-2</v>
      </c>
      <c r="Y13" s="19">
        <v>5.8983567436758602E-2</v>
      </c>
      <c r="Z13" s="19"/>
      <c r="AA13" s="19">
        <v>0.22032298773482101</v>
      </c>
      <c r="AB13" s="19">
        <v>8.6731095564508504E-2</v>
      </c>
      <c r="AC13" s="19">
        <v>8.6487232980724305E-2</v>
      </c>
      <c r="AD13" s="19">
        <v>5.5667335950423301E-2</v>
      </c>
      <c r="AE13" s="19">
        <v>5.41668486108422E-2</v>
      </c>
      <c r="AF13" s="19">
        <v>5.8197413652642603E-2</v>
      </c>
      <c r="AG13" s="19">
        <v>4.7000406775346497E-2</v>
      </c>
      <c r="AH13" s="19">
        <v>4.1854523720372599E-2</v>
      </c>
      <c r="AI13" s="19">
        <v>4.97527289498301E-2</v>
      </c>
      <c r="AJ13" s="19">
        <v>7.0060247570787298E-2</v>
      </c>
      <c r="AK13" s="19">
        <v>4.3268283127345597E-2</v>
      </c>
      <c r="AL13" s="19">
        <v>1.5254501134706E-2</v>
      </c>
      <c r="AM13" s="19">
        <v>3.5915696867292901E-2</v>
      </c>
      <c r="AN13" s="19">
        <v>4.2842883423563898E-2</v>
      </c>
      <c r="AO13" s="19">
        <v>2.48979691166961E-2</v>
      </c>
      <c r="AP13" s="19">
        <v>8.8589903611018296E-3</v>
      </c>
      <c r="AQ13" s="19"/>
      <c r="AR13" s="19">
        <v>4.9151092962510898E-2</v>
      </c>
      <c r="AS13" s="19">
        <v>4.0972014708514297E-2</v>
      </c>
      <c r="AT13" s="19"/>
      <c r="AU13" s="19">
        <v>4.2773278064884103E-2</v>
      </c>
      <c r="AV13" s="19">
        <v>5.0322742161160901E-2</v>
      </c>
      <c r="AW13" s="19"/>
      <c r="AX13" s="19">
        <v>6.3229335723732405E-2</v>
      </c>
      <c r="AY13" s="19">
        <v>4.3524032697817801E-2</v>
      </c>
      <c r="AZ13" s="19"/>
      <c r="BA13" s="19">
        <v>3.2254502419071199E-2</v>
      </c>
      <c r="BB13" s="19">
        <v>5.4101887388961503E-2</v>
      </c>
      <c r="BC13" s="19">
        <v>6.2466638067564299E-2</v>
      </c>
      <c r="BD13" s="19"/>
      <c r="BE13" s="19">
        <v>3.3823646031336203E-2</v>
      </c>
      <c r="BF13" s="19">
        <v>6.3461065431862099E-2</v>
      </c>
      <c r="BG13" s="19">
        <v>9.5314346926815494E-2</v>
      </c>
    </row>
    <row r="14" spans="2:59" x14ac:dyDescent="0.3">
      <c r="B14" s="16"/>
    </row>
    <row r="15" spans="2:59" x14ac:dyDescent="0.3">
      <c r="B15" t="s">
        <v>87</v>
      </c>
    </row>
    <row r="16" spans="2:59" x14ac:dyDescent="0.3">
      <c r="B16" t="s">
        <v>88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F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6" width="20.77734375" customWidth="1"/>
  </cols>
  <sheetData>
    <row r="2" spans="2:6" ht="40.049999999999997" customHeight="1" x14ac:dyDescent="0.3">
      <c r="D2" s="30" t="s">
        <v>179</v>
      </c>
      <c r="E2" s="26"/>
      <c r="F2" s="26"/>
    </row>
    <row r="6" spans="2:6" ht="49.95" customHeight="1" x14ac:dyDescent="0.3">
      <c r="B6" s="20" t="s">
        <v>12</v>
      </c>
      <c r="C6" s="20" t="s">
        <v>335</v>
      </c>
      <c r="D6" s="20" t="s">
        <v>336</v>
      </c>
      <c r="E6" s="20" t="s">
        <v>337</v>
      </c>
    </row>
    <row r="7" spans="2:6" x14ac:dyDescent="0.3">
      <c r="B7" s="18" t="s">
        <v>171</v>
      </c>
      <c r="C7" s="17">
        <v>0.17854464511601301</v>
      </c>
      <c r="D7" s="17">
        <v>0.10840250038728499</v>
      </c>
      <c r="E7" s="17">
        <v>9.5468844273227799E-2</v>
      </c>
    </row>
    <row r="8" spans="2:6" x14ac:dyDescent="0.3">
      <c r="B8" s="18" t="s">
        <v>172</v>
      </c>
      <c r="C8" s="17">
        <v>0.51348198351275498</v>
      </c>
      <c r="D8" s="17">
        <v>0.32111231048940903</v>
      </c>
      <c r="E8" s="17">
        <v>0.25217339930293398</v>
      </c>
    </row>
    <row r="9" spans="2:6" x14ac:dyDescent="0.3">
      <c r="B9" s="18" t="s">
        <v>173</v>
      </c>
      <c r="C9" s="17">
        <v>0.211291892282015</v>
      </c>
      <c r="D9" s="17">
        <v>0.25707833644176498</v>
      </c>
      <c r="E9" s="17">
        <v>0.26318650559420398</v>
      </c>
    </row>
    <row r="10" spans="2:6" x14ac:dyDescent="0.3">
      <c r="B10" s="18" t="s">
        <v>174</v>
      </c>
      <c r="C10" s="17">
        <v>5.4314839214306798E-2</v>
      </c>
      <c r="D10" s="17">
        <v>0.218868116748378</v>
      </c>
      <c r="E10" s="17">
        <v>0.28908738936836698</v>
      </c>
    </row>
    <row r="11" spans="2:6" x14ac:dyDescent="0.3">
      <c r="B11" s="18" t="s">
        <v>175</v>
      </c>
      <c r="C11" s="17">
        <v>1.47214853498827E-2</v>
      </c>
      <c r="D11" s="17">
        <v>6.9589049486399199E-2</v>
      </c>
      <c r="E11" s="17">
        <v>8.3945664747237206E-2</v>
      </c>
    </row>
    <row r="12" spans="2:6" x14ac:dyDescent="0.3">
      <c r="B12" s="18" t="s">
        <v>83</v>
      </c>
      <c r="C12" s="17">
        <v>2.7645154525026899E-2</v>
      </c>
      <c r="D12" s="17">
        <v>2.4949686446763101E-2</v>
      </c>
      <c r="E12" s="17">
        <v>1.6138196714029999E-2</v>
      </c>
    </row>
    <row r="13" spans="2:6" x14ac:dyDescent="0.3">
      <c r="B13" s="23" t="s">
        <v>176</v>
      </c>
      <c r="C13" s="21">
        <v>0.69202662862876796</v>
      </c>
      <c r="D13" s="21">
        <v>0.42951481087669402</v>
      </c>
      <c r="E13" s="21">
        <v>0.34764224357616202</v>
      </c>
    </row>
    <row r="14" spans="2:6" x14ac:dyDescent="0.3">
      <c r="B14" s="23" t="s">
        <v>177</v>
      </c>
      <c r="C14" s="21">
        <v>6.9036324564189497E-2</v>
      </c>
      <c r="D14" s="21">
        <v>0.28845716623477702</v>
      </c>
      <c r="E14" s="21">
        <v>0.373033054115604</v>
      </c>
    </row>
    <row r="15" spans="2:6" x14ac:dyDescent="0.3">
      <c r="B15" s="23" t="s">
        <v>178</v>
      </c>
      <c r="C15" s="22">
        <v>0.622990304064579</v>
      </c>
      <c r="D15" s="22">
        <v>0.141057644641917</v>
      </c>
      <c r="E15" s="22">
        <v>-2.5390810539441901E-2</v>
      </c>
    </row>
    <row r="16" spans="2:6" x14ac:dyDescent="0.3">
      <c r="B16" s="16"/>
      <c r="C16" s="16"/>
      <c r="D16" s="16"/>
      <c r="E16" s="16"/>
    </row>
    <row r="17" spans="2:2" x14ac:dyDescent="0.3">
      <c r="B17" t="s">
        <v>87</v>
      </c>
    </row>
    <row r="18" spans="2:2" x14ac:dyDescent="0.3">
      <c r="B18" t="s">
        <v>88</v>
      </c>
    </row>
    <row r="22" spans="2:2" x14ac:dyDescent="0.3">
      <c r="B22" s="8" t="str">
        <f>HYPERLINK("#'Contents'!A1", "Return to Contents")</f>
        <v>Return to Contents</v>
      </c>
    </row>
  </sheetData>
  <mergeCells count="1">
    <mergeCell ref="D2:F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338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9.5468844273227799E-2</v>
      </c>
      <c r="D9" s="17">
        <v>8.6658247781650002E-2</v>
      </c>
      <c r="E9" s="17">
        <v>0.10463840676477699</v>
      </c>
      <c r="F9" s="17"/>
      <c r="G9" s="17">
        <v>0.103317570839679</v>
      </c>
      <c r="H9" s="17">
        <v>0.100717293195523</v>
      </c>
      <c r="I9" s="17">
        <v>6.2911764472840206E-2</v>
      </c>
      <c r="J9" s="17">
        <v>0.115610464054982</v>
      </c>
      <c r="K9" s="17"/>
      <c r="L9" s="17">
        <v>0.107323561211865</v>
      </c>
      <c r="M9" s="17">
        <v>9.6242557001131906E-2</v>
      </c>
      <c r="N9" s="17">
        <v>6.1746507364605199E-2</v>
      </c>
      <c r="O9" s="17">
        <v>0.109752939769947</v>
      </c>
      <c r="P9" s="17"/>
      <c r="Q9" s="17">
        <v>0.15563407636498</v>
      </c>
      <c r="R9" s="17">
        <v>8.0638303994709198E-2</v>
      </c>
      <c r="S9" s="17">
        <v>6.4821791384165203E-2</v>
      </c>
      <c r="T9" s="17">
        <v>6.1782896852457699E-2</v>
      </c>
      <c r="U9" s="17">
        <v>9.3978455517248802E-2</v>
      </c>
      <c r="V9" s="17">
        <v>0.11966971141701201</v>
      </c>
      <c r="W9" s="17">
        <v>7.6223502440051993E-2</v>
      </c>
      <c r="X9" s="17">
        <v>8.3584167771118004E-2</v>
      </c>
      <c r="Y9" s="17">
        <v>9.3777545565290901E-2</v>
      </c>
      <c r="Z9" s="17"/>
      <c r="AA9" s="17">
        <v>0.107684578454544</v>
      </c>
      <c r="AB9" s="17">
        <v>0.168900433089092</v>
      </c>
      <c r="AC9" s="17">
        <v>6.0224457735611497E-2</v>
      </c>
      <c r="AD9" s="17">
        <v>0.10601495387294201</v>
      </c>
      <c r="AE9" s="17">
        <v>6.80013316362377E-2</v>
      </c>
      <c r="AF9" s="17">
        <v>0.115110367101303</v>
      </c>
      <c r="AG9" s="17">
        <v>8.9422358328447901E-2</v>
      </c>
      <c r="AH9" s="17">
        <v>6.4187742881902196E-2</v>
      </c>
      <c r="AI9" s="17">
        <v>0.105231991118128</v>
      </c>
      <c r="AJ9" s="17">
        <v>0.123520179018311</v>
      </c>
      <c r="AK9" s="17">
        <v>8.9223927462649302E-2</v>
      </c>
      <c r="AL9" s="17">
        <v>7.9819624826370297E-2</v>
      </c>
      <c r="AM9" s="17">
        <v>7.8053853853697397E-2</v>
      </c>
      <c r="AN9" s="17">
        <v>0.13263670132965399</v>
      </c>
      <c r="AO9" s="17">
        <v>6.2820106377844603E-2</v>
      </c>
      <c r="AP9" s="17">
        <v>0.15229538571191301</v>
      </c>
      <c r="AQ9" s="17"/>
      <c r="AR9" s="17">
        <v>8.6103013801247394E-2</v>
      </c>
      <c r="AS9" s="17">
        <v>0.12945021107764901</v>
      </c>
      <c r="AT9" s="17"/>
      <c r="AU9" s="17">
        <v>0.15060944954625499</v>
      </c>
      <c r="AV9" s="17">
        <v>6.8463688009385307E-2</v>
      </c>
      <c r="AW9" s="17"/>
      <c r="AX9" s="17">
        <v>0.153077282421824</v>
      </c>
      <c r="AY9" s="17">
        <v>8.2031774932299406E-2</v>
      </c>
      <c r="AZ9" s="17"/>
      <c r="BA9" s="17">
        <v>0.110290081462131</v>
      </c>
      <c r="BB9" s="17">
        <v>8.3371103722604298E-2</v>
      </c>
      <c r="BC9" s="17">
        <v>8.9696599846685404E-2</v>
      </c>
      <c r="BD9" s="17"/>
      <c r="BE9" s="17">
        <v>9.4569762048699102E-2</v>
      </c>
      <c r="BF9" s="17">
        <v>8.8509254426997697E-2</v>
      </c>
      <c r="BG9" s="17">
        <v>0.121143104608556</v>
      </c>
    </row>
    <row r="10" spans="2:59" x14ac:dyDescent="0.3">
      <c r="B10" s="18" t="s">
        <v>172</v>
      </c>
      <c r="C10" s="17">
        <v>0.25217339930293398</v>
      </c>
      <c r="D10" s="17">
        <v>0.23218954257440899</v>
      </c>
      <c r="E10" s="17">
        <v>0.27093522380916701</v>
      </c>
      <c r="F10" s="17"/>
      <c r="G10" s="17">
        <v>0.33637818767886102</v>
      </c>
      <c r="H10" s="17">
        <v>0.22993761292789999</v>
      </c>
      <c r="I10" s="17">
        <v>0.270613678497656</v>
      </c>
      <c r="J10" s="17">
        <v>0.17392328089772999</v>
      </c>
      <c r="K10" s="17"/>
      <c r="L10" s="17">
        <v>0.246682027418311</v>
      </c>
      <c r="M10" s="17">
        <v>0.25129593542369699</v>
      </c>
      <c r="N10" s="17">
        <v>0.25565779549703599</v>
      </c>
      <c r="O10" s="17">
        <v>0.25644198384900402</v>
      </c>
      <c r="P10" s="17"/>
      <c r="Q10" s="17">
        <v>0.217609428400454</v>
      </c>
      <c r="R10" s="17">
        <v>0.24255484992469101</v>
      </c>
      <c r="S10" s="17">
        <v>0.265631888637546</v>
      </c>
      <c r="T10" s="17">
        <v>0.27341109098839</v>
      </c>
      <c r="U10" s="17">
        <v>0.25331932743760599</v>
      </c>
      <c r="V10" s="17">
        <v>0.29920732248257598</v>
      </c>
      <c r="W10" s="17">
        <v>0.20991678144606299</v>
      </c>
      <c r="X10" s="17">
        <v>0.29075515188182399</v>
      </c>
      <c r="Y10" s="17">
        <v>0.25878659973978002</v>
      </c>
      <c r="Z10" s="17"/>
      <c r="AA10" s="17">
        <v>0.34772859246637</v>
      </c>
      <c r="AB10" s="17">
        <v>0.16706660804892901</v>
      </c>
      <c r="AC10" s="17">
        <v>0.302100158303031</v>
      </c>
      <c r="AD10" s="17">
        <v>0.330869293271775</v>
      </c>
      <c r="AE10" s="17">
        <v>0.29219551773531</v>
      </c>
      <c r="AF10" s="17">
        <v>0.277034565508819</v>
      </c>
      <c r="AG10" s="17">
        <v>0.28877766657752102</v>
      </c>
      <c r="AH10" s="17">
        <v>0.25340522784278602</v>
      </c>
      <c r="AI10" s="17">
        <v>0.18877179310190101</v>
      </c>
      <c r="AJ10" s="17">
        <v>0.23692350376594501</v>
      </c>
      <c r="AK10" s="17">
        <v>0.26665620716199501</v>
      </c>
      <c r="AL10" s="17">
        <v>0.28115830291324501</v>
      </c>
      <c r="AM10" s="17">
        <v>0.23807406448145099</v>
      </c>
      <c r="AN10" s="17">
        <v>0.26903769860289101</v>
      </c>
      <c r="AO10" s="17">
        <v>0.24515801244442001</v>
      </c>
      <c r="AP10" s="17">
        <v>0.16818764482756801</v>
      </c>
      <c r="AQ10" s="17"/>
      <c r="AR10" s="17">
        <v>0.245119433364445</v>
      </c>
      <c r="AS10" s="17">
        <v>0.27776679485913602</v>
      </c>
      <c r="AT10" s="17"/>
      <c r="AU10" s="17">
        <v>0.25181154273704298</v>
      </c>
      <c r="AV10" s="17">
        <v>0.25056039852815798</v>
      </c>
      <c r="AW10" s="17"/>
      <c r="AX10" s="17">
        <v>0.34125183434072998</v>
      </c>
      <c r="AY10" s="17">
        <v>0.23153217015548799</v>
      </c>
      <c r="AZ10" s="17"/>
      <c r="BA10" s="17">
        <v>0.22378666660699301</v>
      </c>
      <c r="BB10" s="17">
        <v>0.25985908300000099</v>
      </c>
      <c r="BC10" s="17">
        <v>0.28850090790098898</v>
      </c>
      <c r="BD10" s="17"/>
      <c r="BE10" s="17">
        <v>0.230789254297596</v>
      </c>
      <c r="BF10" s="17">
        <v>0.27309085380023501</v>
      </c>
      <c r="BG10" s="17">
        <v>0.34019268414759601</v>
      </c>
    </row>
    <row r="11" spans="2:59" x14ac:dyDescent="0.3">
      <c r="B11" s="18" t="s">
        <v>173</v>
      </c>
      <c r="C11" s="17">
        <v>0.26318650559420398</v>
      </c>
      <c r="D11" s="17">
        <v>0.25338112744178798</v>
      </c>
      <c r="E11" s="17">
        <v>0.27319734869838203</v>
      </c>
      <c r="F11" s="17"/>
      <c r="G11" s="17">
        <v>0.26423737922440999</v>
      </c>
      <c r="H11" s="17">
        <v>0.28943790899232202</v>
      </c>
      <c r="I11" s="17">
        <v>0.219061019880226</v>
      </c>
      <c r="J11" s="17">
        <v>0.28168400114103498</v>
      </c>
      <c r="K11" s="17"/>
      <c r="L11" s="17">
        <v>0.23626900300996001</v>
      </c>
      <c r="M11" s="17">
        <v>0.26293406586463902</v>
      </c>
      <c r="N11" s="17">
        <v>0.28061450700943202</v>
      </c>
      <c r="O11" s="17">
        <v>0.27765533758509298</v>
      </c>
      <c r="P11" s="17"/>
      <c r="Q11" s="17">
        <v>0.274562676058272</v>
      </c>
      <c r="R11" s="17">
        <v>0.24794681098952001</v>
      </c>
      <c r="S11" s="17">
        <v>0.26201752659000599</v>
      </c>
      <c r="T11" s="17">
        <v>0.23360368408128801</v>
      </c>
      <c r="U11" s="17">
        <v>0.28426503112402202</v>
      </c>
      <c r="V11" s="17">
        <v>0.264647239465719</v>
      </c>
      <c r="W11" s="17">
        <v>0.31723137059811402</v>
      </c>
      <c r="X11" s="17">
        <v>0.247927929647179</v>
      </c>
      <c r="Y11" s="17">
        <v>0.24249543206770699</v>
      </c>
      <c r="Z11" s="17"/>
      <c r="AA11" s="17">
        <v>0.25519325369550699</v>
      </c>
      <c r="AB11" s="17">
        <v>0.35998866610005198</v>
      </c>
      <c r="AC11" s="17">
        <v>0.368949336241292</v>
      </c>
      <c r="AD11" s="17">
        <v>0.230553180646276</v>
      </c>
      <c r="AE11" s="17">
        <v>0.30361255101270401</v>
      </c>
      <c r="AF11" s="17">
        <v>0.215942473103026</v>
      </c>
      <c r="AG11" s="17">
        <v>0.21645354424022201</v>
      </c>
      <c r="AH11" s="17">
        <v>0.20737334789522699</v>
      </c>
      <c r="AI11" s="17">
        <v>0.32807738252968299</v>
      </c>
      <c r="AJ11" s="17">
        <v>0.26866559162364401</v>
      </c>
      <c r="AK11" s="17">
        <v>0.239786442349049</v>
      </c>
      <c r="AL11" s="17">
        <v>0.293242907015418</v>
      </c>
      <c r="AM11" s="17">
        <v>0.26022439550208498</v>
      </c>
      <c r="AN11" s="17">
        <v>0.17294247243584701</v>
      </c>
      <c r="AO11" s="17">
        <v>0.18543993654753901</v>
      </c>
      <c r="AP11" s="17">
        <v>0.26784588130695303</v>
      </c>
      <c r="AQ11" s="17"/>
      <c r="AR11" s="17">
        <v>0.257350965319118</v>
      </c>
      <c r="AS11" s="17">
        <v>0.28435917524511301</v>
      </c>
      <c r="AT11" s="17"/>
      <c r="AU11" s="17">
        <v>0.26408138681196103</v>
      </c>
      <c r="AV11" s="17">
        <v>0.26148968939841799</v>
      </c>
      <c r="AW11" s="17"/>
      <c r="AX11" s="17">
        <v>0.20957118863646099</v>
      </c>
      <c r="AY11" s="17">
        <v>0.27234530243440302</v>
      </c>
      <c r="AZ11" s="17"/>
      <c r="BA11" s="17">
        <v>0.23396636129408199</v>
      </c>
      <c r="BB11" s="17">
        <v>0.26795859081207601</v>
      </c>
      <c r="BC11" s="17">
        <v>0.30570398394633302</v>
      </c>
      <c r="BD11" s="17"/>
      <c r="BE11" s="17">
        <v>0.25130843286584298</v>
      </c>
      <c r="BF11" s="17">
        <v>0.30010501846712201</v>
      </c>
      <c r="BG11" s="17">
        <v>0.241160646683163</v>
      </c>
    </row>
    <row r="12" spans="2:59" x14ac:dyDescent="0.3">
      <c r="B12" s="18" t="s">
        <v>174</v>
      </c>
      <c r="C12" s="17">
        <v>0.28908738936836698</v>
      </c>
      <c r="D12" s="17">
        <v>0.32389681798615599</v>
      </c>
      <c r="E12" s="17">
        <v>0.25452573347104002</v>
      </c>
      <c r="F12" s="17"/>
      <c r="G12" s="17">
        <v>0.239815378080003</v>
      </c>
      <c r="H12" s="17">
        <v>0.28334925646857301</v>
      </c>
      <c r="I12" s="17">
        <v>0.31568005527994297</v>
      </c>
      <c r="J12" s="17">
        <v>0.31480193207068402</v>
      </c>
      <c r="K12" s="17"/>
      <c r="L12" s="17">
        <v>0.29929510812021998</v>
      </c>
      <c r="M12" s="17">
        <v>0.29072478176151101</v>
      </c>
      <c r="N12" s="17">
        <v>0.30008036267994098</v>
      </c>
      <c r="O12" s="17">
        <v>0.26728821351433701</v>
      </c>
      <c r="P12" s="17"/>
      <c r="Q12" s="17">
        <v>0.25281342610504598</v>
      </c>
      <c r="R12" s="17">
        <v>0.33036655995748099</v>
      </c>
      <c r="S12" s="17">
        <v>0.27639557347203902</v>
      </c>
      <c r="T12" s="17">
        <v>0.328615262397423</v>
      </c>
      <c r="U12" s="17">
        <v>0.30016168960327999</v>
      </c>
      <c r="V12" s="17">
        <v>0.25723389598296897</v>
      </c>
      <c r="W12" s="17">
        <v>0.272987451573454</v>
      </c>
      <c r="X12" s="17">
        <v>0.27118535152698298</v>
      </c>
      <c r="Y12" s="17">
        <v>0.29520688272220402</v>
      </c>
      <c r="Z12" s="17"/>
      <c r="AA12" s="17">
        <v>6.90705876487578E-2</v>
      </c>
      <c r="AB12" s="17">
        <v>0.28147024116902503</v>
      </c>
      <c r="AC12" s="17">
        <v>0.20013775004647</v>
      </c>
      <c r="AD12" s="17">
        <v>0.24556929639185501</v>
      </c>
      <c r="AE12" s="17">
        <v>0.23398002769325499</v>
      </c>
      <c r="AF12" s="17">
        <v>0.27652567122629801</v>
      </c>
      <c r="AG12" s="17">
        <v>0.31737936656725202</v>
      </c>
      <c r="AH12" s="17">
        <v>0.333120281593075</v>
      </c>
      <c r="AI12" s="17">
        <v>0.314819296784836</v>
      </c>
      <c r="AJ12" s="17">
        <v>0.27933949244350398</v>
      </c>
      <c r="AK12" s="17">
        <v>0.30194312181882899</v>
      </c>
      <c r="AL12" s="17">
        <v>0.2369644274828</v>
      </c>
      <c r="AM12" s="17">
        <v>0.28713395848307899</v>
      </c>
      <c r="AN12" s="17">
        <v>0.28453762758249401</v>
      </c>
      <c r="AO12" s="17">
        <v>0.43653768262928699</v>
      </c>
      <c r="AP12" s="17">
        <v>0.31031917433077899</v>
      </c>
      <c r="AQ12" s="17"/>
      <c r="AR12" s="17">
        <v>0.30685932620918299</v>
      </c>
      <c r="AS12" s="17">
        <v>0.22460675346325301</v>
      </c>
      <c r="AT12" s="17"/>
      <c r="AU12" s="17">
        <v>0.236491625627403</v>
      </c>
      <c r="AV12" s="17">
        <v>0.31582347368304597</v>
      </c>
      <c r="AW12" s="17"/>
      <c r="AX12" s="17">
        <v>0.224593983745871</v>
      </c>
      <c r="AY12" s="17">
        <v>0.30605596277654401</v>
      </c>
      <c r="AZ12" s="17"/>
      <c r="BA12" s="17">
        <v>0.31107797632534101</v>
      </c>
      <c r="BB12" s="17">
        <v>0.29651185876777397</v>
      </c>
      <c r="BC12" s="17">
        <v>0.23911094785479001</v>
      </c>
      <c r="BD12" s="17"/>
      <c r="BE12" s="17">
        <v>0.31082316540062999</v>
      </c>
      <c r="BF12" s="17">
        <v>0.264444608654689</v>
      </c>
      <c r="BG12" s="17">
        <v>0.209099031358704</v>
      </c>
    </row>
    <row r="13" spans="2:59" x14ac:dyDescent="0.3">
      <c r="B13" s="18" t="s">
        <v>175</v>
      </c>
      <c r="C13" s="17">
        <v>8.3945664747237206E-2</v>
      </c>
      <c r="D13" s="17">
        <v>8.6513515427652996E-2</v>
      </c>
      <c r="E13" s="17">
        <v>8.17199864531689E-2</v>
      </c>
      <c r="F13" s="17"/>
      <c r="G13" s="17">
        <v>3.73606541481422E-2</v>
      </c>
      <c r="H13" s="17">
        <v>8.1272946219466805E-2</v>
      </c>
      <c r="I13" s="17">
        <v>0.121962868143004</v>
      </c>
      <c r="J13" s="17">
        <v>9.26439014154566E-2</v>
      </c>
      <c r="K13" s="17"/>
      <c r="L13" s="17">
        <v>0.10390270110661</v>
      </c>
      <c r="M13" s="17">
        <v>8.0764043123032106E-2</v>
      </c>
      <c r="N13" s="17">
        <v>8.8463835527905293E-2</v>
      </c>
      <c r="O13" s="17">
        <v>6.1926403840265001E-2</v>
      </c>
      <c r="P13" s="17"/>
      <c r="Q13" s="17">
        <v>8.9604369687186297E-2</v>
      </c>
      <c r="R13" s="17">
        <v>7.4299695374059796E-2</v>
      </c>
      <c r="S13" s="17">
        <v>0.108569684939623</v>
      </c>
      <c r="T13" s="17">
        <v>8.9988774058370996E-2</v>
      </c>
      <c r="U13" s="17">
        <v>6.2411035062793697E-2</v>
      </c>
      <c r="V13" s="17">
        <v>4.4406749611851599E-2</v>
      </c>
      <c r="W13" s="17">
        <v>0.101168761709569</v>
      </c>
      <c r="X13" s="17">
        <v>8.6679373881701299E-2</v>
      </c>
      <c r="Y13" s="17">
        <v>9.5843729637789296E-2</v>
      </c>
      <c r="Z13" s="17"/>
      <c r="AA13" s="17">
        <v>0</v>
      </c>
      <c r="AB13" s="17">
        <v>2.2574051592901601E-2</v>
      </c>
      <c r="AC13" s="17">
        <v>1.31962527181234E-2</v>
      </c>
      <c r="AD13" s="17">
        <v>5.74119951543361E-2</v>
      </c>
      <c r="AE13" s="17">
        <v>9.5393630257520706E-2</v>
      </c>
      <c r="AF13" s="17">
        <v>9.5764552933681996E-2</v>
      </c>
      <c r="AG13" s="17">
        <v>7.3152443097180594E-2</v>
      </c>
      <c r="AH13" s="17">
        <v>0.13063749725606899</v>
      </c>
      <c r="AI13" s="17">
        <v>5.5295828347866997E-2</v>
      </c>
      <c r="AJ13" s="17">
        <v>7.1776992933978698E-2</v>
      </c>
      <c r="AK13" s="17">
        <v>8.0899021012443298E-2</v>
      </c>
      <c r="AL13" s="17">
        <v>9.5692331887235305E-2</v>
      </c>
      <c r="AM13" s="17">
        <v>0.136513727679687</v>
      </c>
      <c r="AN13" s="17">
        <v>0.12275347427059401</v>
      </c>
      <c r="AO13" s="17">
        <v>7.0044262000909296E-2</v>
      </c>
      <c r="AP13" s="17">
        <v>9.4127124511522095E-2</v>
      </c>
      <c r="AQ13" s="17"/>
      <c r="AR13" s="17">
        <v>8.6769154690697098E-2</v>
      </c>
      <c r="AS13" s="17">
        <v>7.3701399946123597E-2</v>
      </c>
      <c r="AT13" s="17"/>
      <c r="AU13" s="17">
        <v>7.9918495903495701E-2</v>
      </c>
      <c r="AV13" s="17">
        <v>8.7615534099935805E-2</v>
      </c>
      <c r="AW13" s="17"/>
      <c r="AX13" s="17">
        <v>4.6567633779135399E-2</v>
      </c>
      <c r="AY13" s="17">
        <v>9.3757106608467602E-2</v>
      </c>
      <c r="AZ13" s="17"/>
      <c r="BA13" s="17">
        <v>0.109228370340583</v>
      </c>
      <c r="BB13" s="17">
        <v>7.42883522483586E-2</v>
      </c>
      <c r="BC13" s="17">
        <v>5.61799001912777E-2</v>
      </c>
      <c r="BD13" s="17"/>
      <c r="BE13" s="17">
        <v>0.100242595918618</v>
      </c>
      <c r="BF13" s="17">
        <v>6.1507984297580302E-2</v>
      </c>
      <c r="BG13" s="17">
        <v>3.5075886845744197E-2</v>
      </c>
    </row>
    <row r="14" spans="2:59" x14ac:dyDescent="0.3">
      <c r="B14" s="18" t="s">
        <v>83</v>
      </c>
      <c r="C14" s="17">
        <v>1.6138196714029999E-2</v>
      </c>
      <c r="D14" s="17">
        <v>1.73607487883435E-2</v>
      </c>
      <c r="E14" s="17">
        <v>1.49833008034646E-2</v>
      </c>
      <c r="F14" s="17"/>
      <c r="G14" s="17">
        <v>1.8890830028904002E-2</v>
      </c>
      <c r="H14" s="17">
        <v>1.52849821962153E-2</v>
      </c>
      <c r="I14" s="17">
        <v>9.7706137263310899E-3</v>
      </c>
      <c r="J14" s="17">
        <v>2.1336420420111399E-2</v>
      </c>
      <c r="K14" s="17"/>
      <c r="L14" s="17">
        <v>6.5275991330341603E-3</v>
      </c>
      <c r="M14" s="17">
        <v>1.8038616825989201E-2</v>
      </c>
      <c r="N14" s="17">
        <v>1.3436991921079699E-2</v>
      </c>
      <c r="O14" s="17">
        <v>2.6935121441354199E-2</v>
      </c>
      <c r="P14" s="17"/>
      <c r="Q14" s="17">
        <v>9.7760233840631407E-3</v>
      </c>
      <c r="R14" s="17">
        <v>2.4193779759539E-2</v>
      </c>
      <c r="S14" s="17">
        <v>2.2563534976620399E-2</v>
      </c>
      <c r="T14" s="17">
        <v>1.25982916220705E-2</v>
      </c>
      <c r="U14" s="17">
        <v>5.8644612550496997E-3</v>
      </c>
      <c r="V14" s="17">
        <v>1.4835081039872499E-2</v>
      </c>
      <c r="W14" s="17">
        <v>2.2472132232746699E-2</v>
      </c>
      <c r="X14" s="17">
        <v>1.9868025291194899E-2</v>
      </c>
      <c r="Y14" s="17">
        <v>1.38898102672298E-2</v>
      </c>
      <c r="Z14" s="17"/>
      <c r="AA14" s="17">
        <v>0.22032298773482101</v>
      </c>
      <c r="AB14" s="17">
        <v>0</v>
      </c>
      <c r="AC14" s="17">
        <v>5.53920449554718E-2</v>
      </c>
      <c r="AD14" s="17">
        <v>2.9581280662816001E-2</v>
      </c>
      <c r="AE14" s="17">
        <v>6.8169416649720696E-3</v>
      </c>
      <c r="AF14" s="17">
        <v>1.9622370126871999E-2</v>
      </c>
      <c r="AG14" s="17">
        <v>1.4814621189377E-2</v>
      </c>
      <c r="AH14" s="17">
        <v>1.1275902530939699E-2</v>
      </c>
      <c r="AI14" s="17">
        <v>7.8037081175865303E-3</v>
      </c>
      <c r="AJ14" s="17">
        <v>1.9774240214616701E-2</v>
      </c>
      <c r="AK14" s="17">
        <v>2.1491280195034101E-2</v>
      </c>
      <c r="AL14" s="17">
        <v>1.31224058749311E-2</v>
      </c>
      <c r="AM14" s="17">
        <v>0</v>
      </c>
      <c r="AN14" s="17">
        <v>1.80920257785189E-2</v>
      </c>
      <c r="AO14" s="17">
        <v>0</v>
      </c>
      <c r="AP14" s="17">
        <v>7.2247893112640004E-3</v>
      </c>
      <c r="AQ14" s="17"/>
      <c r="AR14" s="17">
        <v>1.7798106615309901E-2</v>
      </c>
      <c r="AS14" s="17">
        <v>1.0115665408724901E-2</v>
      </c>
      <c r="AT14" s="17"/>
      <c r="AU14" s="17">
        <v>1.70874993738418E-2</v>
      </c>
      <c r="AV14" s="17">
        <v>1.6047216281057E-2</v>
      </c>
      <c r="AW14" s="17"/>
      <c r="AX14" s="17">
        <v>2.4938077075978001E-2</v>
      </c>
      <c r="AY14" s="17">
        <v>1.4277683092799E-2</v>
      </c>
      <c r="AZ14" s="17"/>
      <c r="BA14" s="17">
        <v>1.1650543970869801E-2</v>
      </c>
      <c r="BB14" s="17">
        <v>1.8011011449185901E-2</v>
      </c>
      <c r="BC14" s="17">
        <v>2.0807660259925798E-2</v>
      </c>
      <c r="BD14" s="17"/>
      <c r="BE14" s="17">
        <v>1.2266789468613299E-2</v>
      </c>
      <c r="BF14" s="17">
        <v>1.23422803533764E-2</v>
      </c>
      <c r="BG14" s="17">
        <v>5.3328646356237297E-2</v>
      </c>
    </row>
    <row r="15" spans="2:59" x14ac:dyDescent="0.3">
      <c r="B15" s="18" t="s">
        <v>176</v>
      </c>
      <c r="C15" s="21">
        <v>0.34764224357616202</v>
      </c>
      <c r="D15" s="21">
        <v>0.31884779035605898</v>
      </c>
      <c r="E15" s="21">
        <v>0.375573630573944</v>
      </c>
      <c r="F15" s="21"/>
      <c r="G15" s="21">
        <v>0.43969575851853998</v>
      </c>
      <c r="H15" s="21">
        <v>0.33065490612342302</v>
      </c>
      <c r="I15" s="21">
        <v>0.33352544297049602</v>
      </c>
      <c r="J15" s="21">
        <v>0.289533744952712</v>
      </c>
      <c r="K15" s="21"/>
      <c r="L15" s="21">
        <v>0.354005588630176</v>
      </c>
      <c r="M15" s="21">
        <v>0.34753849242482898</v>
      </c>
      <c r="N15" s="21">
        <v>0.31740430286164201</v>
      </c>
      <c r="O15" s="21">
        <v>0.36619492361895101</v>
      </c>
      <c r="P15" s="21"/>
      <c r="Q15" s="21">
        <v>0.373243504765433</v>
      </c>
      <c r="R15" s="21">
        <v>0.32319315391940101</v>
      </c>
      <c r="S15" s="21">
        <v>0.33045368002171099</v>
      </c>
      <c r="T15" s="21">
        <v>0.33519398784084797</v>
      </c>
      <c r="U15" s="21">
        <v>0.34729778295485503</v>
      </c>
      <c r="V15" s="21">
        <v>0.41887703389958802</v>
      </c>
      <c r="W15" s="21">
        <v>0.28614028388611501</v>
      </c>
      <c r="X15" s="21">
        <v>0.37433931965294198</v>
      </c>
      <c r="Y15" s="21">
        <v>0.35256414530507102</v>
      </c>
      <c r="Z15" s="21"/>
      <c r="AA15" s="21">
        <v>0.45541317092091399</v>
      </c>
      <c r="AB15" s="21">
        <v>0.33596704113802101</v>
      </c>
      <c r="AC15" s="21">
        <v>0.36232461603864202</v>
      </c>
      <c r="AD15" s="21">
        <v>0.43688424714471702</v>
      </c>
      <c r="AE15" s="21">
        <v>0.360196849371547</v>
      </c>
      <c r="AF15" s="21">
        <v>0.39214493261012201</v>
      </c>
      <c r="AG15" s="21">
        <v>0.37820002490596899</v>
      </c>
      <c r="AH15" s="21">
        <v>0.31759297072468801</v>
      </c>
      <c r="AI15" s="21">
        <v>0.29400378422002799</v>
      </c>
      <c r="AJ15" s="21">
        <v>0.36044368278425598</v>
      </c>
      <c r="AK15" s="21">
        <v>0.35588013462464402</v>
      </c>
      <c r="AL15" s="21">
        <v>0.36097792773961501</v>
      </c>
      <c r="AM15" s="21">
        <v>0.31612791833514797</v>
      </c>
      <c r="AN15" s="21">
        <v>0.401674399932546</v>
      </c>
      <c r="AO15" s="21">
        <v>0.307978118822264</v>
      </c>
      <c r="AP15" s="21">
        <v>0.32048303053948102</v>
      </c>
      <c r="AQ15" s="21"/>
      <c r="AR15" s="21">
        <v>0.33122244716569199</v>
      </c>
      <c r="AS15" s="21">
        <v>0.407217005936785</v>
      </c>
      <c r="AT15" s="21"/>
      <c r="AU15" s="21">
        <v>0.40242099228329797</v>
      </c>
      <c r="AV15" s="21">
        <v>0.31902408653754299</v>
      </c>
      <c r="AW15" s="21"/>
      <c r="AX15" s="21">
        <v>0.49432911676255398</v>
      </c>
      <c r="AY15" s="21">
        <v>0.31356394508778701</v>
      </c>
      <c r="AZ15" s="21"/>
      <c r="BA15" s="21">
        <v>0.33407674806912402</v>
      </c>
      <c r="BB15" s="21">
        <v>0.34323018672260502</v>
      </c>
      <c r="BC15" s="21">
        <v>0.37819750774767402</v>
      </c>
      <c r="BD15" s="21"/>
      <c r="BE15" s="21">
        <v>0.32535901634629499</v>
      </c>
      <c r="BF15" s="21">
        <v>0.36160010822723299</v>
      </c>
      <c r="BG15" s="21">
        <v>0.461335788756152</v>
      </c>
    </row>
    <row r="16" spans="2:59" x14ac:dyDescent="0.3">
      <c r="B16" s="18" t="s">
        <v>177</v>
      </c>
      <c r="C16" s="21">
        <v>0.373033054115604</v>
      </c>
      <c r="D16" s="21">
        <v>0.410410333413809</v>
      </c>
      <c r="E16" s="21">
        <v>0.33624571992420899</v>
      </c>
      <c r="F16" s="21"/>
      <c r="G16" s="21">
        <v>0.27717603222814502</v>
      </c>
      <c r="H16" s="21">
        <v>0.36462220268804002</v>
      </c>
      <c r="I16" s="21">
        <v>0.43764292342294697</v>
      </c>
      <c r="J16" s="21">
        <v>0.407445833486141</v>
      </c>
      <c r="K16" s="21"/>
      <c r="L16" s="21">
        <v>0.40319780922683002</v>
      </c>
      <c r="M16" s="21">
        <v>0.37148882488454399</v>
      </c>
      <c r="N16" s="21">
        <v>0.38854419820784702</v>
      </c>
      <c r="O16" s="21">
        <v>0.329214617354602</v>
      </c>
      <c r="P16" s="21"/>
      <c r="Q16" s="21">
        <v>0.34241779579223203</v>
      </c>
      <c r="R16" s="21">
        <v>0.40466625533153999</v>
      </c>
      <c r="S16" s="21">
        <v>0.38496525841166201</v>
      </c>
      <c r="T16" s="21">
        <v>0.41860403645579303</v>
      </c>
      <c r="U16" s="21">
        <v>0.36257272466607399</v>
      </c>
      <c r="V16" s="21">
        <v>0.30164064559482001</v>
      </c>
      <c r="W16" s="21">
        <v>0.37415621328302401</v>
      </c>
      <c r="X16" s="21">
        <v>0.35786472540868403</v>
      </c>
      <c r="Y16" s="21">
        <v>0.391050612359993</v>
      </c>
      <c r="Z16" s="21"/>
      <c r="AA16" s="21">
        <v>6.90705876487578E-2</v>
      </c>
      <c r="AB16" s="21">
        <v>0.30404429276192702</v>
      </c>
      <c r="AC16" s="21">
        <v>0.21333400276459399</v>
      </c>
      <c r="AD16" s="21">
        <v>0.30298129154619102</v>
      </c>
      <c r="AE16" s="21">
        <v>0.329373657950776</v>
      </c>
      <c r="AF16" s="21">
        <v>0.37229022415997998</v>
      </c>
      <c r="AG16" s="21">
        <v>0.39053180966443202</v>
      </c>
      <c r="AH16" s="21">
        <v>0.46375777884914499</v>
      </c>
      <c r="AI16" s="21">
        <v>0.370115125132703</v>
      </c>
      <c r="AJ16" s="21">
        <v>0.35111648537748302</v>
      </c>
      <c r="AK16" s="21">
        <v>0.38284214283127299</v>
      </c>
      <c r="AL16" s="21">
        <v>0.33265675937003503</v>
      </c>
      <c r="AM16" s="21">
        <v>0.42364768616276699</v>
      </c>
      <c r="AN16" s="21">
        <v>0.40729110185308798</v>
      </c>
      <c r="AO16" s="21">
        <v>0.50658194463019601</v>
      </c>
      <c r="AP16" s="21">
        <v>0.40444629884230199</v>
      </c>
      <c r="AQ16" s="21"/>
      <c r="AR16" s="21">
        <v>0.39362848089988101</v>
      </c>
      <c r="AS16" s="21">
        <v>0.298308153409377</v>
      </c>
      <c r="AT16" s="21"/>
      <c r="AU16" s="21">
        <v>0.31641012153089898</v>
      </c>
      <c r="AV16" s="21">
        <v>0.40343900778298197</v>
      </c>
      <c r="AW16" s="21"/>
      <c r="AX16" s="21">
        <v>0.271161617525006</v>
      </c>
      <c r="AY16" s="21">
        <v>0.39981306938501099</v>
      </c>
      <c r="AZ16" s="21"/>
      <c r="BA16" s="21">
        <v>0.42030634666592398</v>
      </c>
      <c r="BB16" s="21">
        <v>0.37080021101613297</v>
      </c>
      <c r="BC16" s="21">
        <v>0.29529084804606698</v>
      </c>
      <c r="BD16" s="21"/>
      <c r="BE16" s="21">
        <v>0.41106576131924799</v>
      </c>
      <c r="BF16" s="21">
        <v>0.32595259295227003</v>
      </c>
      <c r="BG16" s="21">
        <v>0.244174918204448</v>
      </c>
    </row>
    <row r="17" spans="2:59" x14ac:dyDescent="0.3">
      <c r="B17" s="18" t="s">
        <v>178</v>
      </c>
      <c r="C17" s="22">
        <v>-2.5390810539441901E-2</v>
      </c>
      <c r="D17" s="22">
        <v>-9.1562543057749995E-2</v>
      </c>
      <c r="E17" s="22">
        <v>3.9327910649734399E-2</v>
      </c>
      <c r="F17" s="22"/>
      <c r="G17" s="22">
        <v>0.16251972629039499</v>
      </c>
      <c r="H17" s="22">
        <v>-3.39672965646165E-2</v>
      </c>
      <c r="I17" s="22">
        <v>-0.10411748045245101</v>
      </c>
      <c r="J17" s="22">
        <v>-0.11791208853342799</v>
      </c>
      <c r="K17" s="22"/>
      <c r="L17" s="22">
        <v>-4.9192220596654103E-2</v>
      </c>
      <c r="M17" s="22">
        <v>-2.3950332459714799E-2</v>
      </c>
      <c r="N17" s="22">
        <v>-7.1139895346205004E-2</v>
      </c>
      <c r="O17" s="22">
        <v>3.6980306264349103E-2</v>
      </c>
      <c r="P17" s="22"/>
      <c r="Q17" s="22">
        <v>3.0825708973201402E-2</v>
      </c>
      <c r="R17" s="22">
        <v>-8.1473101412139898E-2</v>
      </c>
      <c r="S17" s="22">
        <v>-5.4511578389951097E-2</v>
      </c>
      <c r="T17" s="22">
        <v>-8.3410048614945706E-2</v>
      </c>
      <c r="U17" s="22">
        <v>-1.5274941711219099E-2</v>
      </c>
      <c r="V17" s="22">
        <v>0.117236388304767</v>
      </c>
      <c r="W17" s="22">
        <v>-8.8015929396908596E-2</v>
      </c>
      <c r="X17" s="22">
        <v>1.64745942442578E-2</v>
      </c>
      <c r="Y17" s="22">
        <v>-3.8486467054922299E-2</v>
      </c>
      <c r="Z17" s="22"/>
      <c r="AA17" s="22">
        <v>0.38634258327215598</v>
      </c>
      <c r="AB17" s="22">
        <v>3.1922748376093997E-2</v>
      </c>
      <c r="AC17" s="22">
        <v>0.148990613274049</v>
      </c>
      <c r="AD17" s="22">
        <v>0.133902955598526</v>
      </c>
      <c r="AE17" s="22">
        <v>3.08231914207713E-2</v>
      </c>
      <c r="AF17" s="22">
        <v>1.9854708450142099E-2</v>
      </c>
      <c r="AG17" s="22">
        <v>-1.23317847584631E-2</v>
      </c>
      <c r="AH17" s="22">
        <v>-0.14616480812445701</v>
      </c>
      <c r="AI17" s="22">
        <v>-7.6111340912674394E-2</v>
      </c>
      <c r="AJ17" s="22">
        <v>9.32719740677318E-3</v>
      </c>
      <c r="AK17" s="22">
        <v>-2.6962008206628401E-2</v>
      </c>
      <c r="AL17" s="22">
        <v>2.8321168369579999E-2</v>
      </c>
      <c r="AM17" s="22">
        <v>-0.107519767827619</v>
      </c>
      <c r="AN17" s="22">
        <v>-5.6167019205427002E-3</v>
      </c>
      <c r="AO17" s="22">
        <v>-0.19860382580793201</v>
      </c>
      <c r="AP17" s="22">
        <v>-8.3963268302820498E-2</v>
      </c>
      <c r="AQ17" s="22"/>
      <c r="AR17" s="22">
        <v>-6.2406033734188598E-2</v>
      </c>
      <c r="AS17" s="22">
        <v>0.10890885252740801</v>
      </c>
      <c r="AT17" s="22"/>
      <c r="AU17" s="22">
        <v>8.6010870752399396E-2</v>
      </c>
      <c r="AV17" s="22">
        <v>-8.4414921245439006E-2</v>
      </c>
      <c r="AW17" s="22"/>
      <c r="AX17" s="22">
        <v>0.223167499237548</v>
      </c>
      <c r="AY17" s="22">
        <v>-8.6249124297224394E-2</v>
      </c>
      <c r="AZ17" s="22"/>
      <c r="BA17" s="22">
        <v>-8.62295985968001E-2</v>
      </c>
      <c r="BB17" s="22">
        <v>-2.7570024293527999E-2</v>
      </c>
      <c r="BC17" s="22">
        <v>8.2906659701606697E-2</v>
      </c>
      <c r="BD17" s="22"/>
      <c r="BE17" s="22">
        <v>-8.57067449729534E-2</v>
      </c>
      <c r="BF17" s="22">
        <v>3.5647515274963001E-2</v>
      </c>
      <c r="BG17" s="22">
        <v>0.21716087055170399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B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339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0.10840250038728499</v>
      </c>
      <c r="D9" s="17">
        <v>8.88858088383431E-2</v>
      </c>
      <c r="E9" s="17">
        <v>0.128302319365168</v>
      </c>
      <c r="F9" s="17"/>
      <c r="G9" s="17">
        <v>0.101990926374908</v>
      </c>
      <c r="H9" s="17">
        <v>0.108355940652722</v>
      </c>
      <c r="I9" s="17">
        <v>0.107907200800595</v>
      </c>
      <c r="J9" s="17">
        <v>0.116139017005972</v>
      </c>
      <c r="K9" s="17"/>
      <c r="L9" s="17">
        <v>0.107480582211957</v>
      </c>
      <c r="M9" s="17">
        <v>9.0254741035197497E-2</v>
      </c>
      <c r="N9" s="17">
        <v>0.10616419219540001</v>
      </c>
      <c r="O9" s="17">
        <v>0.128420218597387</v>
      </c>
      <c r="P9" s="17"/>
      <c r="Q9" s="17">
        <v>0.119800318846635</v>
      </c>
      <c r="R9" s="17">
        <v>9.7334585156200304E-2</v>
      </c>
      <c r="S9" s="17">
        <v>9.8937694788143404E-2</v>
      </c>
      <c r="T9" s="17">
        <v>8.6955712445161301E-2</v>
      </c>
      <c r="U9" s="17">
        <v>0.10810979666058999</v>
      </c>
      <c r="V9" s="17">
        <v>0.142995710619199</v>
      </c>
      <c r="W9" s="17">
        <v>0.120803778511497</v>
      </c>
      <c r="X9" s="17">
        <v>8.8375019311889597E-2</v>
      </c>
      <c r="Y9" s="17">
        <v>0.10522474951934301</v>
      </c>
      <c r="Z9" s="17"/>
      <c r="AA9" s="17">
        <v>0</v>
      </c>
      <c r="AB9" s="17">
        <v>0.19307757573964501</v>
      </c>
      <c r="AC9" s="17">
        <v>0.161406167685713</v>
      </c>
      <c r="AD9" s="17">
        <v>0.15740039468185299</v>
      </c>
      <c r="AE9" s="17">
        <v>0.110460065389757</v>
      </c>
      <c r="AF9" s="17">
        <v>0.18967153648971799</v>
      </c>
      <c r="AG9" s="17">
        <v>0.15693585767364701</v>
      </c>
      <c r="AH9" s="17">
        <v>8.6133569369625906E-2</v>
      </c>
      <c r="AI9" s="17">
        <v>8.5314242588448302E-2</v>
      </c>
      <c r="AJ9" s="17">
        <v>9.087229260719E-2</v>
      </c>
      <c r="AK9" s="17">
        <v>5.7737701109274099E-2</v>
      </c>
      <c r="AL9" s="17">
        <v>7.0224043521670304E-2</v>
      </c>
      <c r="AM9" s="17">
        <v>7.4035653501910201E-2</v>
      </c>
      <c r="AN9" s="17">
        <v>4.5535198153323603E-2</v>
      </c>
      <c r="AO9" s="17">
        <v>4.6328164913364701E-2</v>
      </c>
      <c r="AP9" s="17">
        <v>0.11894947157130099</v>
      </c>
      <c r="AQ9" s="17"/>
      <c r="AR9" s="17">
        <v>0.102462606144023</v>
      </c>
      <c r="AS9" s="17">
        <v>0.12995379001009</v>
      </c>
      <c r="AT9" s="17"/>
      <c r="AU9" s="17">
        <v>0.15252827468615701</v>
      </c>
      <c r="AV9" s="17">
        <v>8.7931407860195598E-2</v>
      </c>
      <c r="AW9" s="17"/>
      <c r="AX9" s="17">
        <v>0.17695401308719899</v>
      </c>
      <c r="AY9" s="17">
        <v>8.9889438651654094E-2</v>
      </c>
      <c r="AZ9" s="17"/>
      <c r="BA9" s="17">
        <v>8.3650480281737202E-2</v>
      </c>
      <c r="BB9" s="17">
        <v>7.9779591447348502E-2</v>
      </c>
      <c r="BC9" s="17">
        <v>0.19773011216379699</v>
      </c>
      <c r="BD9" s="17"/>
      <c r="BE9" s="17">
        <v>0.105279526521541</v>
      </c>
      <c r="BF9" s="17">
        <v>9.4847273952955599E-2</v>
      </c>
      <c r="BG9" s="17">
        <v>0.167816388593133</v>
      </c>
    </row>
    <row r="10" spans="2:59" x14ac:dyDescent="0.3">
      <c r="B10" s="18" t="s">
        <v>172</v>
      </c>
      <c r="C10" s="17">
        <v>0.32111231048940903</v>
      </c>
      <c r="D10" s="17">
        <v>0.29501976996833801</v>
      </c>
      <c r="E10" s="17">
        <v>0.345245307086889</v>
      </c>
      <c r="F10" s="17"/>
      <c r="G10" s="17">
        <v>0.304535306799538</v>
      </c>
      <c r="H10" s="17">
        <v>0.318348944032813</v>
      </c>
      <c r="I10" s="17">
        <v>0.32367757242096501</v>
      </c>
      <c r="J10" s="17">
        <v>0.33773582017934101</v>
      </c>
      <c r="K10" s="17"/>
      <c r="L10" s="17">
        <v>0.28273473853769998</v>
      </c>
      <c r="M10" s="17">
        <v>0.32297998573638798</v>
      </c>
      <c r="N10" s="17">
        <v>0.28799728541062403</v>
      </c>
      <c r="O10" s="17">
        <v>0.390328132837299</v>
      </c>
      <c r="P10" s="17"/>
      <c r="Q10" s="17">
        <v>0.25672534276011</v>
      </c>
      <c r="R10" s="17">
        <v>0.32323364378593999</v>
      </c>
      <c r="S10" s="17">
        <v>0.41148504152313897</v>
      </c>
      <c r="T10" s="17">
        <v>0.29635459923124502</v>
      </c>
      <c r="U10" s="17">
        <v>0.36473813478258998</v>
      </c>
      <c r="V10" s="17">
        <v>0.32044309784529501</v>
      </c>
      <c r="W10" s="17">
        <v>0.28169934127317597</v>
      </c>
      <c r="X10" s="17">
        <v>0.33922071158351202</v>
      </c>
      <c r="Y10" s="17">
        <v>0.34259141707284302</v>
      </c>
      <c r="Z10" s="17"/>
      <c r="AA10" s="17">
        <v>0.45541317092091399</v>
      </c>
      <c r="AB10" s="17">
        <v>0.34612445264082797</v>
      </c>
      <c r="AC10" s="17">
        <v>0.45517253070163799</v>
      </c>
      <c r="AD10" s="17">
        <v>0.53044843514354501</v>
      </c>
      <c r="AE10" s="17">
        <v>0.35921068896540398</v>
      </c>
      <c r="AF10" s="17">
        <v>0.35495268578317801</v>
      </c>
      <c r="AG10" s="17">
        <v>0.35478450625054098</v>
      </c>
      <c r="AH10" s="17">
        <v>0.29902504921093498</v>
      </c>
      <c r="AI10" s="17">
        <v>0.33297828946940899</v>
      </c>
      <c r="AJ10" s="17">
        <v>0.38586197334682698</v>
      </c>
      <c r="AK10" s="17">
        <v>0.25370013782544099</v>
      </c>
      <c r="AL10" s="17">
        <v>0.32150261891459903</v>
      </c>
      <c r="AM10" s="17">
        <v>0.25785813238184901</v>
      </c>
      <c r="AN10" s="17">
        <v>0.29739621851556602</v>
      </c>
      <c r="AO10" s="17">
        <v>0.24808225192435701</v>
      </c>
      <c r="AP10" s="17">
        <v>0.209956741519537</v>
      </c>
      <c r="AQ10" s="17"/>
      <c r="AR10" s="17">
        <v>0.320754713591622</v>
      </c>
      <c r="AS10" s="17">
        <v>0.32240975350721601</v>
      </c>
      <c r="AT10" s="17"/>
      <c r="AU10" s="17">
        <v>0.37980391207608699</v>
      </c>
      <c r="AV10" s="17">
        <v>0.29044948691552402</v>
      </c>
      <c r="AW10" s="17"/>
      <c r="AX10" s="17">
        <v>0.38201421918093598</v>
      </c>
      <c r="AY10" s="17">
        <v>0.30560431222811002</v>
      </c>
      <c r="AZ10" s="17"/>
      <c r="BA10" s="17">
        <v>0.23506553750266701</v>
      </c>
      <c r="BB10" s="17">
        <v>0.33175938844834502</v>
      </c>
      <c r="BC10" s="17">
        <v>0.45187495221506901</v>
      </c>
      <c r="BD10" s="17"/>
      <c r="BE10" s="17">
        <v>0.30822724591418998</v>
      </c>
      <c r="BF10" s="17">
        <v>0.34244891665561</v>
      </c>
      <c r="BG10" s="17">
        <v>0.34966987014067502</v>
      </c>
    </row>
    <row r="11" spans="2:59" x14ac:dyDescent="0.3">
      <c r="B11" s="18" t="s">
        <v>173</v>
      </c>
      <c r="C11" s="17">
        <v>0.25707833644176498</v>
      </c>
      <c r="D11" s="17">
        <v>0.27551817652316002</v>
      </c>
      <c r="E11" s="17">
        <v>0.23971358304653201</v>
      </c>
      <c r="F11" s="17"/>
      <c r="G11" s="17">
        <v>0.28165833020180697</v>
      </c>
      <c r="H11" s="17">
        <v>0.25640002311534299</v>
      </c>
      <c r="I11" s="17">
        <v>0.26219221018654598</v>
      </c>
      <c r="J11" s="17">
        <v>0.229513568606486</v>
      </c>
      <c r="K11" s="17"/>
      <c r="L11" s="17">
        <v>0.25003010382586</v>
      </c>
      <c r="M11" s="17">
        <v>0.23972257091917701</v>
      </c>
      <c r="N11" s="17">
        <v>0.30275948963445698</v>
      </c>
      <c r="O11" s="17">
        <v>0.243006357677472</v>
      </c>
      <c r="P11" s="17"/>
      <c r="Q11" s="17">
        <v>0.26846759285635602</v>
      </c>
      <c r="R11" s="17">
        <v>0.28606511226991199</v>
      </c>
      <c r="S11" s="17">
        <v>0.16094700749226501</v>
      </c>
      <c r="T11" s="17">
        <v>0.27112000402256797</v>
      </c>
      <c r="U11" s="17">
        <v>0.28905926801669901</v>
      </c>
      <c r="V11" s="17">
        <v>0.29066071528112902</v>
      </c>
      <c r="W11" s="17">
        <v>0.28731555098793299</v>
      </c>
      <c r="X11" s="17">
        <v>0.21881455316765999</v>
      </c>
      <c r="Y11" s="17">
        <v>0.21297798778119001</v>
      </c>
      <c r="Z11" s="17"/>
      <c r="AA11" s="17">
        <v>0.226620517612308</v>
      </c>
      <c r="AB11" s="17">
        <v>0.350763494516868</v>
      </c>
      <c r="AC11" s="17">
        <v>0.161053346851181</v>
      </c>
      <c r="AD11" s="17">
        <v>0.18825049283473599</v>
      </c>
      <c r="AE11" s="17">
        <v>0.31015480085908997</v>
      </c>
      <c r="AF11" s="17">
        <v>0.213705804285926</v>
      </c>
      <c r="AG11" s="17">
        <v>0.25016059314933797</v>
      </c>
      <c r="AH11" s="17">
        <v>0.2573129740483</v>
      </c>
      <c r="AI11" s="17">
        <v>0.247205920811817</v>
      </c>
      <c r="AJ11" s="17">
        <v>0.266590704164962</v>
      </c>
      <c r="AK11" s="17">
        <v>0.31296702465558401</v>
      </c>
      <c r="AL11" s="17">
        <v>0.25667534357059602</v>
      </c>
      <c r="AM11" s="17">
        <v>0.21749561849049201</v>
      </c>
      <c r="AN11" s="17">
        <v>0.271882434526032</v>
      </c>
      <c r="AO11" s="17">
        <v>0.20618857158172599</v>
      </c>
      <c r="AP11" s="17">
        <v>0.24424347523972201</v>
      </c>
      <c r="AQ11" s="17"/>
      <c r="AR11" s="17">
        <v>0.25670843609064198</v>
      </c>
      <c r="AS11" s="17">
        <v>0.258420419191418</v>
      </c>
      <c r="AT11" s="17"/>
      <c r="AU11" s="17">
        <v>0.25281605893540199</v>
      </c>
      <c r="AV11" s="17">
        <v>0.25812968775561002</v>
      </c>
      <c r="AW11" s="17"/>
      <c r="AX11" s="17">
        <v>0.22570762551283399</v>
      </c>
      <c r="AY11" s="17">
        <v>0.26535413721006101</v>
      </c>
      <c r="AZ11" s="17"/>
      <c r="BA11" s="17">
        <v>0.225107639720522</v>
      </c>
      <c r="BB11" s="17">
        <v>0.30879840754808602</v>
      </c>
      <c r="BC11" s="17">
        <v>0.22770943923596701</v>
      </c>
      <c r="BD11" s="17"/>
      <c r="BE11" s="17">
        <v>0.25502097190753198</v>
      </c>
      <c r="BF11" s="17">
        <v>0.27468071990383902</v>
      </c>
      <c r="BG11" s="17">
        <v>0.22184674046811301</v>
      </c>
    </row>
    <row r="12" spans="2:59" x14ac:dyDescent="0.3">
      <c r="B12" s="18" t="s">
        <v>174</v>
      </c>
      <c r="C12" s="17">
        <v>0.218868116748378</v>
      </c>
      <c r="D12" s="17">
        <v>0.23262148775598701</v>
      </c>
      <c r="E12" s="17">
        <v>0.20520365267048199</v>
      </c>
      <c r="F12" s="17"/>
      <c r="G12" s="17">
        <v>0.19329121012930001</v>
      </c>
      <c r="H12" s="17">
        <v>0.23479886739511899</v>
      </c>
      <c r="I12" s="17">
        <v>0.21903132640609599</v>
      </c>
      <c r="J12" s="17">
        <v>0.22392500894885201</v>
      </c>
      <c r="K12" s="17"/>
      <c r="L12" s="17">
        <v>0.24206407635108099</v>
      </c>
      <c r="M12" s="17">
        <v>0.26502846837407401</v>
      </c>
      <c r="N12" s="17">
        <v>0.20192566300487599</v>
      </c>
      <c r="O12" s="17">
        <v>0.16129552283697099</v>
      </c>
      <c r="P12" s="17"/>
      <c r="Q12" s="17">
        <v>0.22660502354630399</v>
      </c>
      <c r="R12" s="17">
        <v>0.23048700159696001</v>
      </c>
      <c r="S12" s="17">
        <v>0.23611183240303499</v>
      </c>
      <c r="T12" s="17">
        <v>0.27575007078834002</v>
      </c>
      <c r="U12" s="17">
        <v>0.15098133409154199</v>
      </c>
      <c r="V12" s="17">
        <v>0.17390819456469001</v>
      </c>
      <c r="W12" s="17">
        <v>0.19819279576742699</v>
      </c>
      <c r="X12" s="17">
        <v>0.24304124218613599</v>
      </c>
      <c r="Y12" s="17">
        <v>0.22187118414701601</v>
      </c>
      <c r="Z12" s="17"/>
      <c r="AA12" s="17">
        <v>9.7643323731957707E-2</v>
      </c>
      <c r="AB12" s="17">
        <v>6.2173675752755099E-2</v>
      </c>
      <c r="AC12" s="17">
        <v>0.175804445422585</v>
      </c>
      <c r="AD12" s="17">
        <v>8.5288919029376603E-2</v>
      </c>
      <c r="AE12" s="17">
        <v>0.16687098670230199</v>
      </c>
      <c r="AF12" s="17">
        <v>0.15767686492383801</v>
      </c>
      <c r="AG12" s="17">
        <v>0.16788175699722999</v>
      </c>
      <c r="AH12" s="17">
        <v>0.28366077346590901</v>
      </c>
      <c r="AI12" s="17">
        <v>0.25350311997299502</v>
      </c>
      <c r="AJ12" s="17">
        <v>0.167235800128579</v>
      </c>
      <c r="AK12" s="17">
        <v>0.25661328674606798</v>
      </c>
      <c r="AL12" s="17">
        <v>0.25854416459652502</v>
      </c>
      <c r="AM12" s="17">
        <v>0.27363163445331401</v>
      </c>
      <c r="AN12" s="17">
        <v>0.24039932989383</v>
      </c>
      <c r="AO12" s="17">
        <v>0.39110198229320903</v>
      </c>
      <c r="AP12" s="17">
        <v>0.262962423810991</v>
      </c>
      <c r="AQ12" s="17"/>
      <c r="AR12" s="17">
        <v>0.22234072204077701</v>
      </c>
      <c r="AS12" s="17">
        <v>0.20626871357094301</v>
      </c>
      <c r="AT12" s="17"/>
      <c r="AU12" s="17">
        <v>0.15202603990865901</v>
      </c>
      <c r="AV12" s="17">
        <v>0.25225790717997798</v>
      </c>
      <c r="AW12" s="17"/>
      <c r="AX12" s="17">
        <v>0.14623896108606099</v>
      </c>
      <c r="AY12" s="17">
        <v>0.236857478719707</v>
      </c>
      <c r="AZ12" s="17"/>
      <c r="BA12" s="17">
        <v>0.30535823905054899</v>
      </c>
      <c r="BB12" s="17">
        <v>0.21852818108330699</v>
      </c>
      <c r="BC12" s="17">
        <v>7.0520360818333697E-2</v>
      </c>
      <c r="BD12" s="17"/>
      <c r="BE12" s="17">
        <v>0.23642985651600801</v>
      </c>
      <c r="BF12" s="17">
        <v>0.18971786820068501</v>
      </c>
      <c r="BG12" s="17">
        <v>0.18014018357453901</v>
      </c>
    </row>
    <row r="13" spans="2:59" x14ac:dyDescent="0.3">
      <c r="B13" s="18" t="s">
        <v>175</v>
      </c>
      <c r="C13" s="17">
        <v>6.9589049486399199E-2</v>
      </c>
      <c r="D13" s="17">
        <v>7.9612359813037104E-2</v>
      </c>
      <c r="E13" s="17">
        <v>5.9869700123812403E-2</v>
      </c>
      <c r="F13" s="17"/>
      <c r="G13" s="17">
        <v>7.5888974708685705E-2</v>
      </c>
      <c r="H13" s="17">
        <v>6.6070877613355505E-2</v>
      </c>
      <c r="I13" s="17">
        <v>7.0071386254272006E-2</v>
      </c>
      <c r="J13" s="17">
        <v>6.7065066926253095E-2</v>
      </c>
      <c r="K13" s="17"/>
      <c r="L13" s="17">
        <v>0.10280987964647099</v>
      </c>
      <c r="M13" s="17">
        <v>5.56582980862627E-2</v>
      </c>
      <c r="N13" s="17">
        <v>7.5986033207512002E-2</v>
      </c>
      <c r="O13" s="17">
        <v>4.2746946951577297E-2</v>
      </c>
      <c r="P13" s="17"/>
      <c r="Q13" s="17">
        <v>0.106204331362653</v>
      </c>
      <c r="R13" s="17">
        <v>4.4460765755178898E-2</v>
      </c>
      <c r="S13" s="17">
        <v>5.7880790716003397E-2</v>
      </c>
      <c r="T13" s="17">
        <v>4.2434486721400197E-2</v>
      </c>
      <c r="U13" s="17">
        <v>7.4691350698863304E-2</v>
      </c>
      <c r="V13" s="17">
        <v>5.0794137508834797E-2</v>
      </c>
      <c r="W13" s="17">
        <v>9.0806726979624205E-2</v>
      </c>
      <c r="X13" s="17">
        <v>6.7045850816033703E-2</v>
      </c>
      <c r="Y13" s="17">
        <v>8.3160394246736893E-2</v>
      </c>
      <c r="Z13" s="17"/>
      <c r="AA13" s="17">
        <v>0</v>
      </c>
      <c r="AB13" s="17">
        <v>3.3202942848775598E-2</v>
      </c>
      <c r="AC13" s="17">
        <v>1.5298181569884699E-2</v>
      </c>
      <c r="AD13" s="17">
        <v>2.44176887591206E-2</v>
      </c>
      <c r="AE13" s="17">
        <v>1.6097005374808199E-2</v>
      </c>
      <c r="AF13" s="17">
        <v>6.0248270519406698E-2</v>
      </c>
      <c r="AG13" s="17">
        <v>3.6702947535767902E-2</v>
      </c>
      <c r="AH13" s="17">
        <v>5.3014309416178101E-2</v>
      </c>
      <c r="AI13" s="17">
        <v>5.0618664911788902E-2</v>
      </c>
      <c r="AJ13" s="17">
        <v>4.3968935621820401E-2</v>
      </c>
      <c r="AK13" s="17">
        <v>8.1091772747837298E-2</v>
      </c>
      <c r="AL13" s="17">
        <v>8.9515256296874401E-2</v>
      </c>
      <c r="AM13" s="17">
        <v>0.158640923277033</v>
      </c>
      <c r="AN13" s="17">
        <v>0.12669479313272899</v>
      </c>
      <c r="AO13" s="17">
        <v>0.108299029287344</v>
      </c>
      <c r="AP13" s="17">
        <v>0.15685614116816801</v>
      </c>
      <c r="AQ13" s="17"/>
      <c r="AR13" s="17">
        <v>7.2481267518061901E-2</v>
      </c>
      <c r="AS13" s="17">
        <v>5.9095423522709502E-2</v>
      </c>
      <c r="AT13" s="17"/>
      <c r="AU13" s="17">
        <v>3.8570008980710203E-2</v>
      </c>
      <c r="AV13" s="17">
        <v>8.5423522098888496E-2</v>
      </c>
      <c r="AW13" s="17"/>
      <c r="AX13" s="17">
        <v>4.01763394316891E-2</v>
      </c>
      <c r="AY13" s="17">
        <v>7.7884596409275503E-2</v>
      </c>
      <c r="AZ13" s="17"/>
      <c r="BA13" s="17">
        <v>0.13218331032095901</v>
      </c>
      <c r="BB13" s="17">
        <v>3.34171049046115E-2</v>
      </c>
      <c r="BC13" s="17">
        <v>2.0860589325069401E-2</v>
      </c>
      <c r="BD13" s="17"/>
      <c r="BE13" s="17">
        <v>7.5994133573957706E-2</v>
      </c>
      <c r="BF13" s="17">
        <v>6.6021698095124398E-2</v>
      </c>
      <c r="BG13" s="17">
        <v>3.5662497697600097E-2</v>
      </c>
    </row>
    <row r="14" spans="2:59" x14ac:dyDescent="0.3">
      <c r="B14" s="18" t="s">
        <v>83</v>
      </c>
      <c r="C14" s="17">
        <v>2.4949686446763101E-2</v>
      </c>
      <c r="D14" s="17">
        <v>2.83423971011348E-2</v>
      </c>
      <c r="E14" s="17">
        <v>2.16654377071159E-2</v>
      </c>
      <c r="F14" s="17"/>
      <c r="G14" s="17">
        <v>4.2635251785760997E-2</v>
      </c>
      <c r="H14" s="17">
        <v>1.6025347190648E-2</v>
      </c>
      <c r="I14" s="17">
        <v>1.7120303931525901E-2</v>
      </c>
      <c r="J14" s="17">
        <v>2.5621518333096199E-2</v>
      </c>
      <c r="K14" s="17"/>
      <c r="L14" s="17">
        <v>1.4880619426930501E-2</v>
      </c>
      <c r="M14" s="17">
        <v>2.6355935848901099E-2</v>
      </c>
      <c r="N14" s="17">
        <v>2.5167336547130398E-2</v>
      </c>
      <c r="O14" s="17">
        <v>3.42028210992937E-2</v>
      </c>
      <c r="P14" s="17"/>
      <c r="Q14" s="17">
        <v>2.2197390627942501E-2</v>
      </c>
      <c r="R14" s="17">
        <v>1.8418891435809201E-2</v>
      </c>
      <c r="S14" s="17">
        <v>3.4637633077414597E-2</v>
      </c>
      <c r="T14" s="17">
        <v>2.73851267912853E-2</v>
      </c>
      <c r="U14" s="17">
        <v>1.2420115749716E-2</v>
      </c>
      <c r="V14" s="17">
        <v>2.1198144180852699E-2</v>
      </c>
      <c r="W14" s="17">
        <v>2.1181806480342701E-2</v>
      </c>
      <c r="X14" s="17">
        <v>4.3502622934768399E-2</v>
      </c>
      <c r="Y14" s="17">
        <v>3.4174267232871397E-2</v>
      </c>
      <c r="Z14" s="17"/>
      <c r="AA14" s="17">
        <v>0.22032298773482101</v>
      </c>
      <c r="AB14" s="17">
        <v>1.46578585011275E-2</v>
      </c>
      <c r="AC14" s="17">
        <v>3.1265327768998298E-2</v>
      </c>
      <c r="AD14" s="17">
        <v>1.4194069551368999E-2</v>
      </c>
      <c r="AE14" s="17">
        <v>3.7206452708639003E-2</v>
      </c>
      <c r="AF14" s="17">
        <v>2.3744837997932599E-2</v>
      </c>
      <c r="AG14" s="17">
        <v>3.3534338393476998E-2</v>
      </c>
      <c r="AH14" s="17">
        <v>2.0853324489051701E-2</v>
      </c>
      <c r="AI14" s="17">
        <v>3.03797622455419E-2</v>
      </c>
      <c r="AJ14" s="17">
        <v>4.5470294130621501E-2</v>
      </c>
      <c r="AK14" s="17">
        <v>3.7890076915795601E-2</v>
      </c>
      <c r="AL14" s="17">
        <v>3.5385730997350602E-3</v>
      </c>
      <c r="AM14" s="17">
        <v>1.8338037895402701E-2</v>
      </c>
      <c r="AN14" s="17">
        <v>1.80920257785189E-2</v>
      </c>
      <c r="AO14" s="17">
        <v>0</v>
      </c>
      <c r="AP14" s="17">
        <v>7.0317466902801301E-3</v>
      </c>
      <c r="AQ14" s="17"/>
      <c r="AR14" s="17">
        <v>2.52522546148739E-2</v>
      </c>
      <c r="AS14" s="17">
        <v>2.3851900197623201E-2</v>
      </c>
      <c r="AT14" s="17"/>
      <c r="AU14" s="17">
        <v>2.4255705412985301E-2</v>
      </c>
      <c r="AV14" s="17">
        <v>2.5807988189803701E-2</v>
      </c>
      <c r="AW14" s="17"/>
      <c r="AX14" s="17">
        <v>2.89088417012816E-2</v>
      </c>
      <c r="AY14" s="17">
        <v>2.4410036781192201E-2</v>
      </c>
      <c r="AZ14" s="17"/>
      <c r="BA14" s="17">
        <v>1.8634793123566001E-2</v>
      </c>
      <c r="BB14" s="17">
        <v>2.7717326568301399E-2</v>
      </c>
      <c r="BC14" s="17">
        <v>3.1304546241764201E-2</v>
      </c>
      <c r="BD14" s="17"/>
      <c r="BE14" s="17">
        <v>1.9048265566771898E-2</v>
      </c>
      <c r="BF14" s="17">
        <v>3.22835231917857E-2</v>
      </c>
      <c r="BG14" s="17">
        <v>4.4864319525940298E-2</v>
      </c>
    </row>
    <row r="15" spans="2:59" x14ac:dyDescent="0.3">
      <c r="B15" s="18" t="s">
        <v>176</v>
      </c>
      <c r="C15" s="21">
        <v>0.42951481087669402</v>
      </c>
      <c r="D15" s="21">
        <v>0.38390557880668102</v>
      </c>
      <c r="E15" s="21">
        <v>0.473547626452057</v>
      </c>
      <c r="F15" s="21"/>
      <c r="G15" s="21">
        <v>0.40652623317444597</v>
      </c>
      <c r="H15" s="21">
        <v>0.42670488468553502</v>
      </c>
      <c r="I15" s="21">
        <v>0.43158477322156003</v>
      </c>
      <c r="J15" s="21">
        <v>0.45387483718531302</v>
      </c>
      <c r="K15" s="21"/>
      <c r="L15" s="21">
        <v>0.39021532074965698</v>
      </c>
      <c r="M15" s="21">
        <v>0.41323472677158501</v>
      </c>
      <c r="N15" s="21">
        <v>0.39416147760602399</v>
      </c>
      <c r="O15" s="21">
        <v>0.51874835143468601</v>
      </c>
      <c r="P15" s="21"/>
      <c r="Q15" s="21">
        <v>0.376525661606745</v>
      </c>
      <c r="R15" s="21">
        <v>0.42056822894214102</v>
      </c>
      <c r="S15" s="21">
        <v>0.51042273631128299</v>
      </c>
      <c r="T15" s="21">
        <v>0.383310311676406</v>
      </c>
      <c r="U15" s="21">
        <v>0.47284793144317999</v>
      </c>
      <c r="V15" s="21">
        <v>0.46343880846449398</v>
      </c>
      <c r="W15" s="21">
        <v>0.40250311978467301</v>
      </c>
      <c r="X15" s="21">
        <v>0.42759573089540198</v>
      </c>
      <c r="Y15" s="21">
        <v>0.44781616659218598</v>
      </c>
      <c r="Z15" s="21"/>
      <c r="AA15" s="21">
        <v>0.45541317092091399</v>
      </c>
      <c r="AB15" s="21">
        <v>0.53920202838047404</v>
      </c>
      <c r="AC15" s="21">
        <v>0.61657869838735102</v>
      </c>
      <c r="AD15" s="21">
        <v>0.68784882982539797</v>
      </c>
      <c r="AE15" s="21">
        <v>0.46967075435516098</v>
      </c>
      <c r="AF15" s="21">
        <v>0.54462422227289597</v>
      </c>
      <c r="AG15" s="21">
        <v>0.51172036392418796</v>
      </c>
      <c r="AH15" s="21">
        <v>0.385158618580561</v>
      </c>
      <c r="AI15" s="21">
        <v>0.41829253205785699</v>
      </c>
      <c r="AJ15" s="21">
        <v>0.47673426595401702</v>
      </c>
      <c r="AK15" s="21">
        <v>0.31143783893471599</v>
      </c>
      <c r="AL15" s="21">
        <v>0.39172666243627002</v>
      </c>
      <c r="AM15" s="21">
        <v>0.33189378588375901</v>
      </c>
      <c r="AN15" s="21">
        <v>0.34293141666888899</v>
      </c>
      <c r="AO15" s="21">
        <v>0.29441041683772101</v>
      </c>
      <c r="AP15" s="21">
        <v>0.32890621309083901</v>
      </c>
      <c r="AQ15" s="21"/>
      <c r="AR15" s="21">
        <v>0.42321731973564503</v>
      </c>
      <c r="AS15" s="21">
        <v>0.45236354351730601</v>
      </c>
      <c r="AT15" s="21"/>
      <c r="AU15" s="21">
        <v>0.53233218676224403</v>
      </c>
      <c r="AV15" s="21">
        <v>0.37838089477572001</v>
      </c>
      <c r="AW15" s="21"/>
      <c r="AX15" s="21">
        <v>0.55896823226813497</v>
      </c>
      <c r="AY15" s="21">
        <v>0.39549375087976402</v>
      </c>
      <c r="AZ15" s="21"/>
      <c r="BA15" s="21">
        <v>0.318716017784404</v>
      </c>
      <c r="BB15" s="21">
        <v>0.41153897989569399</v>
      </c>
      <c r="BC15" s="21">
        <v>0.649605064378866</v>
      </c>
      <c r="BD15" s="21"/>
      <c r="BE15" s="21">
        <v>0.41350677243573097</v>
      </c>
      <c r="BF15" s="21">
        <v>0.437296190608566</v>
      </c>
      <c r="BG15" s="21">
        <v>0.51748625873380705</v>
      </c>
    </row>
    <row r="16" spans="2:59" x14ac:dyDescent="0.3">
      <c r="B16" s="18" t="s">
        <v>177</v>
      </c>
      <c r="C16" s="21">
        <v>0.28845716623477702</v>
      </c>
      <c r="D16" s="21">
        <v>0.312233847569024</v>
      </c>
      <c r="E16" s="21">
        <v>0.265073352794295</v>
      </c>
      <c r="F16" s="21"/>
      <c r="G16" s="21">
        <v>0.269180184837986</v>
      </c>
      <c r="H16" s="21">
        <v>0.30086974500847402</v>
      </c>
      <c r="I16" s="21">
        <v>0.28910271266036802</v>
      </c>
      <c r="J16" s="21">
        <v>0.290990075875105</v>
      </c>
      <c r="K16" s="21"/>
      <c r="L16" s="21">
        <v>0.344873955997552</v>
      </c>
      <c r="M16" s="21">
        <v>0.320686766460336</v>
      </c>
      <c r="N16" s="21">
        <v>0.27791169621238898</v>
      </c>
      <c r="O16" s="21">
        <v>0.20404246978854801</v>
      </c>
      <c r="P16" s="21"/>
      <c r="Q16" s="21">
        <v>0.33280935490895702</v>
      </c>
      <c r="R16" s="21">
        <v>0.274947767352138</v>
      </c>
      <c r="S16" s="21">
        <v>0.29399262311903801</v>
      </c>
      <c r="T16" s="21">
        <v>0.31818455750974101</v>
      </c>
      <c r="U16" s="21">
        <v>0.225672684790405</v>
      </c>
      <c r="V16" s="21">
        <v>0.224702332073525</v>
      </c>
      <c r="W16" s="21">
        <v>0.28899952274705099</v>
      </c>
      <c r="X16" s="21">
        <v>0.31008709300217002</v>
      </c>
      <c r="Y16" s="21">
        <v>0.305031578393753</v>
      </c>
      <c r="Z16" s="21"/>
      <c r="AA16" s="21">
        <v>9.7643323731957707E-2</v>
      </c>
      <c r="AB16" s="21">
        <v>9.5376618601530697E-2</v>
      </c>
      <c r="AC16" s="21">
        <v>0.19110262699246999</v>
      </c>
      <c r="AD16" s="21">
        <v>0.109706607788497</v>
      </c>
      <c r="AE16" s="21">
        <v>0.18296799207711001</v>
      </c>
      <c r="AF16" s="21">
        <v>0.21792513544324499</v>
      </c>
      <c r="AG16" s="21">
        <v>0.20458470453299801</v>
      </c>
      <c r="AH16" s="21">
        <v>0.33667508288208697</v>
      </c>
      <c r="AI16" s="21">
        <v>0.30412178488478397</v>
      </c>
      <c r="AJ16" s="21">
        <v>0.2112047357504</v>
      </c>
      <c r="AK16" s="21">
        <v>0.337705059493905</v>
      </c>
      <c r="AL16" s="21">
        <v>0.34805942089339897</v>
      </c>
      <c r="AM16" s="21">
        <v>0.43227255773034701</v>
      </c>
      <c r="AN16" s="21">
        <v>0.36709412302656003</v>
      </c>
      <c r="AO16" s="21">
        <v>0.499401011580553</v>
      </c>
      <c r="AP16" s="21">
        <v>0.41981856497915898</v>
      </c>
      <c r="AQ16" s="21"/>
      <c r="AR16" s="21">
        <v>0.29482198955883898</v>
      </c>
      <c r="AS16" s="21">
        <v>0.26536413709365297</v>
      </c>
      <c r="AT16" s="21"/>
      <c r="AU16" s="21">
        <v>0.19059604888936901</v>
      </c>
      <c r="AV16" s="21">
        <v>0.33768142927886702</v>
      </c>
      <c r="AW16" s="21"/>
      <c r="AX16" s="21">
        <v>0.18641530051774999</v>
      </c>
      <c r="AY16" s="21">
        <v>0.314742075128983</v>
      </c>
      <c r="AZ16" s="21"/>
      <c r="BA16" s="21">
        <v>0.43754154937150802</v>
      </c>
      <c r="BB16" s="21">
        <v>0.25194528598791899</v>
      </c>
      <c r="BC16" s="21">
        <v>9.1380950143403097E-2</v>
      </c>
      <c r="BD16" s="21"/>
      <c r="BE16" s="21">
        <v>0.31242399008996502</v>
      </c>
      <c r="BF16" s="21">
        <v>0.25573956629580902</v>
      </c>
      <c r="BG16" s="21">
        <v>0.215802681272139</v>
      </c>
    </row>
    <row r="17" spans="2:59" x14ac:dyDescent="0.3">
      <c r="B17" s="18" t="s">
        <v>178</v>
      </c>
      <c r="C17" s="22">
        <v>0.141057644641917</v>
      </c>
      <c r="D17" s="22">
        <v>7.1671731237656397E-2</v>
      </c>
      <c r="E17" s="22">
        <v>0.208474273657762</v>
      </c>
      <c r="F17" s="22"/>
      <c r="G17" s="22">
        <v>0.137346048336459</v>
      </c>
      <c r="H17" s="22">
        <v>0.125835139677061</v>
      </c>
      <c r="I17" s="22">
        <v>0.142482060561192</v>
      </c>
      <c r="J17" s="22">
        <v>0.16288476131020799</v>
      </c>
      <c r="K17" s="22"/>
      <c r="L17" s="22">
        <v>4.5341364752105401E-2</v>
      </c>
      <c r="M17" s="22">
        <v>9.2547960311248803E-2</v>
      </c>
      <c r="N17" s="22">
        <v>0.116249781393635</v>
      </c>
      <c r="O17" s="22">
        <v>0.314705881646138</v>
      </c>
      <c r="P17" s="22"/>
      <c r="Q17" s="22">
        <v>4.3716306697787997E-2</v>
      </c>
      <c r="R17" s="22">
        <v>0.145620461590002</v>
      </c>
      <c r="S17" s="22">
        <v>0.216430113192245</v>
      </c>
      <c r="T17" s="22">
        <v>6.5125754166665703E-2</v>
      </c>
      <c r="U17" s="22">
        <v>0.24717524665277399</v>
      </c>
      <c r="V17" s="22">
        <v>0.23873647639096801</v>
      </c>
      <c r="W17" s="22">
        <v>0.113503597037623</v>
      </c>
      <c r="X17" s="22">
        <v>0.117508637893232</v>
      </c>
      <c r="Y17" s="22">
        <v>0.14278458819843301</v>
      </c>
      <c r="Z17" s="22"/>
      <c r="AA17" s="22">
        <v>0.35776984718895699</v>
      </c>
      <c r="AB17" s="22">
        <v>0.44382540977894303</v>
      </c>
      <c r="AC17" s="22">
        <v>0.42547607139488203</v>
      </c>
      <c r="AD17" s="22">
        <v>0.57814222203690102</v>
      </c>
      <c r="AE17" s="22">
        <v>0.28670276227805103</v>
      </c>
      <c r="AF17" s="22">
        <v>0.32669908682965099</v>
      </c>
      <c r="AG17" s="22">
        <v>0.30713565939118997</v>
      </c>
      <c r="AH17" s="22">
        <v>4.8483535698474599E-2</v>
      </c>
      <c r="AI17" s="22">
        <v>0.114170747173073</v>
      </c>
      <c r="AJ17" s="22">
        <v>0.26552953020361703</v>
      </c>
      <c r="AK17" s="22">
        <v>-2.6267220559189602E-2</v>
      </c>
      <c r="AL17" s="22">
        <v>4.3667241542870501E-2</v>
      </c>
      <c r="AM17" s="22">
        <v>-0.100378771846588</v>
      </c>
      <c r="AN17" s="22">
        <v>-2.41627063576705E-2</v>
      </c>
      <c r="AO17" s="22">
        <v>-0.20499059474283199</v>
      </c>
      <c r="AP17" s="22">
        <v>-9.09123518883201E-2</v>
      </c>
      <c r="AQ17" s="22"/>
      <c r="AR17" s="22">
        <v>0.12839533017680599</v>
      </c>
      <c r="AS17" s="22">
        <v>0.18699940642365301</v>
      </c>
      <c r="AT17" s="22"/>
      <c r="AU17" s="22">
        <v>0.34173613787287499</v>
      </c>
      <c r="AV17" s="22">
        <v>4.0699465496853098E-2</v>
      </c>
      <c r="AW17" s="22"/>
      <c r="AX17" s="22">
        <v>0.37255293175038501</v>
      </c>
      <c r="AY17" s="22">
        <v>8.0751675750781599E-2</v>
      </c>
      <c r="AZ17" s="22"/>
      <c r="BA17" s="22">
        <v>-0.118825531587105</v>
      </c>
      <c r="BB17" s="22">
        <v>0.159593693907775</v>
      </c>
      <c r="BC17" s="22">
        <v>0.55822411423546303</v>
      </c>
      <c r="BD17" s="22"/>
      <c r="BE17" s="22">
        <v>0.101082782345765</v>
      </c>
      <c r="BF17" s="22">
        <v>0.18155662431275599</v>
      </c>
      <c r="BG17" s="22">
        <v>0.30168357746166902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BG22"/>
  <sheetViews>
    <sheetView showGridLines="0" topLeftCell="A7" workbookViewId="0">
      <pane xSplit="2" topLeftCell="C1" activePane="topRight" state="frozen"/>
      <selection pane="topRight" activeCell="B22" sqref="B22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340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x14ac:dyDescent="0.3">
      <c r="B9" s="18" t="s">
        <v>171</v>
      </c>
      <c r="C9" s="17">
        <v>0.17854464511601301</v>
      </c>
      <c r="D9" s="17">
        <v>0.17914698895327999</v>
      </c>
      <c r="E9" s="17">
        <v>0.17865757049813399</v>
      </c>
      <c r="F9" s="17"/>
      <c r="G9" s="17">
        <v>0.17624812041104901</v>
      </c>
      <c r="H9" s="17">
        <v>0.18904700867263</v>
      </c>
      <c r="I9" s="17">
        <v>0.18227420039171099</v>
      </c>
      <c r="J9" s="17">
        <v>0.16432240393525199</v>
      </c>
      <c r="K9" s="17"/>
      <c r="L9" s="17">
        <v>0.22687626455055099</v>
      </c>
      <c r="M9" s="17">
        <v>0.17696914482187001</v>
      </c>
      <c r="N9" s="17">
        <v>0.126284132565403</v>
      </c>
      <c r="O9" s="17">
        <v>0.172424869005672</v>
      </c>
      <c r="P9" s="17"/>
      <c r="Q9" s="17">
        <v>0.24672800059899999</v>
      </c>
      <c r="R9" s="17">
        <v>0.117830475210741</v>
      </c>
      <c r="S9" s="17">
        <v>0.13827972943132699</v>
      </c>
      <c r="T9" s="17">
        <v>0.16776148658135701</v>
      </c>
      <c r="U9" s="17">
        <v>0.179222310283148</v>
      </c>
      <c r="V9" s="17">
        <v>0.184465374745759</v>
      </c>
      <c r="W9" s="17">
        <v>0.18342964500409401</v>
      </c>
      <c r="X9" s="17">
        <v>0.189690108005627</v>
      </c>
      <c r="Y9" s="17">
        <v>0.19664928052594699</v>
      </c>
      <c r="Z9" s="17"/>
      <c r="AA9" s="17">
        <v>0.306194413475669</v>
      </c>
      <c r="AB9" s="17">
        <v>0.17268025066419901</v>
      </c>
      <c r="AC9" s="17">
        <v>0.117610166048362</v>
      </c>
      <c r="AD9" s="17">
        <v>0.118735719277921</v>
      </c>
      <c r="AE9" s="17">
        <v>0.160826757743953</v>
      </c>
      <c r="AF9" s="17">
        <v>0.170954754345229</v>
      </c>
      <c r="AG9" s="17">
        <v>0.15655739365221799</v>
      </c>
      <c r="AH9" s="17">
        <v>0.17132699281952599</v>
      </c>
      <c r="AI9" s="17">
        <v>0.144966328059529</v>
      </c>
      <c r="AJ9" s="17">
        <v>0.14136655697481099</v>
      </c>
      <c r="AK9" s="17">
        <v>0.21755196993954401</v>
      </c>
      <c r="AL9" s="17">
        <v>0.19358751631354301</v>
      </c>
      <c r="AM9" s="17">
        <v>0.17817180689704301</v>
      </c>
      <c r="AN9" s="17">
        <v>0.16393266741082399</v>
      </c>
      <c r="AO9" s="17">
        <v>0.179595125464903</v>
      </c>
      <c r="AP9" s="17">
        <v>0.32081944861718897</v>
      </c>
      <c r="AQ9" s="17"/>
      <c r="AR9" s="17">
        <v>0.160234819057443</v>
      </c>
      <c r="AS9" s="17">
        <v>0.244976865652443</v>
      </c>
      <c r="AT9" s="17"/>
      <c r="AU9" s="17">
        <v>0.24657889756981499</v>
      </c>
      <c r="AV9" s="17">
        <v>0.145502939758965</v>
      </c>
      <c r="AW9" s="17"/>
      <c r="AX9" s="17">
        <v>0.16227906155093799</v>
      </c>
      <c r="AY9" s="17">
        <v>0.185285671205179</v>
      </c>
      <c r="AZ9" s="17"/>
      <c r="BA9" s="17">
        <v>0.23764332702809501</v>
      </c>
      <c r="BB9" s="17">
        <v>0.13396370140118599</v>
      </c>
      <c r="BC9" s="17">
        <v>0.149558181634972</v>
      </c>
      <c r="BD9" s="17"/>
      <c r="BE9" s="17">
        <v>0.21958977086838199</v>
      </c>
      <c r="BF9" s="17">
        <v>0.109458459851676</v>
      </c>
      <c r="BG9" s="17">
        <v>9.0711283236714096E-2</v>
      </c>
    </row>
    <row r="10" spans="2:59" x14ac:dyDescent="0.3">
      <c r="B10" s="18" t="s">
        <v>172</v>
      </c>
      <c r="C10" s="17">
        <v>0.51348198351275498</v>
      </c>
      <c r="D10" s="17">
        <v>0.520098919998075</v>
      </c>
      <c r="E10" s="17">
        <v>0.50675600454341996</v>
      </c>
      <c r="F10" s="17"/>
      <c r="G10" s="17">
        <v>0.52303754473270003</v>
      </c>
      <c r="H10" s="17">
        <v>0.54138550558596898</v>
      </c>
      <c r="I10" s="17">
        <v>0.53574314810748702</v>
      </c>
      <c r="J10" s="17">
        <v>0.44859101528084</v>
      </c>
      <c r="K10" s="17"/>
      <c r="L10" s="17">
        <v>0.52183595247794101</v>
      </c>
      <c r="M10" s="17">
        <v>0.51965418769746696</v>
      </c>
      <c r="N10" s="17">
        <v>0.50615716097565799</v>
      </c>
      <c r="O10" s="17">
        <v>0.50554246482422405</v>
      </c>
      <c r="P10" s="17"/>
      <c r="Q10" s="17">
        <v>0.47712102717732202</v>
      </c>
      <c r="R10" s="17">
        <v>0.51957067548527103</v>
      </c>
      <c r="S10" s="17">
        <v>0.51696339078265097</v>
      </c>
      <c r="T10" s="17">
        <v>0.48921277126514201</v>
      </c>
      <c r="U10" s="17">
        <v>0.48939386024815001</v>
      </c>
      <c r="V10" s="17">
        <v>0.53652797898109394</v>
      </c>
      <c r="W10" s="17">
        <v>0.53468979106720604</v>
      </c>
      <c r="X10" s="17">
        <v>0.56908851798510496</v>
      </c>
      <c r="Y10" s="17">
        <v>0.52970284317472305</v>
      </c>
      <c r="Z10" s="17"/>
      <c r="AA10" s="17">
        <v>0.105949714075552</v>
      </c>
      <c r="AB10" s="17">
        <v>0.43994337613059198</v>
      </c>
      <c r="AC10" s="17">
        <v>0.462780015890907</v>
      </c>
      <c r="AD10" s="17">
        <v>0.52529539240946699</v>
      </c>
      <c r="AE10" s="17">
        <v>0.55661611917171405</v>
      </c>
      <c r="AF10" s="17">
        <v>0.58004189354809998</v>
      </c>
      <c r="AG10" s="17">
        <v>0.53215601991773298</v>
      </c>
      <c r="AH10" s="17">
        <v>0.51036606985172495</v>
      </c>
      <c r="AI10" s="17">
        <v>0.55027615276984199</v>
      </c>
      <c r="AJ10" s="17">
        <v>0.58740736945054195</v>
      </c>
      <c r="AK10" s="17">
        <v>0.50004198673455402</v>
      </c>
      <c r="AL10" s="17">
        <v>0.43929575929953102</v>
      </c>
      <c r="AM10" s="17">
        <v>0.498785117335868</v>
      </c>
      <c r="AN10" s="17">
        <v>0.48906521387673402</v>
      </c>
      <c r="AO10" s="17">
        <v>0.59948804887649898</v>
      </c>
      <c r="AP10" s="17">
        <v>0.49331651985827202</v>
      </c>
      <c r="AQ10" s="17"/>
      <c r="AR10" s="17">
        <v>0.52647524719197603</v>
      </c>
      <c r="AS10" s="17">
        <v>0.46633946258083298</v>
      </c>
      <c r="AT10" s="17"/>
      <c r="AU10" s="17">
        <v>0.45999485998637102</v>
      </c>
      <c r="AV10" s="17">
        <v>0.5436316281711</v>
      </c>
      <c r="AW10" s="17"/>
      <c r="AX10" s="17">
        <v>0.53383788194460402</v>
      </c>
      <c r="AY10" s="17">
        <v>0.51022302551126097</v>
      </c>
      <c r="AZ10" s="17"/>
      <c r="BA10" s="17">
        <v>0.49799072479307199</v>
      </c>
      <c r="BB10" s="17">
        <v>0.52800371281800895</v>
      </c>
      <c r="BC10" s="17">
        <v>0.51645165946807003</v>
      </c>
      <c r="BD10" s="17"/>
      <c r="BE10" s="17">
        <v>0.50792748913126096</v>
      </c>
      <c r="BF10" s="17">
        <v>0.541798841260135</v>
      </c>
      <c r="BG10" s="17">
        <v>0.47220013646353598</v>
      </c>
    </row>
    <row r="11" spans="2:59" x14ac:dyDescent="0.3">
      <c r="B11" s="18" t="s">
        <v>173</v>
      </c>
      <c r="C11" s="17">
        <v>0.211291892282015</v>
      </c>
      <c r="D11" s="17">
        <v>0.21426372158564</v>
      </c>
      <c r="E11" s="17">
        <v>0.20735357400041701</v>
      </c>
      <c r="F11" s="17"/>
      <c r="G11" s="17">
        <v>0.21997395729913699</v>
      </c>
      <c r="H11" s="17">
        <v>0.18565534950394399</v>
      </c>
      <c r="I11" s="17">
        <v>0.18958155102862201</v>
      </c>
      <c r="J11" s="17">
        <v>0.25537482773593101</v>
      </c>
      <c r="K11" s="17"/>
      <c r="L11" s="17">
        <v>0.16121707253343301</v>
      </c>
      <c r="M11" s="17">
        <v>0.2092443602032</v>
      </c>
      <c r="N11" s="17">
        <v>0.26360361884306499</v>
      </c>
      <c r="O11" s="17">
        <v>0.221786150679639</v>
      </c>
      <c r="P11" s="17"/>
      <c r="Q11" s="17">
        <v>0.18123242884080801</v>
      </c>
      <c r="R11" s="17">
        <v>0.23208721785377301</v>
      </c>
      <c r="S11" s="17">
        <v>0.25701079803374</v>
      </c>
      <c r="T11" s="17">
        <v>0.22725093032279001</v>
      </c>
      <c r="U11" s="17">
        <v>0.24095544746822001</v>
      </c>
      <c r="V11" s="17">
        <v>0.196236630928252</v>
      </c>
      <c r="W11" s="17">
        <v>0.20099291237876599</v>
      </c>
      <c r="X11" s="17">
        <v>0.192882525842453</v>
      </c>
      <c r="Y11" s="17">
        <v>0.17995075113467701</v>
      </c>
      <c r="Z11" s="17"/>
      <c r="AA11" s="17">
        <v>0.324263841344265</v>
      </c>
      <c r="AB11" s="17">
        <v>0.227337769197897</v>
      </c>
      <c r="AC11" s="17">
        <v>0.362123117571303</v>
      </c>
      <c r="AD11" s="17">
        <v>0.25844423183472698</v>
      </c>
      <c r="AE11" s="17">
        <v>0.188053434171568</v>
      </c>
      <c r="AF11" s="17">
        <v>0.15071949650580599</v>
      </c>
      <c r="AG11" s="17">
        <v>0.21396868229375199</v>
      </c>
      <c r="AH11" s="17">
        <v>0.24940701339007701</v>
      </c>
      <c r="AI11" s="17">
        <v>0.222788446394524</v>
      </c>
      <c r="AJ11" s="17">
        <v>0.16954609310484101</v>
      </c>
      <c r="AK11" s="17">
        <v>0.20573298936911699</v>
      </c>
      <c r="AL11" s="17">
        <v>0.25487319215863802</v>
      </c>
      <c r="AM11" s="17">
        <v>0.207447764184885</v>
      </c>
      <c r="AN11" s="17">
        <v>0.20125179162085299</v>
      </c>
      <c r="AO11" s="17">
        <v>0.15865642259441001</v>
      </c>
      <c r="AP11" s="17">
        <v>0.13022104862886399</v>
      </c>
      <c r="AQ11" s="17"/>
      <c r="AR11" s="17">
        <v>0.21687624584512599</v>
      </c>
      <c r="AS11" s="17">
        <v>0.19103058525095901</v>
      </c>
      <c r="AT11" s="17"/>
      <c r="AU11" s="17">
        <v>0.213919107450114</v>
      </c>
      <c r="AV11" s="17">
        <v>0.20636118022313099</v>
      </c>
      <c r="AW11" s="17"/>
      <c r="AX11" s="17">
        <v>0.210024977031014</v>
      </c>
      <c r="AY11" s="17">
        <v>0.20876240892603801</v>
      </c>
      <c r="AZ11" s="17"/>
      <c r="BA11" s="17">
        <v>0.169258503237838</v>
      </c>
      <c r="BB11" s="17">
        <v>0.23495190195564</v>
      </c>
      <c r="BC11" s="17">
        <v>0.245042664975514</v>
      </c>
      <c r="BD11" s="17"/>
      <c r="BE11" s="17">
        <v>0.19657600992427199</v>
      </c>
      <c r="BF11" s="17">
        <v>0.22915945278646399</v>
      </c>
      <c r="BG11" s="17">
        <v>0.262129264681212</v>
      </c>
    </row>
    <row r="12" spans="2:59" x14ac:dyDescent="0.3">
      <c r="B12" s="18" t="s">
        <v>174</v>
      </c>
      <c r="C12" s="17">
        <v>5.4314839214306798E-2</v>
      </c>
      <c r="D12" s="17">
        <v>4.2123593020313099E-2</v>
      </c>
      <c r="E12" s="17">
        <v>6.6691844884636198E-2</v>
      </c>
      <c r="F12" s="17"/>
      <c r="G12" s="17">
        <v>3.7136409524699397E-2</v>
      </c>
      <c r="H12" s="17">
        <v>4.8800342662604801E-2</v>
      </c>
      <c r="I12" s="17">
        <v>5.6580278939226597E-2</v>
      </c>
      <c r="J12" s="17">
        <v>7.5337450750476306E-2</v>
      </c>
      <c r="K12" s="17"/>
      <c r="L12" s="17">
        <v>6.2955023089214496E-2</v>
      </c>
      <c r="M12" s="17">
        <v>5.4576925277819502E-2</v>
      </c>
      <c r="N12" s="17">
        <v>5.76027415929821E-2</v>
      </c>
      <c r="O12" s="17">
        <v>4.1943951248424399E-2</v>
      </c>
      <c r="P12" s="17"/>
      <c r="Q12" s="17">
        <v>6.4758291568642504E-2</v>
      </c>
      <c r="R12" s="17">
        <v>0.102734620188008</v>
      </c>
      <c r="S12" s="17">
        <v>2.2207369298999399E-2</v>
      </c>
      <c r="T12" s="17">
        <v>6.3329035972624195E-2</v>
      </c>
      <c r="U12" s="17">
        <v>5.6988776987567401E-2</v>
      </c>
      <c r="V12" s="17">
        <v>2.1120099231842299E-2</v>
      </c>
      <c r="W12" s="17">
        <v>3.2164870819295102E-2</v>
      </c>
      <c r="X12" s="17">
        <v>3.9281379957955199E-2</v>
      </c>
      <c r="Y12" s="17">
        <v>4.5482884372530202E-2</v>
      </c>
      <c r="Z12" s="17"/>
      <c r="AA12" s="17">
        <v>0</v>
      </c>
      <c r="AB12" s="17">
        <v>9.4637184071674499E-2</v>
      </c>
      <c r="AC12" s="17">
        <v>4.1690747897087203E-2</v>
      </c>
      <c r="AD12" s="17">
        <v>3.95542353809855E-2</v>
      </c>
      <c r="AE12" s="17">
        <v>4.7421573686035397E-2</v>
      </c>
      <c r="AF12" s="17">
        <v>4.7529603509571798E-2</v>
      </c>
      <c r="AG12" s="17">
        <v>4.9523310257362597E-2</v>
      </c>
      <c r="AH12" s="17">
        <v>1.7954440946977599E-2</v>
      </c>
      <c r="AI12" s="17">
        <v>3.8688777934415899E-2</v>
      </c>
      <c r="AJ12" s="17">
        <v>4.3766659185226903E-2</v>
      </c>
      <c r="AK12" s="17">
        <v>4.5793049914489202E-2</v>
      </c>
      <c r="AL12" s="17">
        <v>8.5404170550571007E-2</v>
      </c>
      <c r="AM12" s="17">
        <v>7.9095976873277504E-2</v>
      </c>
      <c r="AN12" s="17">
        <v>0.111923594366949</v>
      </c>
      <c r="AO12" s="17">
        <v>4.2974648549503301E-2</v>
      </c>
      <c r="AP12" s="17">
        <v>4.2797709157065399E-2</v>
      </c>
      <c r="AQ12" s="17"/>
      <c r="AR12" s="17">
        <v>5.1814312811244802E-2</v>
      </c>
      <c r="AS12" s="17">
        <v>6.3387318708869295E-2</v>
      </c>
      <c r="AT12" s="17"/>
      <c r="AU12" s="17">
        <v>4.9462945401920297E-2</v>
      </c>
      <c r="AV12" s="17">
        <v>5.7545138599014001E-2</v>
      </c>
      <c r="AW12" s="17"/>
      <c r="AX12" s="17">
        <v>4.4966403695182303E-2</v>
      </c>
      <c r="AY12" s="17">
        <v>5.4888910677897702E-2</v>
      </c>
      <c r="AZ12" s="17"/>
      <c r="BA12" s="17">
        <v>6.1789174067531497E-2</v>
      </c>
      <c r="BB12" s="17">
        <v>5.9975311588530603E-2</v>
      </c>
      <c r="BC12" s="17">
        <v>3.2208713999365E-2</v>
      </c>
      <c r="BD12" s="17"/>
      <c r="BE12" s="17">
        <v>4.8651230771728497E-2</v>
      </c>
      <c r="BF12" s="17">
        <v>6.4260304586606407E-2</v>
      </c>
      <c r="BG12" s="17">
        <v>6.5277926677180298E-2</v>
      </c>
    </row>
    <row r="13" spans="2:59" x14ac:dyDescent="0.3">
      <c r="B13" s="18" t="s">
        <v>175</v>
      </c>
      <c r="C13" s="17">
        <v>1.47214853498827E-2</v>
      </c>
      <c r="D13" s="17">
        <v>1.10679642800446E-2</v>
      </c>
      <c r="E13" s="17">
        <v>1.84244563497999E-2</v>
      </c>
      <c r="F13" s="17"/>
      <c r="G13" s="17">
        <v>6.1107700602513098E-3</v>
      </c>
      <c r="H13" s="17">
        <v>2.42513531305498E-2</v>
      </c>
      <c r="I13" s="17">
        <v>1.11912703598468E-2</v>
      </c>
      <c r="J13" s="17">
        <v>1.6942353296328701E-2</v>
      </c>
      <c r="K13" s="17"/>
      <c r="L13" s="17">
        <v>1.5653441995884299E-2</v>
      </c>
      <c r="M13" s="17">
        <v>1.26280670430631E-2</v>
      </c>
      <c r="N13" s="17">
        <v>1.37458550035429E-2</v>
      </c>
      <c r="O13" s="17">
        <v>1.6777801963450401E-2</v>
      </c>
      <c r="P13" s="17"/>
      <c r="Q13" s="17">
        <v>1.5702194327657001E-2</v>
      </c>
      <c r="R13" s="17">
        <v>7.2347687181634696E-3</v>
      </c>
      <c r="S13" s="17">
        <v>2.7131979652187398E-2</v>
      </c>
      <c r="T13" s="17">
        <v>2.54323226980732E-2</v>
      </c>
      <c r="U13" s="17">
        <v>6.4530964979368404E-3</v>
      </c>
      <c r="V13" s="17">
        <v>2.41623448341322E-2</v>
      </c>
      <c r="W13" s="17">
        <v>1.6916934136008199E-2</v>
      </c>
      <c r="X13" s="17">
        <v>0</v>
      </c>
      <c r="Y13" s="17">
        <v>6.5585051911273597E-3</v>
      </c>
      <c r="Z13" s="17"/>
      <c r="AA13" s="17">
        <v>4.32690433696932E-2</v>
      </c>
      <c r="AB13" s="17">
        <v>3.7913099760625103E-2</v>
      </c>
      <c r="AC13" s="17">
        <v>0</v>
      </c>
      <c r="AD13" s="17">
        <v>0</v>
      </c>
      <c r="AE13" s="17">
        <v>3.04568088261978E-2</v>
      </c>
      <c r="AF13" s="17">
        <v>3.34867051928893E-2</v>
      </c>
      <c r="AG13" s="17">
        <v>1.6423196101835898E-2</v>
      </c>
      <c r="AH13" s="17">
        <v>2.88830503113328E-2</v>
      </c>
      <c r="AI13" s="17">
        <v>6.3021643980262802E-3</v>
      </c>
      <c r="AJ13" s="17">
        <v>0</v>
      </c>
      <c r="AK13" s="17">
        <v>4.39812891837006E-3</v>
      </c>
      <c r="AL13" s="17">
        <v>1.1539268792932E-2</v>
      </c>
      <c r="AM13" s="17">
        <v>3.0065298378118801E-2</v>
      </c>
      <c r="AN13" s="17">
        <v>0</v>
      </c>
      <c r="AO13" s="17">
        <v>0</v>
      </c>
      <c r="AP13" s="17">
        <v>4.4793720883580697E-3</v>
      </c>
      <c r="AQ13" s="17"/>
      <c r="AR13" s="17">
        <v>1.4557829452943901E-2</v>
      </c>
      <c r="AS13" s="17">
        <v>1.5315266230309699E-2</v>
      </c>
      <c r="AT13" s="17"/>
      <c r="AU13" s="17">
        <v>9.3529702976242607E-3</v>
      </c>
      <c r="AV13" s="17">
        <v>1.75196767113419E-2</v>
      </c>
      <c r="AW13" s="17"/>
      <c r="AX13" s="17">
        <v>8.5532996474385892E-3</v>
      </c>
      <c r="AY13" s="17">
        <v>1.5805068538643802E-2</v>
      </c>
      <c r="AZ13" s="17"/>
      <c r="BA13" s="17">
        <v>1.310475443172E-2</v>
      </c>
      <c r="BB13" s="17">
        <v>1.2299221469812299E-2</v>
      </c>
      <c r="BC13" s="17">
        <v>2.14581422972191E-2</v>
      </c>
      <c r="BD13" s="17"/>
      <c r="BE13" s="17">
        <v>8.0881906582622592E-3</v>
      </c>
      <c r="BF13" s="17">
        <v>2.4589247095710701E-2</v>
      </c>
      <c r="BG13" s="17">
        <v>3.2552504056290198E-2</v>
      </c>
    </row>
    <row r="14" spans="2:59" x14ac:dyDescent="0.3">
      <c r="B14" s="18" t="s">
        <v>83</v>
      </c>
      <c r="C14" s="17">
        <v>2.7645154525026899E-2</v>
      </c>
      <c r="D14" s="17">
        <v>3.32988121626474E-2</v>
      </c>
      <c r="E14" s="17">
        <v>2.2116549723592699E-2</v>
      </c>
      <c r="F14" s="17"/>
      <c r="G14" s="17">
        <v>3.7493197972162801E-2</v>
      </c>
      <c r="H14" s="17">
        <v>1.08604404443028E-2</v>
      </c>
      <c r="I14" s="17">
        <v>2.4629551173107101E-2</v>
      </c>
      <c r="J14" s="17">
        <v>3.9431949001171501E-2</v>
      </c>
      <c r="K14" s="17"/>
      <c r="L14" s="17">
        <v>1.1462245352976699E-2</v>
      </c>
      <c r="M14" s="17">
        <v>2.6927314956581402E-2</v>
      </c>
      <c r="N14" s="17">
        <v>3.2606491019348802E-2</v>
      </c>
      <c r="O14" s="17">
        <v>4.1524762278590303E-2</v>
      </c>
      <c r="P14" s="17"/>
      <c r="Q14" s="17">
        <v>1.44580574865701E-2</v>
      </c>
      <c r="R14" s="17">
        <v>2.05422425440435E-2</v>
      </c>
      <c r="S14" s="17">
        <v>3.8406732801095099E-2</v>
      </c>
      <c r="T14" s="17">
        <v>2.7013453160013499E-2</v>
      </c>
      <c r="U14" s="17">
        <v>2.6986508514978001E-2</v>
      </c>
      <c r="V14" s="17">
        <v>3.7487571278920898E-2</v>
      </c>
      <c r="W14" s="17">
        <v>3.1805846594631003E-2</v>
      </c>
      <c r="X14" s="17">
        <v>9.0574682088593907E-3</v>
      </c>
      <c r="Y14" s="17">
        <v>4.1655735600995301E-2</v>
      </c>
      <c r="Z14" s="17"/>
      <c r="AA14" s="17">
        <v>0.22032298773482101</v>
      </c>
      <c r="AB14" s="17">
        <v>2.74883201750123E-2</v>
      </c>
      <c r="AC14" s="17">
        <v>1.57959525923408E-2</v>
      </c>
      <c r="AD14" s="17">
        <v>5.7970421096899101E-2</v>
      </c>
      <c r="AE14" s="17">
        <v>1.6625306400531899E-2</v>
      </c>
      <c r="AF14" s="17">
        <v>1.72675468984042E-2</v>
      </c>
      <c r="AG14" s="17">
        <v>3.13713977770987E-2</v>
      </c>
      <c r="AH14" s="17">
        <v>2.2062432680361101E-2</v>
      </c>
      <c r="AI14" s="17">
        <v>3.6978130443662299E-2</v>
      </c>
      <c r="AJ14" s="17">
        <v>5.7913321284579898E-2</v>
      </c>
      <c r="AK14" s="17">
        <v>2.6481875123926201E-2</v>
      </c>
      <c r="AL14" s="17">
        <v>1.53000928847848E-2</v>
      </c>
      <c r="AM14" s="17">
        <v>6.4340363308074298E-3</v>
      </c>
      <c r="AN14" s="17">
        <v>3.3826732724639597E-2</v>
      </c>
      <c r="AO14" s="17">
        <v>1.9285754514685199E-2</v>
      </c>
      <c r="AP14" s="17">
        <v>8.3659016502512593E-3</v>
      </c>
      <c r="AQ14" s="17"/>
      <c r="AR14" s="17">
        <v>3.0041545641266602E-2</v>
      </c>
      <c r="AS14" s="17">
        <v>1.8950501576586599E-2</v>
      </c>
      <c r="AT14" s="17"/>
      <c r="AU14" s="17">
        <v>2.0691219294155599E-2</v>
      </c>
      <c r="AV14" s="17">
        <v>2.94394365364475E-2</v>
      </c>
      <c r="AW14" s="17"/>
      <c r="AX14" s="17">
        <v>4.0338376130822397E-2</v>
      </c>
      <c r="AY14" s="17">
        <v>2.5034915140980801E-2</v>
      </c>
      <c r="AZ14" s="17"/>
      <c r="BA14" s="17">
        <v>2.02135164417435E-2</v>
      </c>
      <c r="BB14" s="17">
        <v>3.08061507668222E-2</v>
      </c>
      <c r="BC14" s="17">
        <v>3.5280637624859702E-2</v>
      </c>
      <c r="BD14" s="17"/>
      <c r="BE14" s="17">
        <v>1.9167308646095001E-2</v>
      </c>
      <c r="BF14" s="17">
        <v>3.0733694419407102E-2</v>
      </c>
      <c r="BG14" s="17">
        <v>7.7128884885067403E-2</v>
      </c>
    </row>
    <row r="15" spans="2:59" x14ac:dyDescent="0.3">
      <c r="B15" s="18" t="s">
        <v>176</v>
      </c>
      <c r="C15" s="21">
        <v>0.69202662862876796</v>
      </c>
      <c r="D15" s="21">
        <v>0.69924590895135497</v>
      </c>
      <c r="E15" s="21">
        <v>0.68541357504155498</v>
      </c>
      <c r="F15" s="21"/>
      <c r="G15" s="21">
        <v>0.69928566514374901</v>
      </c>
      <c r="H15" s="21">
        <v>0.73043251425859801</v>
      </c>
      <c r="I15" s="21">
        <v>0.71801734849919796</v>
      </c>
      <c r="J15" s="21">
        <v>0.61291341921609199</v>
      </c>
      <c r="K15" s="21"/>
      <c r="L15" s="21">
        <v>0.748712217028491</v>
      </c>
      <c r="M15" s="21">
        <v>0.69662333251933595</v>
      </c>
      <c r="N15" s="21">
        <v>0.63244129354106104</v>
      </c>
      <c r="O15" s="21">
        <v>0.67796733382989605</v>
      </c>
      <c r="P15" s="21"/>
      <c r="Q15" s="21">
        <v>0.72384902777632198</v>
      </c>
      <c r="R15" s="21">
        <v>0.637401150696013</v>
      </c>
      <c r="S15" s="21">
        <v>0.65524312021397801</v>
      </c>
      <c r="T15" s="21">
        <v>0.65697425784649899</v>
      </c>
      <c r="U15" s="21">
        <v>0.66861617053129796</v>
      </c>
      <c r="V15" s="21">
        <v>0.72099335372685203</v>
      </c>
      <c r="W15" s="21">
        <v>0.71811943607130002</v>
      </c>
      <c r="X15" s="21">
        <v>0.75877862599073298</v>
      </c>
      <c r="Y15" s="21">
        <v>0.72635212370067004</v>
      </c>
      <c r="Z15" s="21"/>
      <c r="AA15" s="21">
        <v>0.41214412755122098</v>
      </c>
      <c r="AB15" s="21">
        <v>0.61262362679479099</v>
      </c>
      <c r="AC15" s="21">
        <v>0.58039018193926895</v>
      </c>
      <c r="AD15" s="21">
        <v>0.64403111168738802</v>
      </c>
      <c r="AE15" s="21">
        <v>0.71744287691566699</v>
      </c>
      <c r="AF15" s="21">
        <v>0.75099664789332898</v>
      </c>
      <c r="AG15" s="21">
        <v>0.68871341356995097</v>
      </c>
      <c r="AH15" s="21">
        <v>0.68169306267125096</v>
      </c>
      <c r="AI15" s="21">
        <v>0.69524248082937101</v>
      </c>
      <c r="AJ15" s="21">
        <v>0.72877392642535299</v>
      </c>
      <c r="AK15" s="21">
        <v>0.71759395667409798</v>
      </c>
      <c r="AL15" s="21">
        <v>0.632883275613074</v>
      </c>
      <c r="AM15" s="21">
        <v>0.67695692423291098</v>
      </c>
      <c r="AN15" s="21">
        <v>0.65299788128755798</v>
      </c>
      <c r="AO15" s="21">
        <v>0.77908317434140195</v>
      </c>
      <c r="AP15" s="21">
        <v>0.81413596847546099</v>
      </c>
      <c r="AQ15" s="21"/>
      <c r="AR15" s="21">
        <v>0.68671006624941899</v>
      </c>
      <c r="AS15" s="21">
        <v>0.71131632823327595</v>
      </c>
      <c r="AT15" s="21"/>
      <c r="AU15" s="21">
        <v>0.70657375755618601</v>
      </c>
      <c r="AV15" s="21">
        <v>0.689134567930065</v>
      </c>
      <c r="AW15" s="21"/>
      <c r="AX15" s="21">
        <v>0.69611694349554198</v>
      </c>
      <c r="AY15" s="21">
        <v>0.69550869671644</v>
      </c>
      <c r="AZ15" s="21"/>
      <c r="BA15" s="21">
        <v>0.73563405182116703</v>
      </c>
      <c r="BB15" s="21">
        <v>0.66196741421919503</v>
      </c>
      <c r="BC15" s="21">
        <v>0.66600984110304196</v>
      </c>
      <c r="BD15" s="21"/>
      <c r="BE15" s="21">
        <v>0.72751725999964201</v>
      </c>
      <c r="BF15" s="21">
        <v>0.65125730111181201</v>
      </c>
      <c r="BG15" s="21">
        <v>0.56291141970025005</v>
      </c>
    </row>
    <row r="16" spans="2:59" x14ac:dyDescent="0.3">
      <c r="B16" s="18" t="s">
        <v>177</v>
      </c>
      <c r="C16" s="21">
        <v>6.9036324564189497E-2</v>
      </c>
      <c r="D16" s="21">
        <v>5.3191557300357697E-2</v>
      </c>
      <c r="E16" s="21">
        <v>8.5116301234436101E-2</v>
      </c>
      <c r="F16" s="21"/>
      <c r="G16" s="21">
        <v>4.3247179584950703E-2</v>
      </c>
      <c r="H16" s="21">
        <v>7.3051695793154597E-2</v>
      </c>
      <c r="I16" s="21">
        <v>6.7771549299073405E-2</v>
      </c>
      <c r="J16" s="21">
        <v>9.22798040468049E-2</v>
      </c>
      <c r="K16" s="21"/>
      <c r="L16" s="21">
        <v>7.8608465085098805E-2</v>
      </c>
      <c r="M16" s="21">
        <v>6.72049923208827E-2</v>
      </c>
      <c r="N16" s="21">
        <v>7.1348596596524996E-2</v>
      </c>
      <c r="O16" s="21">
        <v>5.8721753211874797E-2</v>
      </c>
      <c r="P16" s="21"/>
      <c r="Q16" s="21">
        <v>8.0460485896299505E-2</v>
      </c>
      <c r="R16" s="21">
        <v>0.109969388906171</v>
      </c>
      <c r="S16" s="21">
        <v>4.9339348951186801E-2</v>
      </c>
      <c r="T16" s="21">
        <v>8.8761358670697399E-2</v>
      </c>
      <c r="U16" s="21">
        <v>6.3441873485504299E-2</v>
      </c>
      <c r="V16" s="21">
        <v>4.5282444065974599E-2</v>
      </c>
      <c r="W16" s="21">
        <v>4.9081804955303301E-2</v>
      </c>
      <c r="X16" s="21">
        <v>3.9281379957955199E-2</v>
      </c>
      <c r="Y16" s="21">
        <v>5.2041389563657503E-2</v>
      </c>
      <c r="Z16" s="21"/>
      <c r="AA16" s="21">
        <v>4.32690433696932E-2</v>
      </c>
      <c r="AB16" s="21">
        <v>0.1325502838323</v>
      </c>
      <c r="AC16" s="21">
        <v>4.1690747897087203E-2</v>
      </c>
      <c r="AD16" s="21">
        <v>3.95542353809855E-2</v>
      </c>
      <c r="AE16" s="21">
        <v>7.7878382512233196E-2</v>
      </c>
      <c r="AF16" s="21">
        <v>8.1016308702461001E-2</v>
      </c>
      <c r="AG16" s="21">
        <v>6.5946506359198506E-2</v>
      </c>
      <c r="AH16" s="21">
        <v>4.6837491258310299E-2</v>
      </c>
      <c r="AI16" s="21">
        <v>4.4990942332442198E-2</v>
      </c>
      <c r="AJ16" s="21">
        <v>4.3766659185226903E-2</v>
      </c>
      <c r="AK16" s="21">
        <v>5.0191178832859298E-2</v>
      </c>
      <c r="AL16" s="21">
        <v>9.6943439343502996E-2</v>
      </c>
      <c r="AM16" s="21">
        <v>0.109161275251396</v>
      </c>
      <c r="AN16" s="21">
        <v>0.111923594366949</v>
      </c>
      <c r="AO16" s="21">
        <v>4.2974648549503301E-2</v>
      </c>
      <c r="AP16" s="21">
        <v>4.72770812454235E-2</v>
      </c>
      <c r="AQ16" s="21"/>
      <c r="AR16" s="21">
        <v>6.6372142264188694E-2</v>
      </c>
      <c r="AS16" s="21">
        <v>7.8702584939179004E-2</v>
      </c>
      <c r="AT16" s="21"/>
      <c r="AU16" s="21">
        <v>5.8815915699544502E-2</v>
      </c>
      <c r="AV16" s="21">
        <v>7.5064815310355901E-2</v>
      </c>
      <c r="AW16" s="21"/>
      <c r="AX16" s="21">
        <v>5.3519703342620899E-2</v>
      </c>
      <c r="AY16" s="21">
        <v>7.0693979216541497E-2</v>
      </c>
      <c r="AZ16" s="21"/>
      <c r="BA16" s="21">
        <v>7.48939284992515E-2</v>
      </c>
      <c r="BB16" s="21">
        <v>7.2274533058342902E-2</v>
      </c>
      <c r="BC16" s="21">
        <v>5.3666856296584103E-2</v>
      </c>
      <c r="BD16" s="21"/>
      <c r="BE16" s="21">
        <v>5.6739421429990701E-2</v>
      </c>
      <c r="BF16" s="21">
        <v>8.8849551682317104E-2</v>
      </c>
      <c r="BG16" s="21">
        <v>9.7830430733470503E-2</v>
      </c>
    </row>
    <row r="17" spans="2:59" x14ac:dyDescent="0.3">
      <c r="B17" s="18" t="s">
        <v>178</v>
      </c>
      <c r="C17" s="22">
        <v>0.622990304064579</v>
      </c>
      <c r="D17" s="22">
        <v>0.64605435165099701</v>
      </c>
      <c r="E17" s="22">
        <v>0.60029727380711895</v>
      </c>
      <c r="F17" s="22"/>
      <c r="G17" s="22">
        <v>0.65603848555879796</v>
      </c>
      <c r="H17" s="22">
        <v>0.65738081846544405</v>
      </c>
      <c r="I17" s="22">
        <v>0.65024579920012504</v>
      </c>
      <c r="J17" s="22">
        <v>0.52063361516928697</v>
      </c>
      <c r="K17" s="22"/>
      <c r="L17" s="22">
        <v>0.670103751943393</v>
      </c>
      <c r="M17" s="22">
        <v>0.629418340198454</v>
      </c>
      <c r="N17" s="22">
        <v>0.56109269694453601</v>
      </c>
      <c r="O17" s="22">
        <v>0.61924558061802104</v>
      </c>
      <c r="P17" s="22"/>
      <c r="Q17" s="22">
        <v>0.64338854188002204</v>
      </c>
      <c r="R17" s="22">
        <v>0.52743176178984097</v>
      </c>
      <c r="S17" s="22">
        <v>0.60590377126279105</v>
      </c>
      <c r="T17" s="22">
        <v>0.56821289917580198</v>
      </c>
      <c r="U17" s="22">
        <v>0.60517429704579395</v>
      </c>
      <c r="V17" s="22">
        <v>0.67571090966087799</v>
      </c>
      <c r="W17" s="22">
        <v>0.66903763111599701</v>
      </c>
      <c r="X17" s="22">
        <v>0.71949724603277698</v>
      </c>
      <c r="Y17" s="22">
        <v>0.67431073413701204</v>
      </c>
      <c r="Z17" s="22"/>
      <c r="AA17" s="22">
        <v>0.36887508418152798</v>
      </c>
      <c r="AB17" s="22">
        <v>0.48007334296249099</v>
      </c>
      <c r="AC17" s="22">
        <v>0.53869943404218201</v>
      </c>
      <c r="AD17" s="22">
        <v>0.60447687630640301</v>
      </c>
      <c r="AE17" s="22">
        <v>0.63956449440343399</v>
      </c>
      <c r="AF17" s="22">
        <v>0.66998033919086797</v>
      </c>
      <c r="AG17" s="22">
        <v>0.62276690721075301</v>
      </c>
      <c r="AH17" s="22">
        <v>0.63485557141294102</v>
      </c>
      <c r="AI17" s="22">
        <v>0.65025153849692896</v>
      </c>
      <c r="AJ17" s="22">
        <v>0.68500726724012595</v>
      </c>
      <c r="AK17" s="22">
        <v>0.66740277784123903</v>
      </c>
      <c r="AL17" s="22">
        <v>0.53593983626957098</v>
      </c>
      <c r="AM17" s="22">
        <v>0.56779564898151502</v>
      </c>
      <c r="AN17" s="22">
        <v>0.54107428692060899</v>
      </c>
      <c r="AO17" s="22">
        <v>0.73610852579189801</v>
      </c>
      <c r="AP17" s="22">
        <v>0.76685888723003803</v>
      </c>
      <c r="AQ17" s="22"/>
      <c r="AR17" s="22">
        <v>0.62033792398523002</v>
      </c>
      <c r="AS17" s="22">
        <v>0.63261374329409703</v>
      </c>
      <c r="AT17" s="22"/>
      <c r="AU17" s="22">
        <v>0.64775784185664098</v>
      </c>
      <c r="AV17" s="22">
        <v>0.61406975261970898</v>
      </c>
      <c r="AW17" s="22"/>
      <c r="AX17" s="22">
        <v>0.64259724015292197</v>
      </c>
      <c r="AY17" s="22">
        <v>0.62481471749989903</v>
      </c>
      <c r="AZ17" s="22"/>
      <c r="BA17" s="22">
        <v>0.66074012332191501</v>
      </c>
      <c r="BB17" s="22">
        <v>0.58969288116085194</v>
      </c>
      <c r="BC17" s="22">
        <v>0.61234298480645799</v>
      </c>
      <c r="BD17" s="22"/>
      <c r="BE17" s="22">
        <v>0.67077783856965101</v>
      </c>
      <c r="BF17" s="22">
        <v>0.56240774942949501</v>
      </c>
      <c r="BG17" s="22">
        <v>0.46508098896677902</v>
      </c>
    </row>
    <row r="18" spans="2:59" x14ac:dyDescent="0.3">
      <c r="B18" s="16"/>
    </row>
    <row r="19" spans="2:59" x14ac:dyDescent="0.3">
      <c r="B19" t="s">
        <v>87</v>
      </c>
    </row>
    <row r="20" spans="2:59" x14ac:dyDescent="0.3">
      <c r="B20" t="s">
        <v>88</v>
      </c>
    </row>
    <row r="22" spans="2:59" x14ac:dyDescent="0.3">
      <c r="B22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BG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341</v>
      </c>
      <c r="C9" s="17">
        <v>0.331107799059287</v>
      </c>
      <c r="D9" s="17">
        <v>0.35478788468685002</v>
      </c>
      <c r="E9" s="17">
        <v>0.30677163641211902</v>
      </c>
      <c r="F9" s="17"/>
      <c r="G9" s="17">
        <v>0.37217244452213499</v>
      </c>
      <c r="H9" s="17">
        <v>0.32713554993805499</v>
      </c>
      <c r="I9" s="17">
        <v>0.31522918379513398</v>
      </c>
      <c r="J9" s="17">
        <v>0.311604647100233</v>
      </c>
      <c r="K9" s="17"/>
      <c r="L9" s="17">
        <v>0.35930967766170202</v>
      </c>
      <c r="M9" s="17">
        <v>0.29176396104415703</v>
      </c>
      <c r="N9" s="17">
        <v>0.3113870021456</v>
      </c>
      <c r="O9" s="17">
        <v>0.357561594667753</v>
      </c>
      <c r="P9" s="17"/>
      <c r="Q9" s="17">
        <v>0.42869060342891002</v>
      </c>
      <c r="R9" s="17">
        <v>0.34781983084011298</v>
      </c>
      <c r="S9" s="17">
        <v>0.28783929021392302</v>
      </c>
      <c r="T9" s="17">
        <v>0.28271123401279502</v>
      </c>
      <c r="U9" s="17">
        <v>0.325008343555653</v>
      </c>
      <c r="V9" s="17">
        <v>0.30714726724895097</v>
      </c>
      <c r="W9" s="17">
        <v>0.33667029928976799</v>
      </c>
      <c r="X9" s="17">
        <v>0.27231957936408002</v>
      </c>
      <c r="Y9" s="17">
        <v>0.30603963084472502</v>
      </c>
      <c r="Z9" s="17"/>
      <c r="AA9" s="17">
        <v>9.1572357115879202E-2</v>
      </c>
      <c r="AB9" s="17">
        <v>0.45237690102866202</v>
      </c>
      <c r="AC9" s="17">
        <v>0.33823084576875101</v>
      </c>
      <c r="AD9" s="17">
        <v>0.376885012742041</v>
      </c>
      <c r="AE9" s="17">
        <v>0.27464229420960401</v>
      </c>
      <c r="AF9" s="17">
        <v>0.36600947488465202</v>
      </c>
      <c r="AG9" s="17">
        <v>0.30529146026563198</v>
      </c>
      <c r="AH9" s="17">
        <v>0.36268690704384399</v>
      </c>
      <c r="AI9" s="17">
        <v>0.34303331434491602</v>
      </c>
      <c r="AJ9" s="17">
        <v>0.26761369310427702</v>
      </c>
      <c r="AK9" s="17">
        <v>0.30161962994100699</v>
      </c>
      <c r="AL9" s="17">
        <v>0.28088455497216902</v>
      </c>
      <c r="AM9" s="17">
        <v>0.30447493595465303</v>
      </c>
      <c r="AN9" s="17">
        <v>0.33521639778967</v>
      </c>
      <c r="AO9" s="17">
        <v>0.354302620191983</v>
      </c>
      <c r="AP9" s="17">
        <v>0.42973805292157502</v>
      </c>
      <c r="AQ9" s="17"/>
      <c r="AR9" s="17">
        <v>0.31596952512760501</v>
      </c>
      <c r="AS9" s="17">
        <v>0.38603290589282002</v>
      </c>
      <c r="AT9" s="17"/>
      <c r="AU9" s="17">
        <v>0.40285360658667302</v>
      </c>
      <c r="AV9" s="17">
        <v>0.29619027313884799</v>
      </c>
      <c r="AW9" s="17"/>
      <c r="AX9" s="17">
        <v>0.38374957802955501</v>
      </c>
      <c r="AY9" s="17">
        <v>0.31902141638925302</v>
      </c>
      <c r="AZ9" s="17"/>
      <c r="BA9" s="17">
        <v>0.33982577773460498</v>
      </c>
      <c r="BB9" s="17">
        <v>0.31040244023367702</v>
      </c>
      <c r="BC9" s="17">
        <v>0.34989112499000302</v>
      </c>
      <c r="BD9" s="17"/>
      <c r="BE9" s="17">
        <v>0.373568979721696</v>
      </c>
      <c r="BF9" s="17">
        <v>0.26025020884198802</v>
      </c>
      <c r="BG9" s="17">
        <v>0.23852851774714701</v>
      </c>
    </row>
    <row r="10" spans="2:59" ht="28.8" x14ac:dyDescent="0.3">
      <c r="B10" s="18" t="s">
        <v>342</v>
      </c>
      <c r="C10" s="17">
        <v>0.60291266696260803</v>
      </c>
      <c r="D10" s="17">
        <v>0.56709315629144297</v>
      </c>
      <c r="E10" s="17">
        <v>0.63991466082989501</v>
      </c>
      <c r="F10" s="17"/>
      <c r="G10" s="17">
        <v>0.54149692608294697</v>
      </c>
      <c r="H10" s="17">
        <v>0.61970538471548597</v>
      </c>
      <c r="I10" s="17">
        <v>0.626043461275122</v>
      </c>
      <c r="J10" s="17">
        <v>0.62231205893289698</v>
      </c>
      <c r="K10" s="17"/>
      <c r="L10" s="17">
        <v>0.58715954009867599</v>
      </c>
      <c r="M10" s="17">
        <v>0.65895112565201197</v>
      </c>
      <c r="N10" s="17">
        <v>0.607624963423676</v>
      </c>
      <c r="O10" s="17">
        <v>0.55878562205051097</v>
      </c>
      <c r="P10" s="17"/>
      <c r="Q10" s="17">
        <v>0.52757013000442299</v>
      </c>
      <c r="R10" s="17">
        <v>0.57931992659671805</v>
      </c>
      <c r="S10" s="17">
        <v>0.63368773630333097</v>
      </c>
      <c r="T10" s="17">
        <v>0.631764869336223</v>
      </c>
      <c r="U10" s="17">
        <v>0.60050546337600097</v>
      </c>
      <c r="V10" s="17">
        <v>0.62745448581886398</v>
      </c>
      <c r="W10" s="17">
        <v>0.614735478508318</v>
      </c>
      <c r="X10" s="17">
        <v>0.67646328641183395</v>
      </c>
      <c r="Y10" s="17">
        <v>0.62170260385582898</v>
      </c>
      <c r="Z10" s="17"/>
      <c r="AA10" s="17">
        <v>0.68810465514929997</v>
      </c>
      <c r="AB10" s="17">
        <v>0.43517867902960999</v>
      </c>
      <c r="AC10" s="17">
        <v>0.54091391819293999</v>
      </c>
      <c r="AD10" s="17">
        <v>0.55684927445562105</v>
      </c>
      <c r="AE10" s="17">
        <v>0.66919089479526495</v>
      </c>
      <c r="AF10" s="17">
        <v>0.59039997222576501</v>
      </c>
      <c r="AG10" s="17">
        <v>0.61541518137385598</v>
      </c>
      <c r="AH10" s="17">
        <v>0.55826937078580396</v>
      </c>
      <c r="AI10" s="17">
        <v>0.58330288973394095</v>
      </c>
      <c r="AJ10" s="17">
        <v>0.65793519735664296</v>
      </c>
      <c r="AK10" s="17">
        <v>0.63913070457469801</v>
      </c>
      <c r="AL10" s="17">
        <v>0.69581589186168402</v>
      </c>
      <c r="AM10" s="17">
        <v>0.59269677324956105</v>
      </c>
      <c r="AN10" s="17">
        <v>0.60878480907247901</v>
      </c>
      <c r="AO10" s="17">
        <v>0.573095644332135</v>
      </c>
      <c r="AP10" s="17">
        <v>0.55249055807192704</v>
      </c>
      <c r="AQ10" s="17"/>
      <c r="AR10" s="17">
        <v>0.61534219466701501</v>
      </c>
      <c r="AS10" s="17">
        <v>0.55781550858538198</v>
      </c>
      <c r="AT10" s="17"/>
      <c r="AU10" s="17">
        <v>0.54930485318793798</v>
      </c>
      <c r="AV10" s="17">
        <v>0.62924160700157505</v>
      </c>
      <c r="AW10" s="17"/>
      <c r="AX10" s="17">
        <v>0.52366441773793204</v>
      </c>
      <c r="AY10" s="17">
        <v>0.62142629145699302</v>
      </c>
      <c r="AZ10" s="17"/>
      <c r="BA10" s="17">
        <v>0.609844977207053</v>
      </c>
      <c r="BB10" s="17">
        <v>0.62028401475069594</v>
      </c>
      <c r="BC10" s="17">
        <v>0.56262688875879696</v>
      </c>
      <c r="BD10" s="17"/>
      <c r="BE10" s="17">
        <v>0.56741780085114601</v>
      </c>
      <c r="BF10" s="17">
        <v>0.66962754237023203</v>
      </c>
      <c r="BG10" s="17">
        <v>0.659329264804836</v>
      </c>
    </row>
    <row r="11" spans="2:59" x14ac:dyDescent="0.3">
      <c r="B11" s="18" t="s">
        <v>83</v>
      </c>
      <c r="C11" s="19">
        <v>6.5979533978104701E-2</v>
      </c>
      <c r="D11" s="19">
        <v>7.8118959021707096E-2</v>
      </c>
      <c r="E11" s="19">
        <v>5.3313702757985998E-2</v>
      </c>
      <c r="F11" s="19"/>
      <c r="G11" s="19">
        <v>8.6330629394918701E-2</v>
      </c>
      <c r="H11" s="19">
        <v>5.3159065346458E-2</v>
      </c>
      <c r="I11" s="19">
        <v>5.8727354929743403E-2</v>
      </c>
      <c r="J11" s="19">
        <v>6.60832939668691E-2</v>
      </c>
      <c r="K11" s="19"/>
      <c r="L11" s="19">
        <v>5.3530782239622002E-2</v>
      </c>
      <c r="M11" s="19">
        <v>4.9284913303830502E-2</v>
      </c>
      <c r="N11" s="19">
        <v>8.0988034430724304E-2</v>
      </c>
      <c r="O11" s="19">
        <v>8.3652783281736795E-2</v>
      </c>
      <c r="P11" s="19"/>
      <c r="Q11" s="19">
        <v>4.3739266566666102E-2</v>
      </c>
      <c r="R11" s="19">
        <v>7.2860242563168601E-2</v>
      </c>
      <c r="S11" s="19">
        <v>7.8472973482745498E-2</v>
      </c>
      <c r="T11" s="19">
        <v>8.5523896650982006E-2</v>
      </c>
      <c r="U11" s="19">
        <v>7.4486193068345599E-2</v>
      </c>
      <c r="V11" s="19">
        <v>6.53982469321846E-2</v>
      </c>
      <c r="W11" s="19">
        <v>4.8594222201913902E-2</v>
      </c>
      <c r="X11" s="19">
        <v>5.1217134224086698E-2</v>
      </c>
      <c r="Y11" s="19">
        <v>7.2257765299446303E-2</v>
      </c>
      <c r="Z11" s="19"/>
      <c r="AA11" s="19">
        <v>0.22032298773482101</v>
      </c>
      <c r="AB11" s="19">
        <v>0.112444419941728</v>
      </c>
      <c r="AC11" s="19">
        <v>0.120855236038309</v>
      </c>
      <c r="AD11" s="19">
        <v>6.6265712802337395E-2</v>
      </c>
      <c r="AE11" s="19">
        <v>5.6166810995130302E-2</v>
      </c>
      <c r="AF11" s="19">
        <v>4.3590552889583502E-2</v>
      </c>
      <c r="AG11" s="19">
        <v>7.9293358360512003E-2</v>
      </c>
      <c r="AH11" s="19">
        <v>7.9043722170352507E-2</v>
      </c>
      <c r="AI11" s="19">
        <v>7.3663795921142999E-2</v>
      </c>
      <c r="AJ11" s="19">
        <v>7.4451109539079796E-2</v>
      </c>
      <c r="AK11" s="19">
        <v>5.92496654842955E-2</v>
      </c>
      <c r="AL11" s="19">
        <v>2.3299553166146899E-2</v>
      </c>
      <c r="AM11" s="19">
        <v>0.102828290795786</v>
      </c>
      <c r="AN11" s="19">
        <v>5.5998793137850902E-2</v>
      </c>
      <c r="AO11" s="19">
        <v>7.2601735475882001E-2</v>
      </c>
      <c r="AP11" s="19">
        <v>1.7771389006497801E-2</v>
      </c>
      <c r="AQ11" s="19"/>
      <c r="AR11" s="19">
        <v>6.8688280205379995E-2</v>
      </c>
      <c r="AS11" s="19">
        <v>5.6151585521797803E-2</v>
      </c>
      <c r="AT11" s="19"/>
      <c r="AU11" s="19">
        <v>4.7841540225389903E-2</v>
      </c>
      <c r="AV11" s="19">
        <v>7.4568119859576995E-2</v>
      </c>
      <c r="AW11" s="19"/>
      <c r="AX11" s="19">
        <v>9.2586004232512301E-2</v>
      </c>
      <c r="AY11" s="19">
        <v>5.9552292153753898E-2</v>
      </c>
      <c r="AZ11" s="19"/>
      <c r="BA11" s="19">
        <v>5.0329245058341403E-2</v>
      </c>
      <c r="BB11" s="19">
        <v>6.9313545015627004E-2</v>
      </c>
      <c r="BC11" s="19">
        <v>8.7481986251200503E-2</v>
      </c>
      <c r="BD11" s="19"/>
      <c r="BE11" s="19">
        <v>5.9013219427158599E-2</v>
      </c>
      <c r="BF11" s="19">
        <v>7.0122248787779895E-2</v>
      </c>
      <c r="BG11" s="19">
        <v>0.10214221744801701</v>
      </c>
    </row>
    <row r="12" spans="2:59" x14ac:dyDescent="0.3">
      <c r="B12" s="16"/>
    </row>
    <row r="13" spans="2:59" x14ac:dyDescent="0.3">
      <c r="B13" t="s">
        <v>87</v>
      </c>
    </row>
    <row r="14" spans="2:59" x14ac:dyDescent="0.3">
      <c r="B14" t="s">
        <v>88</v>
      </c>
    </row>
    <row r="16" spans="2:59" x14ac:dyDescent="0.3">
      <c r="B16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B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57.6" x14ac:dyDescent="0.3">
      <c r="B9" s="18" t="s">
        <v>343</v>
      </c>
      <c r="C9" s="17">
        <v>0.280752031162257</v>
      </c>
      <c r="D9" s="17">
        <v>0.27110830009473103</v>
      </c>
      <c r="E9" s="17">
        <v>0.29035776434148702</v>
      </c>
      <c r="F9" s="17"/>
      <c r="G9" s="17">
        <v>0.25287941272237402</v>
      </c>
      <c r="H9" s="17">
        <v>0.27946346692842799</v>
      </c>
      <c r="I9" s="17">
        <v>0.28364952227671397</v>
      </c>
      <c r="J9" s="17">
        <v>0.30875851521791398</v>
      </c>
      <c r="K9" s="17"/>
      <c r="L9" s="17">
        <v>0.34884704122628302</v>
      </c>
      <c r="M9" s="17">
        <v>0.33426087072836802</v>
      </c>
      <c r="N9" s="17">
        <v>0.204484074346926</v>
      </c>
      <c r="O9" s="17">
        <v>0.21948074090342901</v>
      </c>
      <c r="P9" s="17"/>
      <c r="Q9" s="17">
        <v>0.36474670179838198</v>
      </c>
      <c r="R9" s="17">
        <v>0.32399001450751502</v>
      </c>
      <c r="S9" s="17">
        <v>0.24896278229529201</v>
      </c>
      <c r="T9" s="17">
        <v>0.22013231561958799</v>
      </c>
      <c r="U9" s="17">
        <v>0.220749176909145</v>
      </c>
      <c r="V9" s="17">
        <v>0.22311180413614201</v>
      </c>
      <c r="W9" s="17">
        <v>0.26600307835685</v>
      </c>
      <c r="X9" s="17">
        <v>0.318731692258518</v>
      </c>
      <c r="Y9" s="17">
        <v>0.28285123840802101</v>
      </c>
      <c r="Z9" s="17"/>
      <c r="AA9" s="17">
        <v>0.398837116787148</v>
      </c>
      <c r="AB9" s="17">
        <v>0.29210798511481501</v>
      </c>
      <c r="AC9" s="17">
        <v>0.165570990388096</v>
      </c>
      <c r="AD9" s="17">
        <v>0.235936541519252</v>
      </c>
      <c r="AE9" s="17">
        <v>0.22220007657962601</v>
      </c>
      <c r="AF9" s="17">
        <v>0.23933123905152201</v>
      </c>
      <c r="AG9" s="17">
        <v>0.21871032921997799</v>
      </c>
      <c r="AH9" s="17">
        <v>0.30215143891248503</v>
      </c>
      <c r="AI9" s="17">
        <v>0.32388554066047098</v>
      </c>
      <c r="AJ9" s="17">
        <v>0.25919138784436202</v>
      </c>
      <c r="AK9" s="17">
        <v>0.246000411938923</v>
      </c>
      <c r="AL9" s="17">
        <v>0.29305625132316998</v>
      </c>
      <c r="AM9" s="17">
        <v>0.25713450299445201</v>
      </c>
      <c r="AN9" s="17">
        <v>0.39849140497734298</v>
      </c>
      <c r="AO9" s="17">
        <v>0.35429053417075301</v>
      </c>
      <c r="AP9" s="17">
        <v>0.45629406727780703</v>
      </c>
      <c r="AQ9" s="17"/>
      <c r="AR9" s="17">
        <v>0.26728798973363899</v>
      </c>
      <c r="AS9" s="17">
        <v>0.32960264102803999</v>
      </c>
      <c r="AT9" s="17"/>
      <c r="AU9" s="17">
        <v>0.27408353833605598</v>
      </c>
      <c r="AV9" s="17">
        <v>0.28425926611042202</v>
      </c>
      <c r="AW9" s="17"/>
      <c r="AX9" s="17">
        <v>0.239084191774289</v>
      </c>
      <c r="AY9" s="17">
        <v>0.29343933216030899</v>
      </c>
      <c r="AZ9" s="17"/>
      <c r="BA9" s="17">
        <v>0.30343288598812002</v>
      </c>
      <c r="BB9" s="17">
        <v>0.27808550452178799</v>
      </c>
      <c r="BC9" s="17">
        <v>0.246056290473844</v>
      </c>
      <c r="BD9" s="17"/>
      <c r="BE9" s="17">
        <v>0.26839439907110202</v>
      </c>
      <c r="BF9" s="17">
        <v>0.28139725668670801</v>
      </c>
      <c r="BG9" s="17">
        <v>0.36369221187055201</v>
      </c>
    </row>
    <row r="10" spans="2:59" ht="57.6" x14ac:dyDescent="0.3">
      <c r="B10" s="18" t="s">
        <v>344</v>
      </c>
      <c r="C10" s="17">
        <v>0.49192423821725501</v>
      </c>
      <c r="D10" s="17">
        <v>0.50825250386395504</v>
      </c>
      <c r="E10" s="17">
        <v>0.47573983118251201</v>
      </c>
      <c r="F10" s="17"/>
      <c r="G10" s="17">
        <v>0.50097831100353996</v>
      </c>
      <c r="H10" s="17">
        <v>0.52028676638442695</v>
      </c>
      <c r="I10" s="17">
        <v>0.49208808161575301</v>
      </c>
      <c r="J10" s="17">
        <v>0.44852427171290898</v>
      </c>
      <c r="K10" s="17"/>
      <c r="L10" s="17">
        <v>0.45828312676765998</v>
      </c>
      <c r="M10" s="17">
        <v>0.48803431560600702</v>
      </c>
      <c r="N10" s="17">
        <v>0.530342793901312</v>
      </c>
      <c r="O10" s="17">
        <v>0.49740261550485898</v>
      </c>
      <c r="P10" s="17"/>
      <c r="Q10" s="17">
        <v>0.40866920169895898</v>
      </c>
      <c r="R10" s="17">
        <v>0.48215178925457097</v>
      </c>
      <c r="S10" s="17">
        <v>0.50208480839113301</v>
      </c>
      <c r="T10" s="17">
        <v>0.54720278201182704</v>
      </c>
      <c r="U10" s="17">
        <v>0.56114159834986299</v>
      </c>
      <c r="V10" s="17">
        <v>0.51384766626204104</v>
      </c>
      <c r="W10" s="17">
        <v>0.49984114179645001</v>
      </c>
      <c r="X10" s="17">
        <v>0.50381285327094305</v>
      </c>
      <c r="Y10" s="17">
        <v>0.47605636832459097</v>
      </c>
      <c r="Z10" s="17"/>
      <c r="AA10" s="17">
        <v>0.40574980526507898</v>
      </c>
      <c r="AB10" s="17">
        <v>0.49050350171379897</v>
      </c>
      <c r="AC10" s="17">
        <v>0.61538356707977304</v>
      </c>
      <c r="AD10" s="17">
        <v>0.45460526088662601</v>
      </c>
      <c r="AE10" s="17">
        <v>0.52083746280542598</v>
      </c>
      <c r="AF10" s="17">
        <v>0.48913417170579598</v>
      </c>
      <c r="AG10" s="17">
        <v>0.52296818141865398</v>
      </c>
      <c r="AH10" s="17">
        <v>0.49672169612865502</v>
      </c>
      <c r="AI10" s="17">
        <v>0.46815511828346201</v>
      </c>
      <c r="AJ10" s="17">
        <v>0.51011022238779402</v>
      </c>
      <c r="AK10" s="17">
        <v>0.527243215077151</v>
      </c>
      <c r="AL10" s="17">
        <v>0.52747301237759103</v>
      </c>
      <c r="AM10" s="17">
        <v>0.55097878332530603</v>
      </c>
      <c r="AN10" s="17">
        <v>0.38229562718382798</v>
      </c>
      <c r="AO10" s="17">
        <v>0.45328978644738899</v>
      </c>
      <c r="AP10" s="17">
        <v>0.40172087986193</v>
      </c>
      <c r="AQ10" s="17"/>
      <c r="AR10" s="17">
        <v>0.501190743995795</v>
      </c>
      <c r="AS10" s="17">
        <v>0.45830324403015299</v>
      </c>
      <c r="AT10" s="17"/>
      <c r="AU10" s="17">
        <v>0.47819576247926399</v>
      </c>
      <c r="AV10" s="17">
        <v>0.49870942606271301</v>
      </c>
      <c r="AW10" s="17"/>
      <c r="AX10" s="17">
        <v>0.51289102465460001</v>
      </c>
      <c r="AY10" s="17">
        <v>0.48743255982931899</v>
      </c>
      <c r="AZ10" s="17"/>
      <c r="BA10" s="17">
        <v>0.499264863311843</v>
      </c>
      <c r="BB10" s="17">
        <v>0.48275824401878398</v>
      </c>
      <c r="BC10" s="17">
        <v>0.494245939964159</v>
      </c>
      <c r="BD10" s="17"/>
      <c r="BE10" s="17">
        <v>0.51228265345629198</v>
      </c>
      <c r="BF10" s="17">
        <v>0.48766432929866099</v>
      </c>
      <c r="BG10" s="17">
        <v>0.36424685619029601</v>
      </c>
    </row>
    <row r="11" spans="2:59" ht="57.6" x14ac:dyDescent="0.3">
      <c r="B11" s="18" t="s">
        <v>345</v>
      </c>
      <c r="C11" s="17">
        <v>0.10958161357174</v>
      </c>
      <c r="D11" s="17">
        <v>9.1559239837054301E-2</v>
      </c>
      <c r="E11" s="17">
        <v>0.12699829564292001</v>
      </c>
      <c r="F11" s="17"/>
      <c r="G11" s="17">
        <v>9.6980280620276998E-2</v>
      </c>
      <c r="H11" s="17">
        <v>0.102228706898066</v>
      </c>
      <c r="I11" s="17">
        <v>0.121601156087455</v>
      </c>
      <c r="J11" s="17">
        <v>0.11782129115116401</v>
      </c>
      <c r="K11" s="17"/>
      <c r="L11" s="17">
        <v>0.120879495206226</v>
      </c>
      <c r="M11" s="17">
        <v>8.6173338865735805E-2</v>
      </c>
      <c r="N11" s="17">
        <v>9.1319775118203494E-2</v>
      </c>
      <c r="O11" s="17">
        <v>0.13798986738085001</v>
      </c>
      <c r="P11" s="17"/>
      <c r="Q11" s="17">
        <v>0.11784500805130101</v>
      </c>
      <c r="R11" s="17">
        <v>6.3893109259211295E-2</v>
      </c>
      <c r="S11" s="17">
        <v>0.124389796449158</v>
      </c>
      <c r="T11" s="17">
        <v>0.113478012885635</v>
      </c>
      <c r="U11" s="17">
        <v>0.11528516815118101</v>
      </c>
      <c r="V11" s="17">
        <v>0.114558455190053</v>
      </c>
      <c r="W11" s="17">
        <v>0.123061876503575</v>
      </c>
      <c r="X11" s="17">
        <v>8.6798493169537805E-2</v>
      </c>
      <c r="Y11" s="17">
        <v>0.13160470955485601</v>
      </c>
      <c r="Z11" s="17"/>
      <c r="AA11" s="17">
        <v>0</v>
      </c>
      <c r="AB11" s="17">
        <v>5.2919459359984003E-2</v>
      </c>
      <c r="AC11" s="17">
        <v>8.4131275719744603E-2</v>
      </c>
      <c r="AD11" s="17">
        <v>0.190508039469996</v>
      </c>
      <c r="AE11" s="17">
        <v>0.11877116566220999</v>
      </c>
      <c r="AF11" s="17">
        <v>0.13754886561479299</v>
      </c>
      <c r="AG11" s="17">
        <v>0.12095446966654499</v>
      </c>
      <c r="AH11" s="17">
        <v>4.9012446312287301E-2</v>
      </c>
      <c r="AI11" s="17">
        <v>0.119386660014402</v>
      </c>
      <c r="AJ11" s="17">
        <v>9.73311269605657E-2</v>
      </c>
      <c r="AK11" s="17">
        <v>0.10065767054773</v>
      </c>
      <c r="AL11" s="17">
        <v>0.125211020109884</v>
      </c>
      <c r="AM11" s="17">
        <v>6.45379431590654E-2</v>
      </c>
      <c r="AN11" s="17">
        <v>0.123061977185628</v>
      </c>
      <c r="AO11" s="17">
        <v>8.8638900187022598E-2</v>
      </c>
      <c r="AP11" s="17">
        <v>0.116194990135068</v>
      </c>
      <c r="AQ11" s="17"/>
      <c r="AR11" s="17">
        <v>0.10429492408607299</v>
      </c>
      <c r="AS11" s="17">
        <v>0.12876292751191401</v>
      </c>
      <c r="AT11" s="17"/>
      <c r="AU11" s="17">
        <v>0.13686710491823401</v>
      </c>
      <c r="AV11" s="17">
        <v>9.8301052292736196E-2</v>
      </c>
      <c r="AW11" s="17"/>
      <c r="AX11" s="17">
        <v>0.13813540203567901</v>
      </c>
      <c r="AY11" s="17">
        <v>9.9840355612868095E-2</v>
      </c>
      <c r="AZ11" s="17"/>
      <c r="BA11" s="17">
        <v>0.10786879343522</v>
      </c>
      <c r="BB11" s="17">
        <v>0.10902090640278</v>
      </c>
      <c r="BC11" s="17">
        <v>0.113445533357</v>
      </c>
      <c r="BD11" s="17"/>
      <c r="BE11" s="17">
        <v>0.116112166922454</v>
      </c>
      <c r="BF11" s="17">
        <v>8.4099906057998594E-2</v>
      </c>
      <c r="BG11" s="17">
        <v>0.136222459784033</v>
      </c>
    </row>
    <row r="12" spans="2:59" x14ac:dyDescent="0.3">
      <c r="B12" s="18" t="s">
        <v>83</v>
      </c>
      <c r="C12" s="19">
        <v>0.117742117048749</v>
      </c>
      <c r="D12" s="19">
        <v>0.12907995620425999</v>
      </c>
      <c r="E12" s="19">
        <v>0.10690410883308001</v>
      </c>
      <c r="F12" s="19"/>
      <c r="G12" s="19">
        <v>0.149161995653809</v>
      </c>
      <c r="H12" s="19">
        <v>9.8021059789079004E-2</v>
      </c>
      <c r="I12" s="19">
        <v>0.102661240020078</v>
      </c>
      <c r="J12" s="19">
        <v>0.12489592191801201</v>
      </c>
      <c r="K12" s="19"/>
      <c r="L12" s="19">
        <v>7.1990336799830995E-2</v>
      </c>
      <c r="M12" s="19">
        <v>9.1531474799889198E-2</v>
      </c>
      <c r="N12" s="19">
        <v>0.173853356633559</v>
      </c>
      <c r="O12" s="19">
        <v>0.14512677621086201</v>
      </c>
      <c r="P12" s="19"/>
      <c r="Q12" s="19">
        <v>0.108739088451358</v>
      </c>
      <c r="R12" s="19">
        <v>0.12996508697870399</v>
      </c>
      <c r="S12" s="19">
        <v>0.124562612864417</v>
      </c>
      <c r="T12" s="19">
        <v>0.11918688948295</v>
      </c>
      <c r="U12" s="19">
        <v>0.102824056589811</v>
      </c>
      <c r="V12" s="19">
        <v>0.148482074411764</v>
      </c>
      <c r="W12" s="19">
        <v>0.11109390334312499</v>
      </c>
      <c r="X12" s="19">
        <v>9.0656961301000594E-2</v>
      </c>
      <c r="Y12" s="19">
        <v>0.10948768371253199</v>
      </c>
      <c r="Z12" s="19"/>
      <c r="AA12" s="19">
        <v>0.19541307794777199</v>
      </c>
      <c r="AB12" s="19">
        <v>0.164469053811403</v>
      </c>
      <c r="AC12" s="19">
        <v>0.13491416681238699</v>
      </c>
      <c r="AD12" s="19">
        <v>0.118950158124126</v>
      </c>
      <c r="AE12" s="19">
        <v>0.13819129495273899</v>
      </c>
      <c r="AF12" s="19">
        <v>0.13398572362788899</v>
      </c>
      <c r="AG12" s="19">
        <v>0.13736701969482301</v>
      </c>
      <c r="AH12" s="19">
        <v>0.15211441864657299</v>
      </c>
      <c r="AI12" s="19">
        <v>8.85726810416647E-2</v>
      </c>
      <c r="AJ12" s="19">
        <v>0.13336726280727801</v>
      </c>
      <c r="AK12" s="19">
        <v>0.126098702436196</v>
      </c>
      <c r="AL12" s="19">
        <v>5.4259716189355101E-2</v>
      </c>
      <c r="AM12" s="19">
        <v>0.12734877052117699</v>
      </c>
      <c r="AN12" s="19">
        <v>9.6150990653201499E-2</v>
      </c>
      <c r="AO12" s="19">
        <v>0.103780779194835</v>
      </c>
      <c r="AP12" s="19">
        <v>2.57900627251949E-2</v>
      </c>
      <c r="AQ12" s="19"/>
      <c r="AR12" s="19">
        <v>0.127226342184493</v>
      </c>
      <c r="AS12" s="19">
        <v>8.3331187429893094E-2</v>
      </c>
      <c r="AT12" s="19"/>
      <c r="AU12" s="19">
        <v>0.110853594266445</v>
      </c>
      <c r="AV12" s="19">
        <v>0.118730255534129</v>
      </c>
      <c r="AW12" s="19"/>
      <c r="AX12" s="19">
        <v>0.109889381535431</v>
      </c>
      <c r="AY12" s="19">
        <v>0.119287752397503</v>
      </c>
      <c r="AZ12" s="19"/>
      <c r="BA12" s="19">
        <v>8.9433457264817301E-2</v>
      </c>
      <c r="BB12" s="19">
        <v>0.13013534505664801</v>
      </c>
      <c r="BC12" s="19">
        <v>0.146252236204997</v>
      </c>
      <c r="BD12" s="19"/>
      <c r="BE12" s="19">
        <v>0.103210780550151</v>
      </c>
      <c r="BF12" s="19">
        <v>0.146838507956633</v>
      </c>
      <c r="BG12" s="19">
        <v>0.13583847215511999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BG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350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28.8" x14ac:dyDescent="0.3">
      <c r="B9" s="18" t="s">
        <v>346</v>
      </c>
      <c r="C9" s="17">
        <v>0.69820497911205703</v>
      </c>
      <c r="D9" s="17">
        <v>0.67129113281639796</v>
      </c>
      <c r="E9" s="17">
        <v>0.72488638336667099</v>
      </c>
      <c r="F9" s="17"/>
      <c r="G9" s="17">
        <v>0.69874198189346204</v>
      </c>
      <c r="H9" s="17">
        <v>0.70504439196961199</v>
      </c>
      <c r="I9" s="17">
        <v>0.70141237598421702</v>
      </c>
      <c r="J9" s="17">
        <v>0.68470286535739799</v>
      </c>
      <c r="K9" s="17"/>
      <c r="L9" s="17">
        <v>0.77166134663364006</v>
      </c>
      <c r="M9" s="17">
        <v>0.72867059726245098</v>
      </c>
      <c r="N9" s="17">
        <v>0.61840428171749096</v>
      </c>
      <c r="O9" s="17">
        <v>0.65701672694912205</v>
      </c>
      <c r="P9" s="17"/>
      <c r="Q9" s="17">
        <v>0.70461382993908594</v>
      </c>
      <c r="R9" s="17">
        <v>0.73956881042252898</v>
      </c>
      <c r="S9" s="17">
        <v>0.69671278702252903</v>
      </c>
      <c r="T9" s="17">
        <v>0.66840756232149601</v>
      </c>
      <c r="U9" s="17">
        <v>0.73824078948170002</v>
      </c>
      <c r="V9" s="17">
        <v>0.66897558432719795</v>
      </c>
      <c r="W9" s="17">
        <v>0.64356349641251498</v>
      </c>
      <c r="X9" s="17">
        <v>0.700584478822176</v>
      </c>
      <c r="Y9" s="17">
        <v>0.70167788714267398</v>
      </c>
      <c r="Z9" s="17"/>
      <c r="AA9" s="17">
        <v>0.51518960439638395</v>
      </c>
      <c r="AB9" s="17">
        <v>0.69041365766285101</v>
      </c>
      <c r="AC9" s="17">
        <v>0.63361373732822102</v>
      </c>
      <c r="AD9" s="17">
        <v>0.54199239413828104</v>
      </c>
      <c r="AE9" s="17">
        <v>0.75648706407921995</v>
      </c>
      <c r="AF9" s="17">
        <v>0.69326111507063104</v>
      </c>
      <c r="AG9" s="17">
        <v>0.67433054165653195</v>
      </c>
      <c r="AH9" s="17">
        <v>0.70068924411773703</v>
      </c>
      <c r="AI9" s="17">
        <v>0.64963481934184097</v>
      </c>
      <c r="AJ9" s="17">
        <v>0.676517938936677</v>
      </c>
      <c r="AK9" s="17">
        <v>0.66648996840547503</v>
      </c>
      <c r="AL9" s="17">
        <v>0.78135759457752496</v>
      </c>
      <c r="AM9" s="17">
        <v>0.68811764362854</v>
      </c>
      <c r="AN9" s="17">
        <v>0.68762808409668696</v>
      </c>
      <c r="AO9" s="17">
        <v>0.85119462535410795</v>
      </c>
      <c r="AP9" s="17">
        <v>0.78032263308263194</v>
      </c>
      <c r="AQ9" s="17"/>
      <c r="AR9" s="17">
        <v>0.69421306179620801</v>
      </c>
      <c r="AS9" s="17">
        <v>0.71268856462735997</v>
      </c>
      <c r="AT9" s="17"/>
      <c r="AU9" s="17">
        <v>0.68393176893252094</v>
      </c>
      <c r="AV9" s="17">
        <v>0.70835832844031998</v>
      </c>
      <c r="AW9" s="17"/>
      <c r="AX9" s="17">
        <v>0.63701001692742798</v>
      </c>
      <c r="AY9" s="17">
        <v>0.71169251737834105</v>
      </c>
      <c r="AZ9" s="17"/>
      <c r="BA9" s="17">
        <v>0.70785928751953298</v>
      </c>
      <c r="BB9" s="17">
        <v>0.69686983275422798</v>
      </c>
      <c r="BC9" s="17">
        <v>0.68376302699906999</v>
      </c>
      <c r="BD9" s="17"/>
      <c r="BE9" s="17">
        <v>0.70450844225753895</v>
      </c>
      <c r="BF9" s="17">
        <v>0.67630155870619901</v>
      </c>
      <c r="BG9" s="17">
        <v>0.71637295943928203</v>
      </c>
    </row>
    <row r="10" spans="2:59" ht="28.8" x14ac:dyDescent="0.3">
      <c r="B10" s="18" t="s">
        <v>347</v>
      </c>
      <c r="C10" s="17">
        <v>0.61628894062053896</v>
      </c>
      <c r="D10" s="17">
        <v>0.62699199011469298</v>
      </c>
      <c r="E10" s="17">
        <v>0.60707961888801898</v>
      </c>
      <c r="F10" s="17"/>
      <c r="G10" s="17">
        <v>0.60650452901291496</v>
      </c>
      <c r="H10" s="17">
        <v>0.61586971288844805</v>
      </c>
      <c r="I10" s="17">
        <v>0.65781184449691699</v>
      </c>
      <c r="J10" s="17">
        <v>0.58113061114870102</v>
      </c>
      <c r="K10" s="17"/>
      <c r="L10" s="17">
        <v>0.675990193552793</v>
      </c>
      <c r="M10" s="17">
        <v>0.64755859705500396</v>
      </c>
      <c r="N10" s="17">
        <v>0.57285407397029997</v>
      </c>
      <c r="O10" s="17">
        <v>0.55692834711404404</v>
      </c>
      <c r="P10" s="17"/>
      <c r="Q10" s="17">
        <v>0.65636823727633997</v>
      </c>
      <c r="R10" s="17">
        <v>0.63139164154528904</v>
      </c>
      <c r="S10" s="17">
        <v>0.56524671986764996</v>
      </c>
      <c r="T10" s="17">
        <v>0.624555656597089</v>
      </c>
      <c r="U10" s="17">
        <v>0.63533169140571299</v>
      </c>
      <c r="V10" s="17">
        <v>0.64136211512038099</v>
      </c>
      <c r="W10" s="17">
        <v>0.56663601296319599</v>
      </c>
      <c r="X10" s="17">
        <v>0.67861779303358305</v>
      </c>
      <c r="Y10" s="17">
        <v>0.56254937056329701</v>
      </c>
      <c r="Z10" s="17"/>
      <c r="AA10" s="17">
        <v>0.55517532272117998</v>
      </c>
      <c r="AB10" s="17">
        <v>0.64942954672515296</v>
      </c>
      <c r="AC10" s="17">
        <v>0.544895277476378</v>
      </c>
      <c r="AD10" s="17">
        <v>0.51646081013287204</v>
      </c>
      <c r="AE10" s="17">
        <v>0.67140963747409299</v>
      </c>
      <c r="AF10" s="17">
        <v>0.61969652202608205</v>
      </c>
      <c r="AG10" s="17">
        <v>0.51631363558376897</v>
      </c>
      <c r="AH10" s="17">
        <v>0.53871639071150601</v>
      </c>
      <c r="AI10" s="17">
        <v>0.587698387104859</v>
      </c>
      <c r="AJ10" s="17">
        <v>0.58321005677561599</v>
      </c>
      <c r="AK10" s="17">
        <v>0.62322419666074602</v>
      </c>
      <c r="AL10" s="17">
        <v>0.68853502886054596</v>
      </c>
      <c r="AM10" s="17">
        <v>0.63511515998546597</v>
      </c>
      <c r="AN10" s="17">
        <v>0.71514487255966697</v>
      </c>
      <c r="AO10" s="17">
        <v>0.67771830101674402</v>
      </c>
      <c r="AP10" s="17">
        <v>0.742546693930213</v>
      </c>
      <c r="AQ10" s="17"/>
      <c r="AR10" s="17">
        <v>0.60293654732996904</v>
      </c>
      <c r="AS10" s="17">
        <v>0.66473446560427096</v>
      </c>
      <c r="AT10" s="17"/>
      <c r="AU10" s="17">
        <v>0.61972945211712904</v>
      </c>
      <c r="AV10" s="17">
        <v>0.61833077008636195</v>
      </c>
      <c r="AW10" s="17"/>
      <c r="AX10" s="17">
        <v>0.56817675441867399</v>
      </c>
      <c r="AY10" s="17">
        <v>0.62894112890283405</v>
      </c>
      <c r="AZ10" s="17"/>
      <c r="BA10" s="17">
        <v>0.63543059195576101</v>
      </c>
      <c r="BB10" s="17">
        <v>0.60147725377198902</v>
      </c>
      <c r="BC10" s="17">
        <v>0.60750792704624601</v>
      </c>
      <c r="BD10" s="17"/>
      <c r="BE10" s="17">
        <v>0.64004178340163997</v>
      </c>
      <c r="BF10" s="17">
        <v>0.58335397759792595</v>
      </c>
      <c r="BG10" s="17">
        <v>0.54571122854248599</v>
      </c>
    </row>
    <row r="11" spans="2:59" ht="43.2" x14ac:dyDescent="0.3">
      <c r="B11" s="18" t="s">
        <v>348</v>
      </c>
      <c r="C11" s="17">
        <v>0.48635370687436602</v>
      </c>
      <c r="D11" s="17">
        <v>0.48109603066607898</v>
      </c>
      <c r="E11" s="17">
        <v>0.49140916964193598</v>
      </c>
      <c r="F11" s="17"/>
      <c r="G11" s="17">
        <v>0.47055080846504899</v>
      </c>
      <c r="H11" s="17">
        <v>0.48931468306085901</v>
      </c>
      <c r="I11" s="17">
        <v>0.49602485044479799</v>
      </c>
      <c r="J11" s="17">
        <v>0.48721495432263301</v>
      </c>
      <c r="K11" s="17"/>
      <c r="L11" s="17">
        <v>0.55749942049435997</v>
      </c>
      <c r="M11" s="17">
        <v>0.49634713511175099</v>
      </c>
      <c r="N11" s="17">
        <v>0.46871630567890499</v>
      </c>
      <c r="O11" s="17">
        <v>0.41377906954736099</v>
      </c>
      <c r="P11" s="17"/>
      <c r="Q11" s="17">
        <v>0.51084858352726403</v>
      </c>
      <c r="R11" s="17">
        <v>0.46411218304132701</v>
      </c>
      <c r="S11" s="17">
        <v>0.39975396468615199</v>
      </c>
      <c r="T11" s="17">
        <v>0.462566427252806</v>
      </c>
      <c r="U11" s="17">
        <v>0.57968659020614799</v>
      </c>
      <c r="V11" s="17">
        <v>0.51682232496638902</v>
      </c>
      <c r="W11" s="17">
        <v>0.41777338862312002</v>
      </c>
      <c r="X11" s="17">
        <v>0.46661366251958403</v>
      </c>
      <c r="Y11" s="17">
        <v>0.54271446087647102</v>
      </c>
      <c r="Z11" s="17"/>
      <c r="AA11" s="17">
        <v>0.317667533204953</v>
      </c>
      <c r="AB11" s="17">
        <v>0.28895638518065803</v>
      </c>
      <c r="AC11" s="17">
        <v>0.42135196336885</v>
      </c>
      <c r="AD11" s="17">
        <v>0.40281671207296399</v>
      </c>
      <c r="AE11" s="17">
        <v>0.47706074430094503</v>
      </c>
      <c r="AF11" s="17">
        <v>0.43990419905282502</v>
      </c>
      <c r="AG11" s="17">
        <v>0.46983663113017998</v>
      </c>
      <c r="AH11" s="17">
        <v>0.45748980410805501</v>
      </c>
      <c r="AI11" s="17">
        <v>0.49771391133255199</v>
      </c>
      <c r="AJ11" s="17">
        <v>0.47715710545088202</v>
      </c>
      <c r="AK11" s="17">
        <v>0.513638196132578</v>
      </c>
      <c r="AL11" s="17">
        <v>0.576427653133045</v>
      </c>
      <c r="AM11" s="17">
        <v>0.50270429144027695</v>
      </c>
      <c r="AN11" s="17">
        <v>0.51986934891495395</v>
      </c>
      <c r="AO11" s="17">
        <v>0.58496275892993899</v>
      </c>
      <c r="AP11" s="17">
        <v>0.53155879550178697</v>
      </c>
      <c r="AQ11" s="17"/>
      <c r="AR11" s="17">
        <v>0.48301614004390597</v>
      </c>
      <c r="AS11" s="17">
        <v>0.49846315974556799</v>
      </c>
      <c r="AT11" s="17"/>
      <c r="AU11" s="17">
        <v>0.47497717711141801</v>
      </c>
      <c r="AV11" s="17">
        <v>0.49143812749041099</v>
      </c>
      <c r="AW11" s="17"/>
      <c r="AX11" s="17">
        <v>0.43262066961220302</v>
      </c>
      <c r="AY11" s="17">
        <v>0.49708547542452702</v>
      </c>
      <c r="AZ11" s="17"/>
      <c r="BA11" s="17">
        <v>0.50732145328816103</v>
      </c>
      <c r="BB11" s="17">
        <v>0.48796178139206398</v>
      </c>
      <c r="BC11" s="17">
        <v>0.447630886109535</v>
      </c>
      <c r="BD11" s="17"/>
      <c r="BE11" s="17">
        <v>0.484157378937704</v>
      </c>
      <c r="BF11" s="17">
        <v>0.50429993600138701</v>
      </c>
      <c r="BG11" s="17">
        <v>0.45111129411107798</v>
      </c>
    </row>
    <row r="12" spans="2:59" x14ac:dyDescent="0.3">
      <c r="B12" s="18" t="s">
        <v>83</v>
      </c>
      <c r="C12" s="17">
        <v>5.1722670605615299E-2</v>
      </c>
      <c r="D12" s="17">
        <v>5.4785535737912297E-2</v>
      </c>
      <c r="E12" s="17">
        <v>4.7831247351926003E-2</v>
      </c>
      <c r="F12" s="17"/>
      <c r="G12" s="17">
        <v>8.1293957915649098E-2</v>
      </c>
      <c r="H12" s="17">
        <v>3.1028229316507502E-2</v>
      </c>
      <c r="I12" s="17">
        <v>3.5907222778661402E-2</v>
      </c>
      <c r="J12" s="17">
        <v>6.2113834661448299E-2</v>
      </c>
      <c r="K12" s="17"/>
      <c r="L12" s="17">
        <v>2.1437890613040099E-2</v>
      </c>
      <c r="M12" s="17">
        <v>3.6678303495782903E-2</v>
      </c>
      <c r="N12" s="17">
        <v>5.9344800726190798E-2</v>
      </c>
      <c r="O12" s="17">
        <v>9.3381687332722105E-2</v>
      </c>
      <c r="P12" s="17"/>
      <c r="Q12" s="17">
        <v>2.40749896904521E-2</v>
      </c>
      <c r="R12" s="17">
        <v>5.285302789732E-2</v>
      </c>
      <c r="S12" s="17">
        <v>8.5191307026979704E-2</v>
      </c>
      <c r="T12" s="17">
        <v>4.6237896813979502E-2</v>
      </c>
      <c r="U12" s="17">
        <v>4.9318253458975503E-2</v>
      </c>
      <c r="V12" s="17">
        <v>5.9365743084707698E-2</v>
      </c>
      <c r="W12" s="17">
        <v>4.5852900113627602E-2</v>
      </c>
      <c r="X12" s="17">
        <v>4.8492500580064102E-2</v>
      </c>
      <c r="Y12" s="17">
        <v>6.4689856100491105E-2</v>
      </c>
      <c r="Z12" s="17"/>
      <c r="AA12" s="17">
        <v>0.35325232016294</v>
      </c>
      <c r="AB12" s="17">
        <v>4.2146178676139803E-2</v>
      </c>
      <c r="AC12" s="17">
        <v>0.11449919705710999</v>
      </c>
      <c r="AD12" s="17">
        <v>0.13702437957857799</v>
      </c>
      <c r="AE12" s="17">
        <v>6.8479207860568797E-2</v>
      </c>
      <c r="AF12" s="17">
        <v>3.6310648923930697E-2</v>
      </c>
      <c r="AG12" s="17">
        <v>6.0484044792183701E-2</v>
      </c>
      <c r="AH12" s="17">
        <v>2.7116386597364601E-2</v>
      </c>
      <c r="AI12" s="17">
        <v>4.97595202553507E-2</v>
      </c>
      <c r="AJ12" s="17">
        <v>5.5789578218799998E-2</v>
      </c>
      <c r="AK12" s="17">
        <v>3.4440118403662803E-2</v>
      </c>
      <c r="AL12" s="17">
        <v>1.0827218703638701E-2</v>
      </c>
      <c r="AM12" s="17">
        <v>4.8667357700627599E-2</v>
      </c>
      <c r="AN12" s="17">
        <v>3.8238352631972998E-2</v>
      </c>
      <c r="AO12" s="17">
        <v>2.7717036037845501E-3</v>
      </c>
      <c r="AP12" s="17">
        <v>2.2691536474881299E-2</v>
      </c>
      <c r="AQ12" s="17"/>
      <c r="AR12" s="17">
        <v>5.5274100694132501E-2</v>
      </c>
      <c r="AS12" s="17">
        <v>3.8837273108916603E-2</v>
      </c>
      <c r="AT12" s="17"/>
      <c r="AU12" s="17">
        <v>4.7460942547869901E-2</v>
      </c>
      <c r="AV12" s="17">
        <v>5.2153187762006302E-2</v>
      </c>
      <c r="AW12" s="17"/>
      <c r="AX12" s="17">
        <v>5.5382535272532202E-2</v>
      </c>
      <c r="AY12" s="17">
        <v>5.0139783433788797E-2</v>
      </c>
      <c r="AZ12" s="17"/>
      <c r="BA12" s="17">
        <v>3.09383694052906E-2</v>
      </c>
      <c r="BB12" s="17">
        <v>5.1577404437576399E-2</v>
      </c>
      <c r="BC12" s="17">
        <v>8.7742283832447907E-2</v>
      </c>
      <c r="BD12" s="17"/>
      <c r="BE12" s="17">
        <v>3.5699820660083301E-2</v>
      </c>
      <c r="BF12" s="17">
        <v>6.68839474246129E-2</v>
      </c>
      <c r="BG12" s="17">
        <v>0.119109195262042</v>
      </c>
    </row>
    <row r="13" spans="2:59" ht="28.8" x14ac:dyDescent="0.3">
      <c r="B13" s="18" t="s">
        <v>349</v>
      </c>
      <c r="C13" s="19">
        <v>3.0938149024020999E-2</v>
      </c>
      <c r="D13" s="19">
        <v>4.0901852041122698E-2</v>
      </c>
      <c r="E13" s="19">
        <v>2.1123749359093801E-2</v>
      </c>
      <c r="F13" s="19"/>
      <c r="G13" s="19">
        <v>3.21114912004202E-2</v>
      </c>
      <c r="H13" s="19">
        <v>3.5610376979598998E-2</v>
      </c>
      <c r="I13" s="19">
        <v>1.99170257465539E-2</v>
      </c>
      <c r="J13" s="19">
        <v>3.6890435807273997E-2</v>
      </c>
      <c r="K13" s="19"/>
      <c r="L13" s="19">
        <v>2.0529928203760799E-2</v>
      </c>
      <c r="M13" s="19">
        <v>2.81414988877992E-2</v>
      </c>
      <c r="N13" s="19">
        <v>4.1884614677968099E-2</v>
      </c>
      <c r="O13" s="19">
        <v>3.5490120432234297E-2</v>
      </c>
      <c r="P13" s="19"/>
      <c r="Q13" s="19">
        <v>4.8859673861203198E-2</v>
      </c>
      <c r="R13" s="19">
        <v>2.3184968237718501E-2</v>
      </c>
      <c r="S13" s="19">
        <v>1.13872146303985E-2</v>
      </c>
      <c r="T13" s="19">
        <v>3.1321451489316997E-2</v>
      </c>
      <c r="U13" s="19">
        <v>2.3529683588971399E-2</v>
      </c>
      <c r="V13" s="19">
        <v>2.3440274977462702E-2</v>
      </c>
      <c r="W13" s="19">
        <v>4.00685554928428E-2</v>
      </c>
      <c r="X13" s="19">
        <v>2.5764697378325201E-2</v>
      </c>
      <c r="Y13" s="19">
        <v>3.9071453849137301E-2</v>
      </c>
      <c r="Z13" s="19"/>
      <c r="AA13" s="19">
        <v>0</v>
      </c>
      <c r="AB13" s="19">
        <v>7.9961034753261301E-2</v>
      </c>
      <c r="AC13" s="19">
        <v>3.59525543300169E-2</v>
      </c>
      <c r="AD13" s="19">
        <v>3.5471271094956097E-2</v>
      </c>
      <c r="AE13" s="19">
        <v>3.0004928050982399E-2</v>
      </c>
      <c r="AF13" s="19">
        <v>1.95998516386354E-2</v>
      </c>
      <c r="AG13" s="19">
        <v>3.3782261080775901E-2</v>
      </c>
      <c r="AH13" s="19">
        <v>5.9468547058085103E-2</v>
      </c>
      <c r="AI13" s="19">
        <v>1.4482920192758699E-2</v>
      </c>
      <c r="AJ13" s="19">
        <v>2.2737387186482098E-2</v>
      </c>
      <c r="AK13" s="19">
        <v>3.9594212176627099E-2</v>
      </c>
      <c r="AL13" s="19">
        <v>1.6554322892235299E-2</v>
      </c>
      <c r="AM13" s="19">
        <v>3.0692116884852998E-2</v>
      </c>
      <c r="AN13" s="19">
        <v>1.50761559502176E-2</v>
      </c>
      <c r="AO13" s="19">
        <v>1.9017472930072499E-2</v>
      </c>
      <c r="AP13" s="19">
        <v>4.0869571589150298E-2</v>
      </c>
      <c r="AQ13" s="19"/>
      <c r="AR13" s="19">
        <v>3.4334102154187099E-2</v>
      </c>
      <c r="AS13" s="19">
        <v>1.8616857355115202E-2</v>
      </c>
      <c r="AT13" s="19"/>
      <c r="AU13" s="19">
        <v>4.2769152957759501E-2</v>
      </c>
      <c r="AV13" s="19">
        <v>2.5433887910935302E-2</v>
      </c>
      <c r="AW13" s="19"/>
      <c r="AX13" s="19">
        <v>2.8701283866132899E-2</v>
      </c>
      <c r="AY13" s="19">
        <v>3.0685996384472902E-2</v>
      </c>
      <c r="AZ13" s="19"/>
      <c r="BA13" s="19">
        <v>3.7938964639619099E-2</v>
      </c>
      <c r="BB13" s="19">
        <v>3.5260739630264902E-2</v>
      </c>
      <c r="BC13" s="19">
        <v>1.18307394288002E-2</v>
      </c>
      <c r="BD13" s="19"/>
      <c r="BE13" s="19">
        <v>3.33139813306828E-2</v>
      </c>
      <c r="BF13" s="19">
        <v>2.21263097435377E-2</v>
      </c>
      <c r="BG13" s="19">
        <v>3.9345020208719203E-2</v>
      </c>
    </row>
    <row r="14" spans="2:59" x14ac:dyDescent="0.3">
      <c r="B14" s="16"/>
    </row>
    <row r="15" spans="2:59" x14ac:dyDescent="0.3">
      <c r="B15" t="s">
        <v>87</v>
      </c>
    </row>
    <row r="16" spans="2:59" x14ac:dyDescent="0.3">
      <c r="B16" t="s">
        <v>88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BG17"/>
  <sheetViews>
    <sheetView showGridLines="0" topLeftCell="A10" workbookViewId="0">
      <pane xSplit="2" topLeftCell="C1" activePane="topRight" state="frozen"/>
      <selection pane="topRight" activeCell="B17" sqref="B17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0" width="10.77734375" customWidth="1"/>
    <col min="11" max="11" width="2.21875" customWidth="1"/>
    <col min="12" max="15" width="10.77734375" customWidth="1"/>
    <col min="16" max="16" width="2.21875" customWidth="1"/>
    <col min="17" max="25" width="10.77734375" customWidth="1"/>
    <col min="26" max="26" width="2.21875" customWidth="1"/>
    <col min="27" max="42" width="10.77734375" customWidth="1"/>
    <col min="43" max="43" width="2.21875" customWidth="1"/>
    <col min="44" max="45" width="10.77734375" customWidth="1"/>
    <col min="46" max="46" width="2.21875" customWidth="1"/>
    <col min="47" max="48" width="10.77734375" customWidth="1"/>
    <col min="49" max="49" width="2.21875" customWidth="1"/>
    <col min="50" max="51" width="10.77734375" customWidth="1"/>
    <col min="52" max="52" width="2.21875" customWidth="1"/>
    <col min="53" max="55" width="10.77734375" customWidth="1"/>
    <col min="56" max="56" width="2.21875" customWidth="1"/>
    <col min="57" max="59" width="10.77734375" customWidth="1"/>
    <col min="60" max="60" width="2.21875" customWidth="1"/>
  </cols>
  <sheetData>
    <row r="2" spans="2:59" ht="40.049999999999997" customHeight="1" x14ac:dyDescent="0.3">
      <c r="D2" s="30" t="s">
        <v>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5" spans="2:59" ht="30" customHeight="1" x14ac:dyDescent="0.3">
      <c r="B5" s="15"/>
      <c r="C5" s="15"/>
      <c r="D5" s="29" t="s">
        <v>61</v>
      </c>
      <c r="E5" s="29"/>
      <c r="F5" s="15"/>
      <c r="G5" s="29" t="s">
        <v>62</v>
      </c>
      <c r="H5" s="29"/>
      <c r="I5" s="29"/>
      <c r="J5" s="29"/>
      <c r="K5" s="15"/>
      <c r="L5" s="29" t="s">
        <v>63</v>
      </c>
      <c r="M5" s="29"/>
      <c r="N5" s="29"/>
      <c r="O5" s="29"/>
      <c r="P5" s="15"/>
      <c r="Q5" s="29" t="s">
        <v>64</v>
      </c>
      <c r="R5" s="29"/>
      <c r="S5" s="29"/>
      <c r="T5" s="29"/>
      <c r="U5" s="29"/>
      <c r="V5" s="29"/>
      <c r="W5" s="29"/>
      <c r="X5" s="29"/>
      <c r="Y5" s="29"/>
      <c r="Z5" s="15"/>
      <c r="AA5" s="29" t="s">
        <v>65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15"/>
      <c r="AR5" s="29" t="s">
        <v>66</v>
      </c>
      <c r="AS5" s="29"/>
      <c r="AT5" s="15"/>
      <c r="AU5" s="29" t="s">
        <v>67</v>
      </c>
      <c r="AV5" s="29"/>
      <c r="AW5" s="15"/>
      <c r="AX5" s="29" t="s">
        <v>68</v>
      </c>
      <c r="AY5" s="29"/>
      <c r="AZ5" s="15"/>
      <c r="BA5" s="29" t="s">
        <v>69</v>
      </c>
      <c r="BB5" s="29"/>
      <c r="BC5" s="29"/>
      <c r="BD5" s="15"/>
      <c r="BE5" s="29" t="s">
        <v>70</v>
      </c>
      <c r="BF5" s="29"/>
      <c r="BG5" s="29"/>
    </row>
    <row r="6" spans="2:59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L6" s="12" t="s">
        <v>22</v>
      </c>
      <c r="M6" s="12" t="s">
        <v>23</v>
      </c>
      <c r="N6" s="12" t="s">
        <v>24</v>
      </c>
      <c r="O6" s="12" t="s">
        <v>25</v>
      </c>
      <c r="Q6" s="12" t="s">
        <v>26</v>
      </c>
      <c r="R6" s="12" t="s">
        <v>27</v>
      </c>
      <c r="S6" s="12" t="s">
        <v>28</v>
      </c>
      <c r="T6" s="12" t="s">
        <v>29</v>
      </c>
      <c r="U6" s="12" t="s">
        <v>30</v>
      </c>
      <c r="V6" s="12" t="s">
        <v>31</v>
      </c>
      <c r="W6" s="12" t="s">
        <v>32</v>
      </c>
      <c r="X6" s="12" t="s">
        <v>33</v>
      </c>
      <c r="Y6" s="12" t="s">
        <v>34</v>
      </c>
      <c r="AA6" s="12" t="s">
        <v>35</v>
      </c>
      <c r="AB6" s="12" t="s">
        <v>36</v>
      </c>
      <c r="AC6" s="12" t="s">
        <v>37</v>
      </c>
      <c r="AD6" s="12" t="s">
        <v>38</v>
      </c>
      <c r="AE6" s="12" t="s">
        <v>39</v>
      </c>
      <c r="AF6" s="12" t="s">
        <v>40</v>
      </c>
      <c r="AG6" s="12" t="s">
        <v>41</v>
      </c>
      <c r="AH6" s="12" t="s">
        <v>42</v>
      </c>
      <c r="AI6" s="12" t="s">
        <v>43</v>
      </c>
      <c r="AJ6" s="12" t="s">
        <v>44</v>
      </c>
      <c r="AK6" s="12" t="s">
        <v>45</v>
      </c>
      <c r="AL6" s="12" t="s">
        <v>46</v>
      </c>
      <c r="AM6" s="12" t="s">
        <v>47</v>
      </c>
      <c r="AN6" s="12" t="s">
        <v>48</v>
      </c>
      <c r="AO6" s="12" t="s">
        <v>49</v>
      </c>
      <c r="AP6" s="12" t="s">
        <v>50</v>
      </c>
      <c r="AR6" s="12" t="s">
        <v>51</v>
      </c>
      <c r="AS6" s="12" t="s">
        <v>52</v>
      </c>
      <c r="AU6" s="12" t="s">
        <v>53</v>
      </c>
      <c r="AV6" s="12" t="s">
        <v>54</v>
      </c>
      <c r="AX6" s="12" t="s">
        <v>53</v>
      </c>
      <c r="AY6" s="12" t="s">
        <v>54</v>
      </c>
      <c r="BA6" s="12" t="s">
        <v>55</v>
      </c>
      <c r="BB6" s="12" t="s">
        <v>56</v>
      </c>
      <c r="BC6" s="12" t="s">
        <v>57</v>
      </c>
      <c r="BE6" s="12" t="s">
        <v>58</v>
      </c>
      <c r="BF6" s="12" t="s">
        <v>59</v>
      </c>
      <c r="BG6" s="12" t="s">
        <v>60</v>
      </c>
    </row>
    <row r="7" spans="2:59" ht="30" customHeight="1" x14ac:dyDescent="0.3">
      <c r="B7" s="10" t="s">
        <v>16</v>
      </c>
      <c r="C7" s="10">
        <v>1999</v>
      </c>
      <c r="D7" s="10">
        <v>1015</v>
      </c>
      <c r="E7" s="10">
        <v>980</v>
      </c>
      <c r="F7" s="10"/>
      <c r="G7" s="10">
        <v>490</v>
      </c>
      <c r="H7" s="10">
        <v>567</v>
      </c>
      <c r="I7" s="10">
        <v>598</v>
      </c>
      <c r="J7" s="10">
        <v>341</v>
      </c>
      <c r="K7" s="10"/>
      <c r="L7" s="10">
        <v>748</v>
      </c>
      <c r="M7" s="10">
        <v>493</v>
      </c>
      <c r="N7" s="10">
        <v>380</v>
      </c>
      <c r="O7" s="10">
        <v>377</v>
      </c>
      <c r="P7" s="10"/>
      <c r="Q7" s="10">
        <v>350</v>
      </c>
      <c r="R7" s="10">
        <v>306</v>
      </c>
      <c r="S7" s="10">
        <v>167</v>
      </c>
      <c r="T7" s="10">
        <v>191</v>
      </c>
      <c r="U7" s="10">
        <v>172</v>
      </c>
      <c r="V7" s="10">
        <v>236</v>
      </c>
      <c r="W7" s="10">
        <v>184</v>
      </c>
      <c r="X7" s="10">
        <v>101</v>
      </c>
      <c r="Y7" s="10">
        <v>292</v>
      </c>
      <c r="Z7" s="10"/>
      <c r="AA7" s="10">
        <v>11</v>
      </c>
      <c r="AB7" s="10">
        <v>47</v>
      </c>
      <c r="AC7" s="10">
        <v>66</v>
      </c>
      <c r="AD7" s="10">
        <v>78</v>
      </c>
      <c r="AE7" s="10">
        <v>140</v>
      </c>
      <c r="AF7" s="10">
        <v>152</v>
      </c>
      <c r="AG7" s="10">
        <v>137</v>
      </c>
      <c r="AH7" s="10">
        <v>140</v>
      </c>
      <c r="AI7" s="10">
        <v>125</v>
      </c>
      <c r="AJ7" s="10">
        <v>117</v>
      </c>
      <c r="AK7" s="10">
        <v>214</v>
      </c>
      <c r="AL7" s="10">
        <v>153</v>
      </c>
      <c r="AM7" s="10">
        <v>131</v>
      </c>
      <c r="AN7" s="10">
        <v>81</v>
      </c>
      <c r="AO7" s="10">
        <v>92</v>
      </c>
      <c r="AP7" s="10">
        <v>252</v>
      </c>
      <c r="AQ7" s="10"/>
      <c r="AR7" s="10">
        <v>1543</v>
      </c>
      <c r="AS7" s="10">
        <v>456</v>
      </c>
      <c r="AT7" s="10"/>
      <c r="AU7" s="10">
        <v>643</v>
      </c>
      <c r="AV7" s="10">
        <v>1330</v>
      </c>
      <c r="AW7" s="10"/>
      <c r="AX7" s="10">
        <v>366</v>
      </c>
      <c r="AY7" s="10">
        <v>1610</v>
      </c>
      <c r="AZ7" s="10"/>
      <c r="BA7" s="10">
        <v>897</v>
      </c>
      <c r="BB7" s="10">
        <v>705</v>
      </c>
      <c r="BC7" s="10">
        <v>397</v>
      </c>
      <c r="BD7" s="10"/>
      <c r="BE7" s="10">
        <v>1336</v>
      </c>
      <c r="BF7" s="10">
        <v>492</v>
      </c>
      <c r="BG7" s="10">
        <v>171</v>
      </c>
    </row>
    <row r="8" spans="2:59" ht="30" customHeight="1" x14ac:dyDescent="0.3">
      <c r="B8" s="11" t="s">
        <v>17</v>
      </c>
      <c r="C8" s="11">
        <v>1999</v>
      </c>
      <c r="D8" s="11">
        <v>996</v>
      </c>
      <c r="E8" s="11">
        <v>999</v>
      </c>
      <c r="F8" s="11"/>
      <c r="G8" s="11">
        <v>478</v>
      </c>
      <c r="H8" s="11">
        <v>518</v>
      </c>
      <c r="I8" s="11">
        <v>520</v>
      </c>
      <c r="J8" s="11">
        <v>479</v>
      </c>
      <c r="K8" s="11"/>
      <c r="L8" s="11">
        <v>539</v>
      </c>
      <c r="M8" s="11">
        <v>519</v>
      </c>
      <c r="N8" s="11">
        <v>440</v>
      </c>
      <c r="O8" s="11">
        <v>500</v>
      </c>
      <c r="P8" s="11"/>
      <c r="Q8" s="11">
        <v>319</v>
      </c>
      <c r="R8" s="11">
        <v>320</v>
      </c>
      <c r="S8" s="11">
        <v>200</v>
      </c>
      <c r="T8" s="11">
        <v>220</v>
      </c>
      <c r="U8" s="11">
        <v>180</v>
      </c>
      <c r="V8" s="11">
        <v>200</v>
      </c>
      <c r="W8" s="11">
        <v>200</v>
      </c>
      <c r="X8" s="11">
        <v>100</v>
      </c>
      <c r="Y8" s="11">
        <v>260</v>
      </c>
      <c r="Z8" s="11"/>
      <c r="AA8" s="11">
        <v>15</v>
      </c>
      <c r="AB8" s="11">
        <v>61</v>
      </c>
      <c r="AC8" s="11">
        <v>83</v>
      </c>
      <c r="AD8" s="11">
        <v>96</v>
      </c>
      <c r="AE8" s="11">
        <v>153</v>
      </c>
      <c r="AF8" s="11">
        <v>175</v>
      </c>
      <c r="AG8" s="11">
        <v>150</v>
      </c>
      <c r="AH8" s="11">
        <v>158</v>
      </c>
      <c r="AI8" s="11">
        <v>133</v>
      </c>
      <c r="AJ8" s="11">
        <v>117</v>
      </c>
      <c r="AK8" s="11">
        <v>215</v>
      </c>
      <c r="AL8" s="11">
        <v>146</v>
      </c>
      <c r="AM8" s="11">
        <v>116</v>
      </c>
      <c r="AN8" s="11">
        <v>74</v>
      </c>
      <c r="AO8" s="11">
        <v>78</v>
      </c>
      <c r="AP8" s="11">
        <v>157</v>
      </c>
      <c r="AQ8" s="11"/>
      <c r="AR8" s="11">
        <v>1567</v>
      </c>
      <c r="AS8" s="11">
        <v>432</v>
      </c>
      <c r="AT8" s="11"/>
      <c r="AU8" s="11">
        <v>623</v>
      </c>
      <c r="AV8" s="11">
        <v>1347</v>
      </c>
      <c r="AW8" s="11"/>
      <c r="AX8" s="11">
        <v>385</v>
      </c>
      <c r="AY8" s="11">
        <v>1588</v>
      </c>
      <c r="AZ8" s="11"/>
      <c r="BA8" s="11">
        <v>790</v>
      </c>
      <c r="BB8" s="11">
        <v>749</v>
      </c>
      <c r="BC8" s="11">
        <v>459</v>
      </c>
      <c r="BD8" s="11"/>
      <c r="BE8" s="11">
        <v>1286</v>
      </c>
      <c r="BF8" s="11">
        <v>526</v>
      </c>
      <c r="BG8" s="11">
        <v>188</v>
      </c>
    </row>
    <row r="9" spans="2:59" ht="57.6" x14ac:dyDescent="0.3">
      <c r="B9" s="18" t="s">
        <v>351</v>
      </c>
      <c r="C9" s="17">
        <v>0.31811408749030201</v>
      </c>
      <c r="D9" s="17">
        <v>0.339461807586669</v>
      </c>
      <c r="E9" s="17">
        <v>0.29704972567062599</v>
      </c>
      <c r="F9" s="17"/>
      <c r="G9" s="17">
        <v>0.33814375426938897</v>
      </c>
      <c r="H9" s="17">
        <v>0.31781499252769702</v>
      </c>
      <c r="I9" s="17">
        <v>0.29981831076382298</v>
      </c>
      <c r="J9" s="17">
        <v>0.32050897581633903</v>
      </c>
      <c r="K9" s="17"/>
      <c r="L9" s="17">
        <v>0.355778471752772</v>
      </c>
      <c r="M9" s="17">
        <v>0.32377198266017898</v>
      </c>
      <c r="N9" s="17">
        <v>0.34795003060533403</v>
      </c>
      <c r="O9" s="17">
        <v>0.24601958430277901</v>
      </c>
      <c r="P9" s="17"/>
      <c r="Q9" s="17">
        <v>0.33088991891205299</v>
      </c>
      <c r="R9" s="17">
        <v>0.314584361071441</v>
      </c>
      <c r="S9" s="17">
        <v>0.32453143627370801</v>
      </c>
      <c r="T9" s="17">
        <v>0.309738070530794</v>
      </c>
      <c r="U9" s="17">
        <v>0.33996694359996799</v>
      </c>
      <c r="V9" s="17">
        <v>0.29370118993591199</v>
      </c>
      <c r="W9" s="17">
        <v>0.313746095642365</v>
      </c>
      <c r="X9" s="17">
        <v>0.26514170054997999</v>
      </c>
      <c r="Y9" s="17">
        <v>0.33631977625038401</v>
      </c>
      <c r="Z9" s="17"/>
      <c r="AA9" s="17">
        <v>0.25519325369550699</v>
      </c>
      <c r="AB9" s="17">
        <v>0.28625072908219901</v>
      </c>
      <c r="AC9" s="17">
        <v>0.248050096681669</v>
      </c>
      <c r="AD9" s="17">
        <v>0.33086763491476701</v>
      </c>
      <c r="AE9" s="17">
        <v>0.218622273476445</v>
      </c>
      <c r="AF9" s="17">
        <v>0.24355961829679401</v>
      </c>
      <c r="AG9" s="17">
        <v>0.298383704262004</v>
      </c>
      <c r="AH9" s="17">
        <v>0.35097790273810098</v>
      </c>
      <c r="AI9" s="17">
        <v>0.36899600670740401</v>
      </c>
      <c r="AJ9" s="17">
        <v>0.35005911690504998</v>
      </c>
      <c r="AK9" s="17">
        <v>0.32965346172375698</v>
      </c>
      <c r="AL9" s="17">
        <v>0.41099811435496297</v>
      </c>
      <c r="AM9" s="17">
        <v>0.33125410173521402</v>
      </c>
      <c r="AN9" s="17">
        <v>0.35390961464899501</v>
      </c>
      <c r="AO9" s="17">
        <v>0.40180567853097898</v>
      </c>
      <c r="AP9" s="17">
        <v>0.35063898716068498</v>
      </c>
      <c r="AQ9" s="17"/>
      <c r="AR9" s="17">
        <v>0.32194496504817099</v>
      </c>
      <c r="AS9" s="17">
        <v>0.30421479090723602</v>
      </c>
      <c r="AT9" s="17"/>
      <c r="AU9" s="17">
        <v>0.28369057183548702</v>
      </c>
      <c r="AV9" s="17">
        <v>0.336161698393595</v>
      </c>
      <c r="AW9" s="17"/>
      <c r="AX9" s="17">
        <v>0.30222306578698099</v>
      </c>
      <c r="AY9" s="17">
        <v>0.322611700883289</v>
      </c>
      <c r="AZ9" s="17"/>
      <c r="BA9" s="17">
        <v>0.35001964108538802</v>
      </c>
      <c r="BB9" s="17">
        <v>0.31693173317585999</v>
      </c>
      <c r="BC9" s="17">
        <v>0.26511472912910899</v>
      </c>
      <c r="BD9" s="17"/>
      <c r="BE9" s="17">
        <v>0.33223557792546499</v>
      </c>
      <c r="BF9" s="17">
        <v>0.31748531192886198</v>
      </c>
      <c r="BG9" s="17">
        <v>0.22303123219582599</v>
      </c>
    </row>
    <row r="10" spans="2:59" ht="57.6" x14ac:dyDescent="0.3">
      <c r="B10" s="18" t="s">
        <v>352</v>
      </c>
      <c r="C10" s="17">
        <v>0.38663077326301698</v>
      </c>
      <c r="D10" s="17">
        <v>0.35956185954578801</v>
      </c>
      <c r="E10" s="17">
        <v>0.41304273164994698</v>
      </c>
      <c r="F10" s="17"/>
      <c r="G10" s="17">
        <v>0.37572583712579999</v>
      </c>
      <c r="H10" s="17">
        <v>0.42708359731228102</v>
      </c>
      <c r="I10" s="17">
        <v>0.40427447054691001</v>
      </c>
      <c r="J10" s="17">
        <v>0.33495222862516399</v>
      </c>
      <c r="K10" s="17"/>
      <c r="L10" s="17">
        <v>0.40200254684905601</v>
      </c>
      <c r="M10" s="17">
        <v>0.389719819215324</v>
      </c>
      <c r="N10" s="17">
        <v>0.33470908609276501</v>
      </c>
      <c r="O10" s="17">
        <v>0.41131791789512101</v>
      </c>
      <c r="P10" s="17"/>
      <c r="Q10" s="17">
        <v>0.38622158223743602</v>
      </c>
      <c r="R10" s="17">
        <v>0.39157864958565503</v>
      </c>
      <c r="S10" s="17">
        <v>0.38897653482627798</v>
      </c>
      <c r="T10" s="17">
        <v>0.33144648916421499</v>
      </c>
      <c r="U10" s="17">
        <v>0.39108667391289698</v>
      </c>
      <c r="V10" s="17">
        <v>0.40817712496399999</v>
      </c>
      <c r="W10" s="17">
        <v>0.37886978639233998</v>
      </c>
      <c r="X10" s="17">
        <v>0.44091774282204699</v>
      </c>
      <c r="Y10" s="17">
        <v>0.39136446512956802</v>
      </c>
      <c r="Z10" s="17"/>
      <c r="AA10" s="17">
        <v>0.17502030172430999</v>
      </c>
      <c r="AB10" s="17">
        <v>0.465587987806516</v>
      </c>
      <c r="AC10" s="17">
        <v>0.31476075769602402</v>
      </c>
      <c r="AD10" s="17">
        <v>0.34207853252811299</v>
      </c>
      <c r="AE10" s="17">
        <v>0.41477426862383698</v>
      </c>
      <c r="AF10" s="17">
        <v>0.47498699016224</v>
      </c>
      <c r="AG10" s="17">
        <v>0.35843020422738298</v>
      </c>
      <c r="AH10" s="17">
        <v>0.34844049705353197</v>
      </c>
      <c r="AI10" s="17">
        <v>0.38812958904161299</v>
      </c>
      <c r="AJ10" s="17">
        <v>0.32846043026073002</v>
      </c>
      <c r="AK10" s="17">
        <v>0.41657373505589301</v>
      </c>
      <c r="AL10" s="17">
        <v>0.38650705505476901</v>
      </c>
      <c r="AM10" s="17">
        <v>0.34665295721555101</v>
      </c>
      <c r="AN10" s="17">
        <v>0.38909785792291701</v>
      </c>
      <c r="AO10" s="17">
        <v>0.40100802003847502</v>
      </c>
      <c r="AP10" s="17">
        <v>0.420172294280726</v>
      </c>
      <c r="AQ10" s="17"/>
      <c r="AR10" s="17">
        <v>0.38168002468655499</v>
      </c>
      <c r="AS10" s="17">
        <v>0.40459321704592799</v>
      </c>
      <c r="AT10" s="17"/>
      <c r="AU10" s="17">
        <v>0.41939509265480901</v>
      </c>
      <c r="AV10" s="17">
        <v>0.374745157315439</v>
      </c>
      <c r="AW10" s="17"/>
      <c r="AX10" s="17">
        <v>0.37949059196579099</v>
      </c>
      <c r="AY10" s="17">
        <v>0.39080521644999</v>
      </c>
      <c r="AZ10" s="17"/>
      <c r="BA10" s="17">
        <v>0.37160671858205202</v>
      </c>
      <c r="BB10" s="17">
        <v>0.39163063097129802</v>
      </c>
      <c r="BC10" s="17">
        <v>0.40433633649383899</v>
      </c>
      <c r="BD10" s="17"/>
      <c r="BE10" s="17">
        <v>0.38365212954380101</v>
      </c>
      <c r="BF10" s="17">
        <v>0.36762754333134501</v>
      </c>
      <c r="BG10" s="17">
        <v>0.46032607643910101</v>
      </c>
    </row>
    <row r="11" spans="2:59" ht="72" x14ac:dyDescent="0.3">
      <c r="B11" s="18" t="s">
        <v>353</v>
      </c>
      <c r="C11" s="17">
        <v>0.16047557053528599</v>
      </c>
      <c r="D11" s="17">
        <v>0.155404995921227</v>
      </c>
      <c r="E11" s="17">
        <v>0.16617459169877899</v>
      </c>
      <c r="F11" s="17"/>
      <c r="G11" s="17">
        <v>0.14509706668868699</v>
      </c>
      <c r="H11" s="17">
        <v>0.16609324767387801</v>
      </c>
      <c r="I11" s="17">
        <v>0.14413714887898399</v>
      </c>
      <c r="J11" s="17">
        <v>0.188590203782843</v>
      </c>
      <c r="K11" s="17"/>
      <c r="L11" s="17">
        <v>0.151110256423752</v>
      </c>
      <c r="M11" s="17">
        <v>0.148803223714669</v>
      </c>
      <c r="N11" s="17">
        <v>0.18940092315662599</v>
      </c>
      <c r="O11" s="17">
        <v>0.157553915981612</v>
      </c>
      <c r="P11" s="17"/>
      <c r="Q11" s="17">
        <v>0.17633331536346999</v>
      </c>
      <c r="R11" s="17">
        <v>0.15216585406403099</v>
      </c>
      <c r="S11" s="17">
        <v>0.114223869544659</v>
      </c>
      <c r="T11" s="17">
        <v>0.153817514726444</v>
      </c>
      <c r="U11" s="17">
        <v>0.149905033288384</v>
      </c>
      <c r="V11" s="17">
        <v>0.177829174747342</v>
      </c>
      <c r="W11" s="17">
        <v>0.217178948138188</v>
      </c>
      <c r="X11" s="17">
        <v>0.17781832262276201</v>
      </c>
      <c r="Y11" s="17">
        <v>0.136139883616506</v>
      </c>
      <c r="Z11" s="17"/>
      <c r="AA11" s="17">
        <v>0.21653412441724301</v>
      </c>
      <c r="AB11" s="17">
        <v>0.12887659694452</v>
      </c>
      <c r="AC11" s="17">
        <v>0.22811990979100699</v>
      </c>
      <c r="AD11" s="17">
        <v>0.184672491317636</v>
      </c>
      <c r="AE11" s="17">
        <v>0.195064936864141</v>
      </c>
      <c r="AF11" s="17">
        <v>0.17552924069641401</v>
      </c>
      <c r="AG11" s="17">
        <v>0.17724894009190401</v>
      </c>
      <c r="AH11" s="17">
        <v>0.144242102968313</v>
      </c>
      <c r="AI11" s="17">
        <v>0.15661863718375499</v>
      </c>
      <c r="AJ11" s="17">
        <v>0.18714951287946899</v>
      </c>
      <c r="AK11" s="17">
        <v>9.8644502575704104E-2</v>
      </c>
      <c r="AL11" s="17">
        <v>0.12970702344260901</v>
      </c>
      <c r="AM11" s="17">
        <v>0.180917279559838</v>
      </c>
      <c r="AN11" s="17">
        <v>0.14136003839046199</v>
      </c>
      <c r="AO11" s="17">
        <v>9.5758163062778096E-2</v>
      </c>
      <c r="AP11" s="17">
        <v>0.16595099982598899</v>
      </c>
      <c r="AQ11" s="17"/>
      <c r="AR11" s="17">
        <v>0.157280100130719</v>
      </c>
      <c r="AS11" s="17">
        <v>0.17206946519899199</v>
      </c>
      <c r="AT11" s="17"/>
      <c r="AU11" s="17">
        <v>0.182346276222277</v>
      </c>
      <c r="AV11" s="17">
        <v>0.148398103805854</v>
      </c>
      <c r="AW11" s="17"/>
      <c r="AX11" s="17">
        <v>0.20694919686590901</v>
      </c>
      <c r="AY11" s="17">
        <v>0.14894054996566</v>
      </c>
      <c r="AZ11" s="17"/>
      <c r="BA11" s="17">
        <v>0.19218041784644199</v>
      </c>
      <c r="BB11" s="17">
        <v>0.13474995316201199</v>
      </c>
      <c r="BC11" s="17">
        <v>0.14787774166308901</v>
      </c>
      <c r="BD11" s="17"/>
      <c r="BE11" s="17">
        <v>0.16487796681189501</v>
      </c>
      <c r="BF11" s="17">
        <v>0.15776118906366801</v>
      </c>
      <c r="BG11" s="17">
        <v>0.13789252857308601</v>
      </c>
    </row>
    <row r="12" spans="2:59" x14ac:dyDescent="0.3">
      <c r="B12" s="18" t="s">
        <v>83</v>
      </c>
      <c r="C12" s="19">
        <v>0.13477956871139499</v>
      </c>
      <c r="D12" s="19">
        <v>0.14557133694631599</v>
      </c>
      <c r="E12" s="19">
        <v>0.123732950980647</v>
      </c>
      <c r="F12" s="19"/>
      <c r="G12" s="19">
        <v>0.14103334191612399</v>
      </c>
      <c r="H12" s="19">
        <v>8.9008162486143599E-2</v>
      </c>
      <c r="I12" s="19">
        <v>0.15177006981028299</v>
      </c>
      <c r="J12" s="19">
        <v>0.15594859177565501</v>
      </c>
      <c r="K12" s="19"/>
      <c r="L12" s="19">
        <v>9.11087249744192E-2</v>
      </c>
      <c r="M12" s="19">
        <v>0.13770497440982801</v>
      </c>
      <c r="N12" s="19">
        <v>0.127939960145276</v>
      </c>
      <c r="O12" s="19">
        <v>0.18510858182048801</v>
      </c>
      <c r="P12" s="19"/>
      <c r="Q12" s="19">
        <v>0.106555183487041</v>
      </c>
      <c r="R12" s="19">
        <v>0.14167113527887301</v>
      </c>
      <c r="S12" s="19">
        <v>0.172268159355355</v>
      </c>
      <c r="T12" s="19">
        <v>0.20499792557854701</v>
      </c>
      <c r="U12" s="19">
        <v>0.11904134919875201</v>
      </c>
      <c r="V12" s="19">
        <v>0.120292510352747</v>
      </c>
      <c r="W12" s="19">
        <v>9.0205169827105802E-2</v>
      </c>
      <c r="X12" s="19">
        <v>0.116122234005211</v>
      </c>
      <c r="Y12" s="19">
        <v>0.136175875003543</v>
      </c>
      <c r="Z12" s="19"/>
      <c r="AA12" s="19">
        <v>0.35325232016294</v>
      </c>
      <c r="AB12" s="19">
        <v>0.11928468616676501</v>
      </c>
      <c r="AC12" s="19">
        <v>0.20906923583129999</v>
      </c>
      <c r="AD12" s="19">
        <v>0.14238134123948401</v>
      </c>
      <c r="AE12" s="19">
        <v>0.17153852103557801</v>
      </c>
      <c r="AF12" s="19">
        <v>0.10592415084455201</v>
      </c>
      <c r="AG12" s="19">
        <v>0.16593715141870799</v>
      </c>
      <c r="AH12" s="19">
        <v>0.156339497240053</v>
      </c>
      <c r="AI12" s="19">
        <v>8.62557670672284E-2</v>
      </c>
      <c r="AJ12" s="19">
        <v>0.13433093995475201</v>
      </c>
      <c r="AK12" s="19">
        <v>0.155128300644646</v>
      </c>
      <c r="AL12" s="19">
        <v>7.2787807147658798E-2</v>
      </c>
      <c r="AM12" s="19">
        <v>0.141175661489397</v>
      </c>
      <c r="AN12" s="19">
        <v>0.115632489037626</v>
      </c>
      <c r="AO12" s="19">
        <v>0.101428138367767</v>
      </c>
      <c r="AP12" s="19">
        <v>6.3237718732599604E-2</v>
      </c>
      <c r="AQ12" s="19"/>
      <c r="AR12" s="19">
        <v>0.13909491013455499</v>
      </c>
      <c r="AS12" s="19">
        <v>0.119122526847844</v>
      </c>
      <c r="AT12" s="19"/>
      <c r="AU12" s="19">
        <v>0.114568059287427</v>
      </c>
      <c r="AV12" s="19">
        <v>0.140695040485111</v>
      </c>
      <c r="AW12" s="19"/>
      <c r="AX12" s="19">
        <v>0.111337145381319</v>
      </c>
      <c r="AY12" s="19">
        <v>0.137642532701062</v>
      </c>
      <c r="AZ12" s="19"/>
      <c r="BA12" s="19">
        <v>8.6193222486117202E-2</v>
      </c>
      <c r="BB12" s="19">
        <v>0.156687682690831</v>
      </c>
      <c r="BC12" s="19">
        <v>0.18267119271396301</v>
      </c>
      <c r="BD12" s="19"/>
      <c r="BE12" s="19">
        <v>0.11923432571883801</v>
      </c>
      <c r="BF12" s="19">
        <v>0.157125955676125</v>
      </c>
      <c r="BG12" s="19">
        <v>0.17875016279198699</v>
      </c>
    </row>
    <row r="13" spans="2:59" x14ac:dyDescent="0.3">
      <c r="B13" s="16"/>
    </row>
    <row r="14" spans="2:59" x14ac:dyDescent="0.3">
      <c r="B14" t="s">
        <v>87</v>
      </c>
    </row>
    <row r="15" spans="2:59" x14ac:dyDescent="0.3">
      <c r="B15" t="s">
        <v>88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D2:AY2"/>
    <mergeCell ref="AR5:AS5"/>
    <mergeCell ref="AU5:AV5"/>
    <mergeCell ref="AX5:AY5"/>
    <mergeCell ref="BA5:BC5"/>
    <mergeCell ref="BE5:BG5"/>
    <mergeCell ref="D5:E5"/>
    <mergeCell ref="G5:J5"/>
    <mergeCell ref="L5:O5"/>
    <mergeCell ref="Q5:Y5"/>
    <mergeCell ref="AA5:AP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80</vt:i4>
      </vt:variant>
    </vt:vector>
  </HeadingPairs>
  <TitlesOfParts>
    <vt:vector size="80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MichelaArena</dc:creator>
  <cp:lastModifiedBy>Sunita Pfitzner</cp:lastModifiedBy>
  <dcterms:created xsi:type="dcterms:W3CDTF">2025-07-03T16:00:17Z</dcterms:created>
  <dcterms:modified xsi:type="dcterms:W3CDTF">2025-08-14T12:48:19Z</dcterms:modified>
</cp:coreProperties>
</file>